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35" yWindow="30" windowWidth="10110" windowHeight="8925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1.06'!$B$2:$L$38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25725"/>
</workbook>
</file>

<file path=xl/calcChain.xml><?xml version="1.0" encoding="utf-8"?>
<calcChain xmlns="http://schemas.openxmlformats.org/spreadsheetml/2006/main">
  <c r="L16" i="47"/>
  <c r="K16"/>
  <c r="L18"/>
  <c r="K18"/>
  <c r="J18" s="1"/>
  <c r="J16" l="1"/>
  <c r="H4" i="52"/>
  <c r="H3"/>
  <c r="H2"/>
  <c r="I27" i="14" l="1"/>
  <c r="I28"/>
  <c r="I29"/>
  <c r="I26"/>
  <c r="I30" i="37"/>
  <c r="I31"/>
  <c r="I32"/>
  <c r="I23"/>
  <c r="I24"/>
  <c r="I25"/>
  <c r="I26"/>
  <c r="I27"/>
  <c r="I17"/>
  <c r="I18"/>
  <c r="I19"/>
  <c r="I20"/>
  <c r="I13"/>
  <c r="I14"/>
  <c r="I34"/>
  <c r="I29"/>
  <c r="I22"/>
  <c r="I16"/>
  <c r="I27" i="13"/>
  <c r="I28"/>
  <c r="I29"/>
  <c r="I23"/>
  <c r="I24"/>
  <c r="I17"/>
  <c r="I18"/>
  <c r="I19"/>
  <c r="I20"/>
  <c r="I13"/>
  <c r="I14"/>
  <c r="I31"/>
  <c r="I26"/>
  <c r="I22"/>
  <c r="I16"/>
  <c r="E22" i="8" l="1"/>
  <c r="E21"/>
  <c r="E20"/>
  <c r="E19"/>
  <c r="K17" i="14" l="1"/>
  <c r="J17"/>
  <c r="K16"/>
  <c r="J16"/>
  <c r="I17" l="1"/>
  <c r="I16"/>
  <c r="J24" i="52"/>
  <c r="I24" s="1"/>
  <c r="K24"/>
  <c r="J61" i="35" l="1"/>
  <c r="I61"/>
  <c r="H61" s="1"/>
  <c r="H34" i="52"/>
  <c r="K32"/>
  <c r="I32" s="1"/>
  <c r="J32"/>
  <c r="K31"/>
  <c r="J31"/>
  <c r="I31" s="1"/>
  <c r="K30"/>
  <c r="J30"/>
  <c r="I30"/>
  <c r="K29"/>
  <c r="J29"/>
  <c r="I29"/>
  <c r="K28"/>
  <c r="I28" s="1"/>
  <c r="J28"/>
  <c r="K27"/>
  <c r="J27"/>
  <c r="I27" s="1"/>
  <c r="K26"/>
  <c r="J26"/>
  <c r="I26"/>
  <c r="K25"/>
  <c r="J25"/>
  <c r="I25"/>
  <c r="K22"/>
  <c r="I22" s="1"/>
  <c r="J22"/>
  <c r="K21"/>
  <c r="J21"/>
  <c r="I21" s="1"/>
  <c r="K19"/>
  <c r="J19"/>
  <c r="I19"/>
  <c r="K17"/>
  <c r="J17"/>
  <c r="I17"/>
  <c r="K15"/>
  <c r="J15"/>
  <c r="K13"/>
  <c r="J13"/>
  <c r="I15" l="1"/>
  <c r="J34"/>
  <c r="G21" i="8" s="1"/>
  <c r="K34" i="52"/>
  <c r="H21" i="8" s="1"/>
  <c r="I13" i="52"/>
  <c r="L21" i="46"/>
  <c r="K21"/>
  <c r="J21"/>
  <c r="L20"/>
  <c r="J20" s="1"/>
  <c r="K20"/>
  <c r="L19"/>
  <c r="K19"/>
  <c r="J19" s="1"/>
  <c r="C2" i="53"/>
  <c r="I37"/>
  <c r="E15" i="8" s="1"/>
  <c r="L34" i="53"/>
  <c r="K34"/>
  <c r="J34" s="1"/>
  <c r="L33"/>
  <c r="K33"/>
  <c r="J33" s="1"/>
  <c r="L32"/>
  <c r="K32"/>
  <c r="L31"/>
  <c r="K31"/>
  <c r="J31" s="1"/>
  <c r="L30"/>
  <c r="K30"/>
  <c r="J30"/>
  <c r="L29"/>
  <c r="J29" s="1"/>
  <c r="K29"/>
  <c r="L28"/>
  <c r="K28"/>
  <c r="L27"/>
  <c r="K27"/>
  <c r="J27" s="1"/>
  <c r="L26"/>
  <c r="K26"/>
  <c r="J26" s="1"/>
  <c r="L25"/>
  <c r="K25"/>
  <c r="J25"/>
  <c r="L24"/>
  <c r="K24"/>
  <c r="L23"/>
  <c r="K23"/>
  <c r="J23" s="1"/>
  <c r="L22"/>
  <c r="K22"/>
  <c r="J22"/>
  <c r="L21"/>
  <c r="J21" s="1"/>
  <c r="K21"/>
  <c r="L20"/>
  <c r="K20"/>
  <c r="L18"/>
  <c r="K18"/>
  <c r="J18" s="1"/>
  <c r="L17"/>
  <c r="K17"/>
  <c r="J17"/>
  <c r="L16"/>
  <c r="K16"/>
  <c r="J16"/>
  <c r="L15"/>
  <c r="K15"/>
  <c r="L14"/>
  <c r="K14"/>
  <c r="J14" s="1"/>
  <c r="L13"/>
  <c r="K13"/>
  <c r="L12"/>
  <c r="K12"/>
  <c r="J12"/>
  <c r="I4"/>
  <c r="I3"/>
  <c r="I2"/>
  <c r="I34" i="52" l="1"/>
  <c r="F21" i="8" s="1"/>
  <c r="J20" i="53"/>
  <c r="J28"/>
  <c r="K37"/>
  <c r="G15" i="8" s="1"/>
  <c r="L37" i="53"/>
  <c r="H15" i="8" s="1"/>
  <c r="J24" i="53"/>
  <c r="J32"/>
  <c r="J15"/>
  <c r="J13"/>
  <c r="J37" l="1"/>
  <c r="F15" i="8" s="1"/>
  <c r="C2" i="51" l="1"/>
  <c r="H40"/>
  <c r="K38"/>
  <c r="J38"/>
  <c r="I38"/>
  <c r="K37"/>
  <c r="I37" s="1"/>
  <c r="J37"/>
  <c r="K36"/>
  <c r="J36"/>
  <c r="I36" s="1"/>
  <c r="K35"/>
  <c r="I35" s="1"/>
  <c r="J35"/>
  <c r="K34"/>
  <c r="J34"/>
  <c r="I34" s="1"/>
  <c r="K32"/>
  <c r="J32"/>
  <c r="K31"/>
  <c r="J31"/>
  <c r="K30"/>
  <c r="J30"/>
  <c r="I30"/>
  <c r="K29"/>
  <c r="J29"/>
  <c r="I29"/>
  <c r="K28"/>
  <c r="I28" s="1"/>
  <c r="J28"/>
  <c r="K27"/>
  <c r="J27"/>
  <c r="I27" s="1"/>
  <c r="K26"/>
  <c r="J26"/>
  <c r="K25"/>
  <c r="J25"/>
  <c r="K22"/>
  <c r="J22"/>
  <c r="K21"/>
  <c r="J21"/>
  <c r="I21"/>
  <c r="K19"/>
  <c r="J19"/>
  <c r="K17"/>
  <c r="J17"/>
  <c r="I17" s="1"/>
  <c r="K15"/>
  <c r="J15"/>
  <c r="K13"/>
  <c r="J13"/>
  <c r="H4"/>
  <c r="H3"/>
  <c r="H2"/>
  <c r="I13" l="1"/>
  <c r="I26"/>
  <c r="I25"/>
  <c r="I15"/>
  <c r="I32"/>
  <c r="J40"/>
  <c r="G20" i="8" s="1"/>
  <c r="I19" i="51"/>
  <c r="I22"/>
  <c r="I31"/>
  <c r="K40"/>
  <c r="H20" i="8" s="1"/>
  <c r="I15" i="22"/>
  <c r="H15" s="1"/>
  <c r="J15"/>
  <c r="I40" i="51" l="1"/>
  <c r="F20" i="8" s="1"/>
  <c r="F3" i="29"/>
  <c r="F4"/>
  <c r="F2"/>
  <c r="G3" i="35"/>
  <c r="G4"/>
  <c r="G2"/>
  <c r="F4" i="34"/>
  <c r="F3"/>
  <c r="F2"/>
  <c r="F3" i="36"/>
  <c r="F4"/>
  <c r="F2"/>
  <c r="G2" i="33"/>
  <c r="G3"/>
  <c r="G4"/>
  <c r="F4" i="50"/>
  <c r="F3"/>
  <c r="F2"/>
  <c r="F3" i="30"/>
  <c r="F4"/>
  <c r="F2"/>
  <c r="G4" i="23"/>
  <c r="G3"/>
  <c r="G2"/>
  <c r="G4" i="22"/>
  <c r="G3"/>
  <c r="G2"/>
  <c r="G4" i="12"/>
  <c r="G3"/>
  <c r="G2"/>
  <c r="G4" i="17"/>
  <c r="G3"/>
  <c r="G2"/>
  <c r="G3" i="11"/>
  <c r="G4"/>
  <c r="G2"/>
  <c r="F2" i="31"/>
  <c r="F3"/>
  <c r="F4"/>
  <c r="H3" i="19"/>
  <c r="H4"/>
  <c r="H2"/>
  <c r="I4" i="47"/>
  <c r="I3"/>
  <c r="I2"/>
  <c r="I4" i="46"/>
  <c r="I3"/>
  <c r="I2"/>
  <c r="I4" i="48"/>
  <c r="I3"/>
  <c r="I2"/>
  <c r="I4" i="45"/>
  <c r="I3"/>
  <c r="I2"/>
  <c r="I4" i="44"/>
  <c r="I3"/>
  <c r="I2"/>
  <c r="I3" i="10"/>
  <c r="I4"/>
  <c r="I2"/>
  <c r="E4" i="28" l="1"/>
  <c r="E3"/>
  <c r="E2"/>
  <c r="F2" i="43"/>
  <c r="F4"/>
  <c r="F3"/>
  <c r="G2" i="14"/>
  <c r="G4"/>
  <c r="G3"/>
  <c r="G4" i="37"/>
  <c r="G3"/>
  <c r="G2"/>
  <c r="G4" i="13"/>
  <c r="G3"/>
  <c r="G2"/>
  <c r="G4" i="38"/>
  <c r="G3"/>
  <c r="G2"/>
  <c r="G4" i="42"/>
  <c r="G3"/>
  <c r="G2"/>
  <c r="G4" i="41"/>
  <c r="G3"/>
  <c r="G2"/>
  <c r="G4" i="40"/>
  <c r="G3"/>
  <c r="G2"/>
  <c r="G4" i="39"/>
  <c r="G3"/>
  <c r="G2"/>
  <c r="G4" i="3" l="1"/>
  <c r="G3"/>
  <c r="G2"/>
  <c r="D2" i="8" l="1"/>
  <c r="D2" i="5"/>
  <c r="L19" i="47" l="1"/>
  <c r="K19"/>
  <c r="J19" l="1"/>
  <c r="K27" i="10" l="1"/>
  <c r="L27"/>
  <c r="J27" l="1"/>
  <c r="K15" i="38"/>
  <c r="J15"/>
  <c r="K14"/>
  <c r="J14"/>
  <c r="I15" l="1"/>
  <c r="I14"/>
  <c r="H43" i="19" l="1"/>
  <c r="E14" i="34" l="1"/>
  <c r="E13"/>
  <c r="K81" i="38"/>
  <c r="J81"/>
  <c r="K84"/>
  <c r="J84"/>
  <c r="K83"/>
  <c r="J83"/>
  <c r="K82"/>
  <c r="J82"/>
  <c r="K80"/>
  <c r="J80"/>
  <c r="I84" l="1"/>
  <c r="I80"/>
  <c r="I81"/>
  <c r="I83"/>
  <c r="I82"/>
  <c r="K64"/>
  <c r="J64"/>
  <c r="K53"/>
  <c r="J53"/>
  <c r="K48"/>
  <c r="J48"/>
  <c r="K43"/>
  <c r="J43"/>
  <c r="K37"/>
  <c r="J37"/>
  <c r="K31"/>
  <c r="J31"/>
  <c r="K13"/>
  <c r="J13"/>
  <c r="I31" l="1"/>
  <c r="I53"/>
  <c r="I64"/>
  <c r="I43"/>
  <c r="I48"/>
  <c r="I37"/>
  <c r="I13"/>
  <c r="F16" i="30"/>
  <c r="L25" i="10" l="1"/>
  <c r="K25"/>
  <c r="L24"/>
  <c r="K24"/>
  <c r="L23"/>
  <c r="K23"/>
  <c r="L22"/>
  <c r="K22"/>
  <c r="J24" l="1"/>
  <c r="J23"/>
  <c r="J25"/>
  <c r="J22"/>
  <c r="K29" i="14" l="1"/>
  <c r="J29"/>
  <c r="K28"/>
  <c r="J28"/>
  <c r="K27"/>
  <c r="J27"/>
  <c r="K26"/>
  <c r="J26"/>
  <c r="J31"/>
  <c r="K31"/>
  <c r="J32"/>
  <c r="K32"/>
  <c r="J33"/>
  <c r="K33"/>
  <c r="I32" l="1"/>
  <c r="I33"/>
  <c r="I31"/>
  <c r="L27" i="47" l="1"/>
  <c r="K27"/>
  <c r="L27" i="46"/>
  <c r="K27"/>
  <c r="L27" i="48"/>
  <c r="K27"/>
  <c r="L27" i="45"/>
  <c r="K27"/>
  <c r="L27" i="44"/>
  <c r="K27"/>
  <c r="L31" i="10"/>
  <c r="K31"/>
  <c r="J27" i="44" l="1"/>
  <c r="J27" i="45"/>
  <c r="J27" i="46"/>
  <c r="J31" i="10"/>
  <c r="J27" i="48"/>
  <c r="J27" i="47"/>
  <c r="H13" i="50" l="1"/>
  <c r="I13"/>
  <c r="H14"/>
  <c r="I14"/>
  <c r="C2"/>
  <c r="F17"/>
  <c r="E41" i="8" s="1"/>
  <c r="I12" i="50"/>
  <c r="H12"/>
  <c r="G4" i="8"/>
  <c r="I4" i="52" s="1"/>
  <c r="G3" i="8"/>
  <c r="I3" i="52" s="1"/>
  <c r="G2" i="8"/>
  <c r="H3" i="5"/>
  <c r="H4"/>
  <c r="H2"/>
  <c r="J19" i="19"/>
  <c r="I2" i="52" l="1"/>
  <c r="J2" i="53"/>
  <c r="I2" i="51"/>
  <c r="J4" i="53"/>
  <c r="I4" i="51"/>
  <c r="I3"/>
  <c r="J3" i="53"/>
  <c r="G2" i="50"/>
  <c r="G3"/>
  <c r="G4"/>
  <c r="G13"/>
  <c r="G14"/>
  <c r="G12"/>
  <c r="I17"/>
  <c r="H41" i="8" s="1"/>
  <c r="H17" i="50"/>
  <c r="G41" i="8" s="1"/>
  <c r="L13" i="48"/>
  <c r="L14"/>
  <c r="K15"/>
  <c r="K16"/>
  <c r="K17"/>
  <c r="L19"/>
  <c r="L20"/>
  <c r="L21"/>
  <c r="K12"/>
  <c r="L36"/>
  <c r="K36"/>
  <c r="L40" i="10"/>
  <c r="K40"/>
  <c r="L36" i="46"/>
  <c r="K36"/>
  <c r="L37"/>
  <c r="K37"/>
  <c r="C2"/>
  <c r="L35" i="48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K21"/>
  <c r="L18"/>
  <c r="K18"/>
  <c r="L17"/>
  <c r="L16"/>
  <c r="L15"/>
  <c r="K14"/>
  <c r="K13"/>
  <c r="L12"/>
  <c r="J4"/>
  <c r="J3"/>
  <c r="J2"/>
  <c r="C2"/>
  <c r="C2" i="47"/>
  <c r="C2" i="45"/>
  <c r="J36" i="48" l="1"/>
  <c r="J18"/>
  <c r="J25"/>
  <c r="J30"/>
  <c r="J32"/>
  <c r="J26"/>
  <c r="J29"/>
  <c r="J31"/>
  <c r="J33"/>
  <c r="J35"/>
  <c r="G17" i="50"/>
  <c r="F41" i="8" s="1"/>
  <c r="J37" i="46"/>
  <c r="J36"/>
  <c r="J12" i="48"/>
  <c r="J17"/>
  <c r="J21"/>
  <c r="J13"/>
  <c r="J16"/>
  <c r="K20"/>
  <c r="J20" s="1"/>
  <c r="J15"/>
  <c r="J14"/>
  <c r="K19"/>
  <c r="J19" s="1"/>
  <c r="I39"/>
  <c r="E12" i="8" s="1"/>
  <c r="J34" i="48"/>
  <c r="J24"/>
  <c r="J28"/>
  <c r="L39"/>
  <c r="H12" i="8" s="1"/>
  <c r="J23" i="48"/>
  <c r="J40" i="10"/>
  <c r="K39" i="48" l="1"/>
  <c r="G12" i="8" s="1"/>
  <c r="J39" i="48"/>
  <c r="F12" i="8" s="1"/>
  <c r="C2" i="44" l="1"/>
  <c r="K37" i="19" l="1"/>
  <c r="J37"/>
  <c r="K13"/>
  <c r="J13"/>
  <c r="K12"/>
  <c r="J12"/>
  <c r="I37" l="1"/>
  <c r="I12"/>
  <c r="I13"/>
  <c r="G3" i="29" l="1"/>
  <c r="G4"/>
  <c r="G2"/>
  <c r="G4" i="43"/>
  <c r="G3"/>
  <c r="G2"/>
  <c r="I38" i="47" l="1"/>
  <c r="E14" i="8" s="1"/>
  <c r="L35" i="47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21"/>
  <c r="K21"/>
  <c r="L20"/>
  <c r="K20"/>
  <c r="L17"/>
  <c r="K17"/>
  <c r="L15"/>
  <c r="K15"/>
  <c r="L14"/>
  <c r="K14"/>
  <c r="L13"/>
  <c r="K13"/>
  <c r="L12"/>
  <c r="K12"/>
  <c r="J4"/>
  <c r="J3"/>
  <c r="J2"/>
  <c r="I40" i="46"/>
  <c r="E13" i="8" s="1"/>
  <c r="L35" i="46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18"/>
  <c r="K18"/>
  <c r="L17"/>
  <c r="K17"/>
  <c r="L16"/>
  <c r="K16"/>
  <c r="L15"/>
  <c r="K15"/>
  <c r="L14"/>
  <c r="K14"/>
  <c r="L13"/>
  <c r="K13"/>
  <c r="L12"/>
  <c r="K12"/>
  <c r="J4"/>
  <c r="J3"/>
  <c r="J2"/>
  <c r="I38" i="45"/>
  <c r="E11" i="8" s="1"/>
  <c r="L35" i="45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J4"/>
  <c r="J3"/>
  <c r="J2"/>
  <c r="I38" i="44"/>
  <c r="E10" i="8" s="1"/>
  <c r="L35" i="44"/>
  <c r="K35"/>
  <c r="L34"/>
  <c r="K34"/>
  <c r="L33"/>
  <c r="K33"/>
  <c r="L32"/>
  <c r="K32"/>
  <c r="L31"/>
  <c r="K31"/>
  <c r="L30"/>
  <c r="K30"/>
  <c r="L29"/>
  <c r="K29"/>
  <c r="L28"/>
  <c r="K28"/>
  <c r="L26"/>
  <c r="K26"/>
  <c r="L25"/>
  <c r="K25"/>
  <c r="L24"/>
  <c r="K24"/>
  <c r="L23"/>
  <c r="K23"/>
  <c r="L21"/>
  <c r="K21"/>
  <c r="L20"/>
  <c r="K20"/>
  <c r="L19"/>
  <c r="K19"/>
  <c r="L18"/>
  <c r="K18"/>
  <c r="L17"/>
  <c r="K17"/>
  <c r="L16"/>
  <c r="K16"/>
  <c r="L15"/>
  <c r="K15"/>
  <c r="L14"/>
  <c r="K14"/>
  <c r="J14" s="1"/>
  <c r="L13"/>
  <c r="K13"/>
  <c r="L12"/>
  <c r="K12"/>
  <c r="J4"/>
  <c r="J3"/>
  <c r="J2"/>
  <c r="J21" i="45" l="1"/>
  <c r="J13"/>
  <c r="J20" i="44"/>
  <c r="J15"/>
  <c r="J17"/>
  <c r="J19"/>
  <c r="J21"/>
  <c r="J30"/>
  <c r="J32"/>
  <c r="J34"/>
  <c r="J13" i="47"/>
  <c r="J32" i="45"/>
  <c r="J30"/>
  <c r="J25"/>
  <c r="J31" i="44"/>
  <c r="J30" i="46"/>
  <c r="J21" i="47"/>
  <c r="J29"/>
  <c r="J31"/>
  <c r="J33"/>
  <c r="J28"/>
  <c r="J24" i="44"/>
  <c r="J15" i="45"/>
  <c r="J17"/>
  <c r="J14" i="46"/>
  <c r="J16"/>
  <c r="J18"/>
  <c r="J34"/>
  <c r="J23"/>
  <c r="J24"/>
  <c r="J26"/>
  <c r="J29"/>
  <c r="J31"/>
  <c r="J33"/>
  <c r="J15"/>
  <c r="J25" i="47"/>
  <c r="J34"/>
  <c r="J15"/>
  <c r="J29" i="44"/>
  <c r="J18"/>
  <c r="J19" i="45"/>
  <c r="J26"/>
  <c r="J29"/>
  <c r="J31"/>
  <c r="J33"/>
  <c r="J35"/>
  <c r="J25" i="46"/>
  <c r="J28"/>
  <c r="J20" i="47"/>
  <c r="J23"/>
  <c r="J26"/>
  <c r="J32"/>
  <c r="J35"/>
  <c r="J33" i="44"/>
  <c r="J16" i="45"/>
  <c r="J18"/>
  <c r="J20"/>
  <c r="J34"/>
  <c r="J13" i="46"/>
  <c r="J14" i="47"/>
  <c r="J17"/>
  <c r="K38" i="44"/>
  <c r="G10" i="8" s="1"/>
  <c r="J23" i="44"/>
  <c r="K40" i="46"/>
  <c r="G13" i="8" s="1"/>
  <c r="J17" i="46"/>
  <c r="J32"/>
  <c r="L38" i="44"/>
  <c r="H10" i="8" s="1"/>
  <c r="J26" i="44"/>
  <c r="K38" i="45"/>
  <c r="G11" i="8" s="1"/>
  <c r="L40" i="46"/>
  <c r="H13" i="8" s="1"/>
  <c r="K38" i="47"/>
  <c r="G14" i="8" s="1"/>
  <c r="J13" i="44"/>
  <c r="J16"/>
  <c r="J25"/>
  <c r="J28"/>
  <c r="J35"/>
  <c r="L38" i="45"/>
  <c r="H11" i="8" s="1"/>
  <c r="J14" i="45"/>
  <c r="J23"/>
  <c r="J24"/>
  <c r="J28"/>
  <c r="J35" i="46"/>
  <c r="L38" i="47"/>
  <c r="H14" i="8" s="1"/>
  <c r="J24" i="47"/>
  <c r="J30"/>
  <c r="J12"/>
  <c r="J12" i="46"/>
  <c r="J12" i="45"/>
  <c r="J12" i="44"/>
  <c r="C2" i="10"/>
  <c r="J40" i="46" l="1"/>
  <c r="F13" i="8" s="1"/>
  <c r="J38" i="47"/>
  <c r="F14" i="8" s="1"/>
  <c r="J38" i="44"/>
  <c r="F10" i="8" s="1"/>
  <c r="J38" i="45"/>
  <c r="F11" i="8" s="1"/>
  <c r="L33" i="10"/>
  <c r="K33"/>
  <c r="J33" l="1"/>
  <c r="L36"/>
  <c r="K36"/>
  <c r="L35"/>
  <c r="K35"/>
  <c r="L34"/>
  <c r="K34"/>
  <c r="L32"/>
  <c r="K32"/>
  <c r="L30"/>
  <c r="K30"/>
  <c r="L29"/>
  <c r="K29"/>
  <c r="L28"/>
  <c r="K28"/>
  <c r="J28" l="1"/>
  <c r="J30"/>
  <c r="J34"/>
  <c r="J29"/>
  <c r="J35"/>
  <c r="J36"/>
  <c r="J32"/>
  <c r="K32" i="19" l="1"/>
  <c r="J32"/>
  <c r="K31"/>
  <c r="J31"/>
  <c r="K22"/>
  <c r="J22"/>
  <c r="K21"/>
  <c r="J21"/>
  <c r="I21" l="1"/>
  <c r="I31"/>
  <c r="I22"/>
  <c r="I32"/>
  <c r="J12" i="3"/>
  <c r="C2" i="43"/>
  <c r="F15"/>
  <c r="E32" i="5" s="1"/>
  <c r="E33" s="1"/>
  <c r="I12" i="43"/>
  <c r="I15" s="1"/>
  <c r="H32" i="5" s="1"/>
  <c r="H33" s="1"/>
  <c r="H12" i="43"/>
  <c r="H15" s="1"/>
  <c r="G32" i="5" s="1"/>
  <c r="G33" s="1"/>
  <c r="G12" i="43" l="1"/>
  <c r="G15" s="1"/>
  <c r="F32" i="5" s="1"/>
  <c r="F33" s="1"/>
  <c r="C2" i="14"/>
  <c r="K19" l="1"/>
  <c r="J19"/>
  <c r="I19" l="1"/>
  <c r="K44" i="37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26"/>
  <c r="J26"/>
  <c r="I38" l="1"/>
  <c r="I39"/>
  <c r="I41"/>
  <c r="I35"/>
  <c r="I37"/>
  <c r="I40"/>
  <c r="I42"/>
  <c r="I44"/>
  <c r="I43"/>
  <c r="I36"/>
  <c r="K41" i="13" l="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I35" l="1"/>
  <c r="I40"/>
  <c r="I41"/>
  <c r="I39"/>
  <c r="I34"/>
  <c r="I32"/>
  <c r="I33"/>
  <c r="I37"/>
  <c r="I36"/>
  <c r="I38"/>
  <c r="K48" i="42" l="1"/>
  <c r="J48"/>
  <c r="K47"/>
  <c r="J47"/>
  <c r="K46"/>
  <c r="J46"/>
  <c r="K45"/>
  <c r="J45"/>
  <c r="K64" i="41"/>
  <c r="J64"/>
  <c r="K63"/>
  <c r="J63"/>
  <c r="K62"/>
  <c r="J62"/>
  <c r="K61"/>
  <c r="J61"/>
  <c r="C2" i="42"/>
  <c r="H90"/>
  <c r="E13" i="5" s="1"/>
  <c r="K87" i="42"/>
  <c r="J87"/>
  <c r="K86"/>
  <c r="J86"/>
  <c r="K85"/>
  <c r="J85"/>
  <c r="K84"/>
  <c r="J84"/>
  <c r="K83"/>
  <c r="J83"/>
  <c r="K82"/>
  <c r="J82"/>
  <c r="K81"/>
  <c r="J81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4"/>
  <c r="J44"/>
  <c r="K43"/>
  <c r="J43"/>
  <c r="K42"/>
  <c r="J42"/>
  <c r="K41"/>
  <c r="J41"/>
  <c r="K40"/>
  <c r="J40"/>
  <c r="K39"/>
  <c r="J39"/>
  <c r="K38"/>
  <c r="J38"/>
  <c r="K37"/>
  <c r="J37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5"/>
  <c r="J15"/>
  <c r="K14"/>
  <c r="J14"/>
  <c r="K13"/>
  <c r="J13"/>
  <c r="K12"/>
  <c r="J12"/>
  <c r="I4"/>
  <c r="I3"/>
  <c r="I2"/>
  <c r="K40" i="41"/>
  <c r="J40"/>
  <c r="K39"/>
  <c r="J39"/>
  <c r="K38"/>
  <c r="J38"/>
  <c r="K37"/>
  <c r="J37"/>
  <c r="C2"/>
  <c r="H86"/>
  <c r="E12" i="5" s="1"/>
  <c r="K83" i="41"/>
  <c r="J83"/>
  <c r="K82"/>
  <c r="J82"/>
  <c r="K81"/>
  <c r="J81"/>
  <c r="K80"/>
  <c r="J80"/>
  <c r="K79"/>
  <c r="J79"/>
  <c r="K78"/>
  <c r="J78"/>
  <c r="K77"/>
  <c r="J77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5"/>
  <c r="J15"/>
  <c r="K14"/>
  <c r="J14"/>
  <c r="K13"/>
  <c r="J13"/>
  <c r="K12"/>
  <c r="J12"/>
  <c r="I4"/>
  <c r="I3"/>
  <c r="I2"/>
  <c r="K64" i="40"/>
  <c r="J64"/>
  <c r="K63"/>
  <c r="J63"/>
  <c r="K62"/>
  <c r="J62"/>
  <c r="K61"/>
  <c r="J61"/>
  <c r="K81"/>
  <c r="J81"/>
  <c r="K77" i="39"/>
  <c r="J77"/>
  <c r="K71" i="3"/>
  <c r="J71"/>
  <c r="I48" i="42" l="1"/>
  <c r="I46"/>
  <c r="I31"/>
  <c r="I52"/>
  <c r="I62"/>
  <c r="I85"/>
  <c r="I45"/>
  <c r="I60"/>
  <c r="I24" i="41"/>
  <c r="I42"/>
  <c r="I46"/>
  <c r="I50"/>
  <c r="I54"/>
  <c r="I33"/>
  <c r="I27"/>
  <c r="I13"/>
  <c r="I43"/>
  <c r="I14" i="42"/>
  <c r="I17"/>
  <c r="I19"/>
  <c r="I21"/>
  <c r="I23"/>
  <c r="I25"/>
  <c r="I57"/>
  <c r="I59"/>
  <c r="I61"/>
  <c r="I63"/>
  <c r="I67"/>
  <c r="I62" i="41"/>
  <c r="I64"/>
  <c r="I27" i="42"/>
  <c r="I68"/>
  <c r="I77" i="39"/>
  <c r="I63" i="40"/>
  <c r="I17" i="41"/>
  <c r="I55"/>
  <c r="I38"/>
  <c r="I40"/>
  <c r="I18" i="42"/>
  <c r="I44"/>
  <c r="I56"/>
  <c r="I21" i="41"/>
  <c r="I23"/>
  <c r="I25"/>
  <c r="I28"/>
  <c r="I47"/>
  <c r="I13" i="42"/>
  <c r="I22"/>
  <c r="I32"/>
  <c r="I34"/>
  <c r="I37"/>
  <c r="I39"/>
  <c r="I41"/>
  <c r="I49"/>
  <c r="I51"/>
  <c r="I64"/>
  <c r="I47"/>
  <c r="I67" i="41"/>
  <c r="I72" i="42"/>
  <c r="I71" i="3"/>
  <c r="I12" i="41"/>
  <c r="I14"/>
  <c r="I83"/>
  <c r="I39"/>
  <c r="I35" i="42"/>
  <c r="I75"/>
  <c r="I61" i="41"/>
  <c r="I63"/>
  <c r="I82" i="42"/>
  <c r="I84"/>
  <c r="I79" i="41"/>
  <c r="I81" i="42"/>
  <c r="I73"/>
  <c r="I76"/>
  <c r="I78"/>
  <c r="I77"/>
  <c r="I79"/>
  <c r="I65"/>
  <c r="I43"/>
  <c r="I42"/>
  <c r="I24"/>
  <c r="I50"/>
  <c r="I66"/>
  <c r="I83"/>
  <c r="I29"/>
  <c r="I54"/>
  <c r="I70"/>
  <c r="I87"/>
  <c r="I15"/>
  <c r="I30"/>
  <c r="I40"/>
  <c r="I53"/>
  <c r="I55"/>
  <c r="I58"/>
  <c r="I71"/>
  <c r="I74"/>
  <c r="I86"/>
  <c r="I33"/>
  <c r="I28"/>
  <c r="I20"/>
  <c r="K90"/>
  <c r="H13" i="5" s="1"/>
  <c r="I38" i="42"/>
  <c r="J90"/>
  <c r="G13" i="5" s="1"/>
  <c r="I29" i="41"/>
  <c r="I51"/>
  <c r="I37"/>
  <c r="I22"/>
  <c r="I34"/>
  <c r="I71"/>
  <c r="I75"/>
  <c r="I80"/>
  <c r="I12" i="42"/>
  <c r="I74" i="41"/>
  <c r="I70"/>
  <c r="I66"/>
  <c r="I59"/>
  <c r="I58"/>
  <c r="I15"/>
  <c r="I18"/>
  <c r="I20"/>
  <c r="I31"/>
  <c r="I45"/>
  <c r="I48"/>
  <c r="I53"/>
  <c r="I56"/>
  <c r="I68"/>
  <c r="I73"/>
  <c r="I77"/>
  <c r="I82"/>
  <c r="I19"/>
  <c r="I30"/>
  <c r="I32"/>
  <c r="I41"/>
  <c r="I44"/>
  <c r="I49"/>
  <c r="I52"/>
  <c r="I57"/>
  <c r="I60"/>
  <c r="I69"/>
  <c r="I72"/>
  <c r="I78"/>
  <c r="I81"/>
  <c r="I35"/>
  <c r="J86"/>
  <c r="G12" i="5" s="1"/>
  <c r="K86" i="41"/>
  <c r="H12" i="5" s="1"/>
  <c r="I61" i="40"/>
  <c r="I62"/>
  <c r="I64"/>
  <c r="I81"/>
  <c r="I90" i="42" l="1"/>
  <c r="F13" i="5" s="1"/>
  <c r="I86" i="41"/>
  <c r="F12" i="5" s="1"/>
  <c r="K60" i="40" l="1"/>
  <c r="J60"/>
  <c r="K59"/>
  <c r="J59"/>
  <c r="K58"/>
  <c r="J58"/>
  <c r="K57"/>
  <c r="J57"/>
  <c r="K56"/>
  <c r="J56"/>
  <c r="K55"/>
  <c r="J55"/>
  <c r="K60" i="39"/>
  <c r="J60"/>
  <c r="K59"/>
  <c r="J59"/>
  <c r="K58"/>
  <c r="J58"/>
  <c r="K57"/>
  <c r="J57"/>
  <c r="K56"/>
  <c r="J56"/>
  <c r="K55"/>
  <c r="J55"/>
  <c r="C2" i="40"/>
  <c r="H86"/>
  <c r="E11" i="5" s="1"/>
  <c r="K83" i="40"/>
  <c r="J83"/>
  <c r="K82"/>
  <c r="J82"/>
  <c r="K80"/>
  <c r="J80"/>
  <c r="K79"/>
  <c r="J79"/>
  <c r="K78"/>
  <c r="J78"/>
  <c r="K77"/>
  <c r="J77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5"/>
  <c r="J25"/>
  <c r="K24"/>
  <c r="J24"/>
  <c r="K22"/>
  <c r="J22"/>
  <c r="K21"/>
  <c r="J21"/>
  <c r="K23"/>
  <c r="J23"/>
  <c r="K20"/>
  <c r="J20"/>
  <c r="K19"/>
  <c r="J19"/>
  <c r="K18"/>
  <c r="J18"/>
  <c r="K17"/>
  <c r="J17"/>
  <c r="K15"/>
  <c r="J15"/>
  <c r="K14"/>
  <c r="J14"/>
  <c r="K13"/>
  <c r="J13"/>
  <c r="K12"/>
  <c r="J12"/>
  <c r="I4"/>
  <c r="I3"/>
  <c r="I2"/>
  <c r="C2" i="39"/>
  <c r="H82"/>
  <c r="E10" i="5" s="1"/>
  <c r="K79" i="39"/>
  <c r="J79"/>
  <c r="K78"/>
  <c r="J78"/>
  <c r="K76"/>
  <c r="J76"/>
  <c r="K75"/>
  <c r="J75"/>
  <c r="K74"/>
  <c r="J74"/>
  <c r="K73"/>
  <c r="J73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5"/>
  <c r="J15"/>
  <c r="K14"/>
  <c r="J14"/>
  <c r="K13"/>
  <c r="J13"/>
  <c r="K12"/>
  <c r="J12"/>
  <c r="I4"/>
  <c r="I3"/>
  <c r="I2"/>
  <c r="K78" i="3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I65" i="39" l="1"/>
  <c r="I51" i="40"/>
  <c r="I53"/>
  <c r="I47"/>
  <c r="I13" i="39"/>
  <c r="I27"/>
  <c r="I35"/>
  <c r="I40"/>
  <c r="I52"/>
  <c r="I83" i="40"/>
  <c r="I59" i="39"/>
  <c r="I69" i="38"/>
  <c r="I40" i="40"/>
  <c r="I48"/>
  <c r="I77" i="38"/>
  <c r="I78" i="40"/>
  <c r="I80"/>
  <c r="I70" i="38"/>
  <c r="I72"/>
  <c r="I74"/>
  <c r="I66" i="40"/>
  <c r="I68"/>
  <c r="I70"/>
  <c r="I74"/>
  <c r="I73"/>
  <c r="I13"/>
  <c r="I24"/>
  <c r="I27"/>
  <c r="I29"/>
  <c r="I20"/>
  <c r="I18"/>
  <c r="I21"/>
  <c r="I31"/>
  <c r="I82"/>
  <c r="I56"/>
  <c r="I58"/>
  <c r="I60"/>
  <c r="I17"/>
  <c r="I23"/>
  <c r="I25"/>
  <c r="I30"/>
  <c r="I54"/>
  <c r="I57"/>
  <c r="I15"/>
  <c r="I60" i="39"/>
  <c r="I33" i="40"/>
  <c r="I38"/>
  <c r="I34"/>
  <c r="I39"/>
  <c r="I44"/>
  <c r="I46"/>
  <c r="I55"/>
  <c r="I35"/>
  <c r="I12"/>
  <c r="I43"/>
  <c r="I45"/>
  <c r="I52"/>
  <c r="I69"/>
  <c r="I71"/>
  <c r="I79"/>
  <c r="I59"/>
  <c r="I21" i="39"/>
  <c r="I28"/>
  <c r="I47"/>
  <c r="I49"/>
  <c r="I63"/>
  <c r="I19" i="40"/>
  <c r="I28"/>
  <c r="I37"/>
  <c r="J86"/>
  <c r="G11" i="5" s="1"/>
  <c r="I42" i="40"/>
  <c r="I50"/>
  <c r="I77"/>
  <c r="K86"/>
  <c r="H11" i="5" s="1"/>
  <c r="I14" i="40"/>
  <c r="I22"/>
  <c r="I32"/>
  <c r="I41"/>
  <c r="I49"/>
  <c r="I67"/>
  <c r="I72"/>
  <c r="I75"/>
  <c r="I12" i="39"/>
  <c r="I15"/>
  <c r="I22"/>
  <c r="I75"/>
  <c r="I78"/>
  <c r="I58"/>
  <c r="I30"/>
  <c r="I34"/>
  <c r="I79"/>
  <c r="I55"/>
  <c r="I19"/>
  <c r="I50"/>
  <c r="I57"/>
  <c r="I18"/>
  <c r="I31"/>
  <c r="I43"/>
  <c r="I56"/>
  <c r="I66"/>
  <c r="I70"/>
  <c r="I73"/>
  <c r="I24"/>
  <c r="I32"/>
  <c r="I38"/>
  <c r="I44"/>
  <c r="I48"/>
  <c r="I67"/>
  <c r="I69"/>
  <c r="I71"/>
  <c r="I74"/>
  <c r="I17"/>
  <c r="I33"/>
  <c r="I51"/>
  <c r="I23"/>
  <c r="I25"/>
  <c r="I37"/>
  <c r="I39"/>
  <c r="I41"/>
  <c r="I45"/>
  <c r="I62"/>
  <c r="I76"/>
  <c r="I68"/>
  <c r="I64"/>
  <c r="I54"/>
  <c r="I53"/>
  <c r="I46"/>
  <c r="I42"/>
  <c r="I29"/>
  <c r="I20"/>
  <c r="I14"/>
  <c r="J82"/>
  <c r="G10" i="5" s="1"/>
  <c r="K82" i="39"/>
  <c r="H10" i="5" s="1"/>
  <c r="I76" i="38"/>
  <c r="I78"/>
  <c r="I75"/>
  <c r="I73"/>
  <c r="I71"/>
  <c r="I86" i="40" l="1"/>
  <c r="F11" i="5" s="1"/>
  <c r="I82" i="39"/>
  <c r="F10" i="5" s="1"/>
  <c r="K51" i="38"/>
  <c r="J51"/>
  <c r="K50"/>
  <c r="J50"/>
  <c r="K49"/>
  <c r="J49"/>
  <c r="K47"/>
  <c r="J47"/>
  <c r="K67"/>
  <c r="J67"/>
  <c r="K66"/>
  <c r="J66"/>
  <c r="K65"/>
  <c r="J65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2"/>
  <c r="J52"/>
  <c r="K46"/>
  <c r="J46"/>
  <c r="K45"/>
  <c r="J45"/>
  <c r="K44"/>
  <c r="J44"/>
  <c r="K42"/>
  <c r="J42"/>
  <c r="I61" l="1"/>
  <c r="I63"/>
  <c r="I47"/>
  <c r="I51"/>
  <c r="I45"/>
  <c r="I50"/>
  <c r="I58"/>
  <c r="I67"/>
  <c r="I44"/>
  <c r="I52"/>
  <c r="I57"/>
  <c r="I59"/>
  <c r="I54"/>
  <c r="I55"/>
  <c r="I62"/>
  <c r="I66"/>
  <c r="I49"/>
  <c r="I42"/>
  <c r="I65"/>
  <c r="I56"/>
  <c r="I46"/>
  <c r="I60"/>
  <c r="K50" i="3" l="1"/>
  <c r="J50"/>
  <c r="I50" l="1"/>
  <c r="C2" i="38"/>
  <c r="H87"/>
  <c r="E14" i="5" s="1"/>
  <c r="K40" i="38"/>
  <c r="J40"/>
  <c r="K39"/>
  <c r="J39"/>
  <c r="K38"/>
  <c r="J38"/>
  <c r="K36"/>
  <c r="J36"/>
  <c r="K35"/>
  <c r="J35"/>
  <c r="K34"/>
  <c r="J34"/>
  <c r="K33"/>
  <c r="J33"/>
  <c r="K32"/>
  <c r="J32"/>
  <c r="K30"/>
  <c r="J30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8"/>
  <c r="J18"/>
  <c r="K17"/>
  <c r="J17"/>
  <c r="K16"/>
  <c r="J16"/>
  <c r="K12"/>
  <c r="J12"/>
  <c r="I4"/>
  <c r="I3"/>
  <c r="I2"/>
  <c r="K54" i="3"/>
  <c r="J54"/>
  <c r="K27" i="37"/>
  <c r="J27"/>
  <c r="K25"/>
  <c r="J25"/>
  <c r="I35" i="38" l="1"/>
  <c r="I40"/>
  <c r="I20"/>
  <c r="I22"/>
  <c r="I24"/>
  <c r="I26"/>
  <c r="I28"/>
  <c r="I32"/>
  <c r="I34"/>
  <c r="I16"/>
  <c r="I21"/>
  <c r="I25"/>
  <c r="I30"/>
  <c r="I23"/>
  <c r="I36"/>
  <c r="I39"/>
  <c r="I33"/>
  <c r="I38"/>
  <c r="I27"/>
  <c r="K87"/>
  <c r="H14" i="5" s="1"/>
  <c r="I17" i="38"/>
  <c r="I18"/>
  <c r="J87"/>
  <c r="G14" i="5" s="1"/>
  <c r="I54" i="3"/>
  <c r="I12" i="38"/>
  <c r="I87" l="1"/>
  <c r="F14" i="5" s="1"/>
  <c r="C2" i="37"/>
  <c r="H47"/>
  <c r="K32"/>
  <c r="J32"/>
  <c r="K31"/>
  <c r="J31"/>
  <c r="K30"/>
  <c r="J30"/>
  <c r="K29"/>
  <c r="J29"/>
  <c r="K24"/>
  <c r="J24"/>
  <c r="K23"/>
  <c r="J23"/>
  <c r="K22"/>
  <c r="J22"/>
  <c r="K20"/>
  <c r="J20"/>
  <c r="K19"/>
  <c r="J19"/>
  <c r="K18"/>
  <c r="J18"/>
  <c r="K17"/>
  <c r="J17"/>
  <c r="K16"/>
  <c r="J16"/>
  <c r="K14"/>
  <c r="J14"/>
  <c r="K13"/>
  <c r="J13"/>
  <c r="K12"/>
  <c r="J12"/>
  <c r="I4"/>
  <c r="I3"/>
  <c r="I2"/>
  <c r="J47" l="1"/>
  <c r="K47"/>
  <c r="I12"/>
  <c r="I47" s="1"/>
  <c r="K22" i="3"/>
  <c r="J22"/>
  <c r="K21"/>
  <c r="J21"/>
  <c r="I22" l="1"/>
  <c r="I21"/>
  <c r="C2" i="36" l="1"/>
  <c r="F15"/>
  <c r="E49" i="8" s="1"/>
  <c r="I12" i="36"/>
  <c r="H12"/>
  <c r="H15" s="1"/>
  <c r="G49" i="8" s="1"/>
  <c r="G4" i="36"/>
  <c r="G3"/>
  <c r="G2"/>
  <c r="G12" l="1"/>
  <c r="G15" s="1"/>
  <c r="F49" i="8" s="1"/>
  <c r="I15" i="36"/>
  <c r="H49" i="8" s="1"/>
  <c r="I56" i="35" l="1"/>
  <c r="J56"/>
  <c r="I57"/>
  <c r="J57"/>
  <c r="I58"/>
  <c r="J58"/>
  <c r="I59"/>
  <c r="J59"/>
  <c r="I60"/>
  <c r="J60"/>
  <c r="C2"/>
  <c r="G63"/>
  <c r="E57" i="8" s="1"/>
  <c r="J55" i="3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39"/>
  <c r="I39"/>
  <c r="J38"/>
  <c r="I38"/>
  <c r="J37"/>
  <c r="I37"/>
  <c r="J36"/>
  <c r="I36"/>
  <c r="J35"/>
  <c r="I35"/>
  <c r="J34"/>
  <c r="I34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H4"/>
  <c r="H3"/>
  <c r="H2"/>
  <c r="I14" i="34"/>
  <c r="I13"/>
  <c r="C2"/>
  <c r="F24"/>
  <c r="E53" i="8" s="1"/>
  <c r="I21" i="34"/>
  <c r="H21"/>
  <c r="I20"/>
  <c r="H20"/>
  <c r="I19"/>
  <c r="H19"/>
  <c r="I17"/>
  <c r="H17"/>
  <c r="I16"/>
  <c r="H16"/>
  <c r="H14"/>
  <c r="H13"/>
  <c r="I12"/>
  <c r="H12"/>
  <c r="G4"/>
  <c r="G3"/>
  <c r="G2"/>
  <c r="C2" i="33"/>
  <c r="G15"/>
  <c r="E45" i="8" s="1"/>
  <c r="J12" i="33"/>
  <c r="I12"/>
  <c r="H4"/>
  <c r="H3"/>
  <c r="H2"/>
  <c r="J15" l="1"/>
  <c r="H45" i="8" s="1"/>
  <c r="H23" i="35"/>
  <c r="H31"/>
  <c r="H14"/>
  <c r="H18"/>
  <c r="H22"/>
  <c r="H60"/>
  <c r="H26"/>
  <c r="H59"/>
  <c r="H57"/>
  <c r="H41"/>
  <c r="H49"/>
  <c r="H51"/>
  <c r="H53"/>
  <c r="H55"/>
  <c r="J63"/>
  <c r="H57" i="8" s="1"/>
  <c r="H13" i="35"/>
  <c r="H15"/>
  <c r="H17"/>
  <c r="H19"/>
  <c r="H58"/>
  <c r="H56"/>
  <c r="H44"/>
  <c r="H48"/>
  <c r="H52"/>
  <c r="H30"/>
  <c r="H21"/>
  <c r="H25"/>
  <c r="H27"/>
  <c r="H54"/>
  <c r="H35"/>
  <c r="H39"/>
  <c r="H43"/>
  <c r="H45"/>
  <c r="H47"/>
  <c r="H34"/>
  <c r="H36"/>
  <c r="H38"/>
  <c r="H29"/>
  <c r="I63"/>
  <c r="G57" i="8" s="1"/>
  <c r="H12" i="35"/>
  <c r="H20"/>
  <c r="H28"/>
  <c r="H37"/>
  <c r="H46"/>
  <c r="H16"/>
  <c r="H24"/>
  <c r="H32"/>
  <c r="H42"/>
  <c r="H50"/>
  <c r="G14" i="34"/>
  <c r="G16"/>
  <c r="G12"/>
  <c r="G20"/>
  <c r="G17"/>
  <c r="I24"/>
  <c r="H53" i="8" s="1"/>
  <c r="G19" i="34"/>
  <c r="G21"/>
  <c r="G13"/>
  <c r="H24"/>
  <c r="G53" i="8" s="1"/>
  <c r="H12" i="33"/>
  <c r="I15"/>
  <c r="G45" i="8" s="1"/>
  <c r="H63" i="35" l="1"/>
  <c r="F57" i="8" s="1"/>
  <c r="G24" i="34"/>
  <c r="F53" i="8" s="1"/>
  <c r="H15" i="33"/>
  <c r="F45" i="8" s="1"/>
  <c r="C2" i="31" l="1"/>
  <c r="F20"/>
  <c r="E25" i="8" s="1"/>
  <c r="I17" i="31"/>
  <c r="H17"/>
  <c r="I16"/>
  <c r="H16"/>
  <c r="I15"/>
  <c r="H15"/>
  <c r="I14"/>
  <c r="H14"/>
  <c r="I13"/>
  <c r="H13"/>
  <c r="I12"/>
  <c r="H12"/>
  <c r="G4"/>
  <c r="G3"/>
  <c r="G2"/>
  <c r="G14" l="1"/>
  <c r="G16"/>
  <c r="G15"/>
  <c r="G17"/>
  <c r="G13"/>
  <c r="I20"/>
  <c r="H25" i="8" s="1"/>
  <c r="H20" i="31"/>
  <c r="G25" i="8" s="1"/>
  <c r="G12" i="31"/>
  <c r="G20" l="1"/>
  <c r="F25" i="8" s="1"/>
  <c r="E40" l="1"/>
  <c r="E42" s="1"/>
  <c r="C2" i="30"/>
  <c r="I13"/>
  <c r="H13"/>
  <c r="I12"/>
  <c r="H12"/>
  <c r="G4"/>
  <c r="G3"/>
  <c r="G2"/>
  <c r="H12" i="29"/>
  <c r="H13"/>
  <c r="G13" s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C2"/>
  <c r="F44"/>
  <c r="E61" i="8" s="1"/>
  <c r="E62" s="1"/>
  <c r="I41" i="29"/>
  <c r="H41"/>
  <c r="I40"/>
  <c r="H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2" i="29" l="1"/>
  <c r="G15"/>
  <c r="G16"/>
  <c r="G14"/>
  <c r="I16" i="30"/>
  <c r="H40" i="8" s="1"/>
  <c r="H42" s="1"/>
  <c r="H16" i="30"/>
  <c r="G40" i="8" s="1"/>
  <c r="G42" s="1"/>
  <c r="G41" i="29"/>
  <c r="G13" i="30"/>
  <c r="G12"/>
  <c r="G37" i="29"/>
  <c r="G33"/>
  <c r="G31"/>
  <c r="G27"/>
  <c r="G35"/>
  <c r="G39"/>
  <c r="G34"/>
  <c r="G30"/>
  <c r="G26"/>
  <c r="G38"/>
  <c r="G32"/>
  <c r="G28"/>
  <c r="G24"/>
  <c r="G20"/>
  <c r="G36"/>
  <c r="G29"/>
  <c r="G25"/>
  <c r="G21"/>
  <c r="G17"/>
  <c r="G22"/>
  <c r="G18"/>
  <c r="G23"/>
  <c r="G19"/>
  <c r="G40"/>
  <c r="H44"/>
  <c r="G61" i="8" s="1"/>
  <c r="G62" s="1"/>
  <c r="I44" i="29"/>
  <c r="H61" i="8" s="1"/>
  <c r="H62" s="1"/>
  <c r="G16" i="30" l="1"/>
  <c r="F40" i="8" s="1"/>
  <c r="F42" s="1"/>
  <c r="G44" i="29"/>
  <c r="F61" i="8" s="1"/>
  <c r="F62" s="1"/>
  <c r="H18" i="28" l="1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C2"/>
  <c r="F34"/>
  <c r="E36" i="5" s="1"/>
  <c r="E37" s="1"/>
  <c r="I17" i="28"/>
  <c r="H17"/>
  <c r="I16"/>
  <c r="H16"/>
  <c r="I15"/>
  <c r="H15"/>
  <c r="I14"/>
  <c r="H14"/>
  <c r="I13"/>
  <c r="H13"/>
  <c r="I12"/>
  <c r="H12"/>
  <c r="G4"/>
  <c r="G3"/>
  <c r="G2"/>
  <c r="G20" l="1"/>
  <c r="G24"/>
  <c r="G31"/>
  <c r="G27"/>
  <c r="G28"/>
  <c r="G23"/>
  <c r="G19"/>
  <c r="G30"/>
  <c r="G25"/>
  <c r="G22"/>
  <c r="G29"/>
  <c r="G26"/>
  <c r="G21"/>
  <c r="G18"/>
  <c r="G15"/>
  <c r="I34"/>
  <c r="H36" i="5" s="1"/>
  <c r="H37" s="1"/>
  <c r="G14" i="28"/>
  <c r="G13"/>
  <c r="G16"/>
  <c r="H34"/>
  <c r="G36" i="5" s="1"/>
  <c r="G37" s="1"/>
  <c r="G17" i="28"/>
  <c r="G12"/>
  <c r="G34" l="1"/>
  <c r="F36" i="5" s="1"/>
  <c r="F37" s="1"/>
  <c r="C2" i="13" l="1"/>
  <c r="J13"/>
  <c r="K13"/>
  <c r="J14"/>
  <c r="K14"/>
  <c r="J16"/>
  <c r="K16"/>
  <c r="J17"/>
  <c r="K17"/>
  <c r="J18"/>
  <c r="K18"/>
  <c r="J19"/>
  <c r="K19"/>
  <c r="J20"/>
  <c r="K20"/>
  <c r="J22"/>
  <c r="K22"/>
  <c r="J23"/>
  <c r="K23"/>
  <c r="J24"/>
  <c r="K24"/>
  <c r="J26"/>
  <c r="K26"/>
  <c r="J27"/>
  <c r="K27"/>
  <c r="J28"/>
  <c r="K28"/>
  <c r="J29"/>
  <c r="K29"/>
  <c r="J31"/>
  <c r="K31"/>
  <c r="H44"/>
  <c r="E19" i="5" s="1"/>
  <c r="E22" s="1"/>
  <c r="H40" i="14"/>
  <c r="E25" i="5" s="1"/>
  <c r="E27" s="1"/>
  <c r="H76" i="3"/>
  <c r="E9" i="5" s="1"/>
  <c r="J14" i="14"/>
  <c r="K14"/>
  <c r="J15"/>
  <c r="K15"/>
  <c r="J20"/>
  <c r="K20"/>
  <c r="J22"/>
  <c r="K22"/>
  <c r="J23"/>
  <c r="K23"/>
  <c r="J24"/>
  <c r="K24"/>
  <c r="J35"/>
  <c r="K35"/>
  <c r="J36"/>
  <c r="K36"/>
  <c r="J37"/>
  <c r="K37"/>
  <c r="K13"/>
  <c r="J13"/>
  <c r="K12" i="13"/>
  <c r="J12"/>
  <c r="I4" i="14"/>
  <c r="I3"/>
  <c r="I2"/>
  <c r="J13" i="3"/>
  <c r="K13"/>
  <c r="J14"/>
  <c r="K14"/>
  <c r="J15"/>
  <c r="K15"/>
  <c r="J17"/>
  <c r="K17"/>
  <c r="J18"/>
  <c r="K18"/>
  <c r="J19"/>
  <c r="K19"/>
  <c r="J20"/>
  <c r="K20"/>
  <c r="J23"/>
  <c r="K23"/>
  <c r="J24"/>
  <c r="K24"/>
  <c r="J25"/>
  <c r="K25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1"/>
  <c r="K51"/>
  <c r="J52"/>
  <c r="K52"/>
  <c r="J53"/>
  <c r="K53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7"/>
  <c r="K67"/>
  <c r="J68"/>
  <c r="K68"/>
  <c r="J69"/>
  <c r="K69"/>
  <c r="J70"/>
  <c r="K70"/>
  <c r="J72"/>
  <c r="K72"/>
  <c r="J73"/>
  <c r="K73"/>
  <c r="I36" i="14" l="1"/>
  <c r="I35"/>
  <c r="I22"/>
  <c r="I14"/>
  <c r="I12" i="13"/>
  <c r="I73" i="3"/>
  <c r="I70"/>
  <c r="I33"/>
  <c r="I43"/>
  <c r="I14"/>
  <c r="I69"/>
  <c r="I56"/>
  <c r="I53"/>
  <c r="I48"/>
  <c r="I32"/>
  <c r="I19"/>
  <c r="J40" i="14"/>
  <c r="I65" i="3"/>
  <c r="I57"/>
  <c r="I40"/>
  <c r="I29"/>
  <c r="I25"/>
  <c r="I13"/>
  <c r="K40" i="14"/>
  <c r="I23"/>
  <c r="I64" i="3"/>
  <c r="I63"/>
  <c r="I62"/>
  <c r="I61"/>
  <c r="I24"/>
  <c r="I18"/>
  <c r="I46"/>
  <c r="I44"/>
  <c r="I47"/>
  <c r="I45"/>
  <c r="I28"/>
  <c r="I67"/>
  <c r="I59"/>
  <c r="I51"/>
  <c r="I41"/>
  <c r="I38"/>
  <c r="I35"/>
  <c r="I30"/>
  <c r="I27"/>
  <c r="I23"/>
  <c r="I15"/>
  <c r="I24" i="14"/>
  <c r="I20"/>
  <c r="I72" i="3"/>
  <c r="I68"/>
  <c r="I60"/>
  <c r="I58"/>
  <c r="I52"/>
  <c r="I49"/>
  <c r="I42"/>
  <c r="I39"/>
  <c r="I37"/>
  <c r="I34"/>
  <c r="I31"/>
  <c r="I20"/>
  <c r="I17"/>
  <c r="I37" i="14"/>
  <c r="I15"/>
  <c r="J44" i="13"/>
  <c r="G19" i="5" s="1"/>
  <c r="G22" s="1"/>
  <c r="K44" i="13"/>
  <c r="H19" i="5" s="1"/>
  <c r="H22" s="1"/>
  <c r="I13" i="14"/>
  <c r="K12" i="3"/>
  <c r="K76" s="1"/>
  <c r="H9" i="5" s="1"/>
  <c r="J76" i="3"/>
  <c r="G9" i="5" s="1"/>
  <c r="G25" l="1"/>
  <c r="G27" s="1"/>
  <c r="H25"/>
  <c r="H27" s="1"/>
  <c r="I40" i="14"/>
  <c r="I12" i="3"/>
  <c r="I76" s="1"/>
  <c r="F9" i="5" s="1"/>
  <c r="F25" l="1"/>
  <c r="F27" s="1"/>
  <c r="H16"/>
  <c r="H29" s="1"/>
  <c r="G16"/>
  <c r="G29" s="1"/>
  <c r="H39" l="1"/>
  <c r="G39"/>
  <c r="C2" i="17"/>
  <c r="H4"/>
  <c r="H3"/>
  <c r="H2"/>
  <c r="C2" i="11"/>
  <c r="H4"/>
  <c r="H3"/>
  <c r="H2"/>
  <c r="C2" i="23"/>
  <c r="H4"/>
  <c r="H3"/>
  <c r="H2"/>
  <c r="H3" i="22"/>
  <c r="H4"/>
  <c r="H2"/>
  <c r="H4" i="12"/>
  <c r="H3"/>
  <c r="H2"/>
  <c r="C2" i="22"/>
  <c r="C2" i="19"/>
  <c r="I4" i="13"/>
  <c r="I3"/>
  <c r="I2"/>
  <c r="H9" i="49" l="1"/>
  <c r="G9"/>
  <c r="I2" i="3"/>
  <c r="I3"/>
  <c r="I4"/>
  <c r="C2"/>
  <c r="J16" i="23" l="1"/>
  <c r="I16"/>
  <c r="J15"/>
  <c r="I15"/>
  <c r="J14"/>
  <c r="I14"/>
  <c r="J13"/>
  <c r="I13"/>
  <c r="J12"/>
  <c r="I12"/>
  <c r="C2" i="12"/>
  <c r="J14" i="22"/>
  <c r="I14"/>
  <c r="J13"/>
  <c r="I13"/>
  <c r="J12"/>
  <c r="I12"/>
  <c r="J14" i="19"/>
  <c r="K40"/>
  <c r="J40"/>
  <c r="K38"/>
  <c r="J38"/>
  <c r="K36"/>
  <c r="J36"/>
  <c r="K35"/>
  <c r="J35"/>
  <c r="K34"/>
  <c r="J34"/>
  <c r="J25"/>
  <c r="K25"/>
  <c r="K30"/>
  <c r="J30"/>
  <c r="K29"/>
  <c r="J29"/>
  <c r="K28"/>
  <c r="J28"/>
  <c r="K27"/>
  <c r="J27"/>
  <c r="K26"/>
  <c r="J26"/>
  <c r="K24"/>
  <c r="J24"/>
  <c r="K20"/>
  <c r="J20"/>
  <c r="K19"/>
  <c r="K18"/>
  <c r="J18"/>
  <c r="K17"/>
  <c r="J17"/>
  <c r="K16"/>
  <c r="J16"/>
  <c r="K15"/>
  <c r="J15"/>
  <c r="K14"/>
  <c r="I4"/>
  <c r="I3"/>
  <c r="I2"/>
  <c r="K43" l="1"/>
  <c r="H19" i="8" s="1"/>
  <c r="H22" s="1"/>
  <c r="J43" i="19"/>
  <c r="G19" i="8" s="1"/>
  <c r="G22" s="1"/>
  <c r="I19" i="23"/>
  <c r="G36" i="8" s="1"/>
  <c r="I18" i="22"/>
  <c r="G35" i="8" s="1"/>
  <c r="J19" i="23"/>
  <c r="H36" i="8" s="1"/>
  <c r="J18" i="22"/>
  <c r="H35" i="8" s="1"/>
  <c r="H13" i="23"/>
  <c r="H15"/>
  <c r="H16"/>
  <c r="H12"/>
  <c r="H14"/>
  <c r="H14" i="22"/>
  <c r="H13"/>
  <c r="H12"/>
  <c r="I35" i="19"/>
  <c r="I38"/>
  <c r="I40"/>
  <c r="I34"/>
  <c r="I36"/>
  <c r="I26"/>
  <c r="I28"/>
  <c r="I25"/>
  <c r="I15"/>
  <c r="I17"/>
  <c r="I16"/>
  <c r="I20"/>
  <c r="I30"/>
  <c r="I18"/>
  <c r="I29"/>
  <c r="I14"/>
  <c r="I24"/>
  <c r="I19"/>
  <c r="I27"/>
  <c r="I43" l="1"/>
  <c r="F19" i="8" s="1"/>
  <c r="F22" s="1"/>
  <c r="H18" i="22"/>
  <c r="F35" i="8" s="1"/>
  <c r="H19" i="23"/>
  <c r="F36" i="8" s="1"/>
  <c r="I44" i="13" l="1"/>
  <c r="F19" i="5" s="1"/>
  <c r="F22" s="1"/>
  <c r="J26" i="17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H21" l="1"/>
  <c r="I29"/>
  <c r="G30" i="8" s="1"/>
  <c r="H13" i="17"/>
  <c r="H15"/>
  <c r="H17"/>
  <c r="J29"/>
  <c r="H30" i="8" s="1"/>
  <c r="H16" i="17"/>
  <c r="H22"/>
  <c r="H24"/>
  <c r="H26"/>
  <c r="H20"/>
  <c r="H18"/>
  <c r="H14"/>
  <c r="H25"/>
  <c r="H19"/>
  <c r="H12"/>
  <c r="H23"/>
  <c r="J13" i="12"/>
  <c r="I13"/>
  <c r="J12"/>
  <c r="I12"/>
  <c r="J22" i="11"/>
  <c r="I22"/>
  <c r="H29" i="17" l="1"/>
  <c r="F30" i="8" s="1"/>
  <c r="I16" i="12"/>
  <c r="G34" i="8" s="1"/>
  <c r="J16" i="12"/>
  <c r="H34" i="8" s="1"/>
  <c r="H22" i="11"/>
  <c r="H12" i="12"/>
  <c r="H13"/>
  <c r="H16" l="1"/>
  <c r="F34" i="8" s="1"/>
  <c r="J26" i="11"/>
  <c r="I26"/>
  <c r="J25"/>
  <c r="I25"/>
  <c r="J24"/>
  <c r="I24"/>
  <c r="J23"/>
  <c r="I23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3" i="10"/>
  <c r="J4"/>
  <c r="J2"/>
  <c r="L39"/>
  <c r="K39"/>
  <c r="L38"/>
  <c r="K38"/>
  <c r="L37"/>
  <c r="K37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H13" i="11" l="1"/>
  <c r="H15"/>
  <c r="J29"/>
  <c r="H29" i="8" s="1"/>
  <c r="I29" i="11"/>
  <c r="G29" i="8" s="1"/>
  <c r="H17" i="11"/>
  <c r="L43" i="10"/>
  <c r="H9" i="8" s="1"/>
  <c r="H16" s="1"/>
  <c r="H20" i="11"/>
  <c r="K43" i="10"/>
  <c r="G9" i="8" s="1"/>
  <c r="H23" i="11"/>
  <c r="H19"/>
  <c r="H21"/>
  <c r="H12"/>
  <c r="H26"/>
  <c r="H18"/>
  <c r="H14"/>
  <c r="H16"/>
  <c r="H24"/>
  <c r="H25"/>
  <c r="J18" i="10"/>
  <c r="J20"/>
  <c r="J13"/>
  <c r="J17"/>
  <c r="J37"/>
  <c r="J39"/>
  <c r="J12"/>
  <c r="J15"/>
  <c r="J14"/>
  <c r="J16"/>
  <c r="J19"/>
  <c r="J21"/>
  <c r="J38"/>
  <c r="H29" i="11" l="1"/>
  <c r="F29" i="8" s="1"/>
  <c r="J43" i="10"/>
  <c r="F9" i="8" s="1"/>
  <c r="F16" s="1"/>
  <c r="H50" l="1"/>
  <c r="G50"/>
  <c r="F50"/>
  <c r="E50"/>
  <c r="H54"/>
  <c r="G54"/>
  <c r="F54"/>
  <c r="E54"/>
  <c r="H58"/>
  <c r="G58"/>
  <c r="F58"/>
  <c r="E58"/>
  <c r="H46"/>
  <c r="G46"/>
  <c r="F46"/>
  <c r="E46"/>
  <c r="H31"/>
  <c r="G31"/>
  <c r="F31"/>
  <c r="E31"/>
  <c r="H37"/>
  <c r="G37"/>
  <c r="F37"/>
  <c r="E37"/>
  <c r="H26" l="1"/>
  <c r="G26"/>
  <c r="F26"/>
  <c r="F64" s="1"/>
  <c r="E26"/>
  <c r="G16"/>
  <c r="E16"/>
  <c r="F10" i="49" l="1"/>
  <c r="G64" i="8"/>
  <c r="H64"/>
  <c r="E64"/>
  <c r="F16" i="5"/>
  <c r="F29" s="1"/>
  <c r="E16"/>
  <c r="E29" l="1"/>
  <c r="E39" s="1"/>
  <c r="H10" i="49"/>
  <c r="G10"/>
  <c r="E10"/>
  <c r="F39" i="5"/>
  <c r="E9" i="49" l="1"/>
  <c r="G12"/>
  <c r="H12"/>
  <c r="F9"/>
  <c r="F12" l="1"/>
</calcChain>
</file>

<file path=xl/sharedStrings.xml><?xml version="1.0" encoding="utf-8"?>
<sst xmlns="http://schemas.openxmlformats.org/spreadsheetml/2006/main" count="2762" uniqueCount="1187">
  <si>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</si>
  <si>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</si>
  <si>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</si>
  <si>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</si>
  <si>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</si>
  <si>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</si>
  <si>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</si>
  <si>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</si>
  <si>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</si>
  <si>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</si>
  <si>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</si>
  <si>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</si>
  <si>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</si>
  <si>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</si>
  <si>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</si>
  <si>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</si>
  <si>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</si>
  <si>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</si>
  <si>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</si>
  <si>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</si>
  <si>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</si>
  <si>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</si>
  <si>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</si>
  <si>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</si>
  <si>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</si>
  <si>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</si>
  <si>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</si>
  <si>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</si>
  <si>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</si>
  <si>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</si>
  <si>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</si>
  <si>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</si>
  <si>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</si>
  <si>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</si>
  <si>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</si>
  <si>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</si>
  <si>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</si>
  <si>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</si>
  <si>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</si>
  <si>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</si>
  <si>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</si>
  <si>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</si>
  <si>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</si>
  <si>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</si>
  <si>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</si>
  <si>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</si>
  <si>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</si>
  <si>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</si>
  <si>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</si>
  <si>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</si>
  <si>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</si>
  <si>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</si>
  <si>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</si>
  <si>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</si>
  <si>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</si>
  <si>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</si>
  <si>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</si>
  <si>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</si>
  <si>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</si>
  <si>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</si>
  <si>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</si>
  <si>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</si>
  <si>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</si>
  <si>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</si>
  <si>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</si>
  <si>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</si>
  <si>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</si>
  <si>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</si>
  <si>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</si>
  <si>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</si>
  <si>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</si>
  <si>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</si>
  <si>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</si>
  <si>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</si>
  <si>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</si>
  <si>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</si>
  <si>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</si>
  <si>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</si>
  <si>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</si>
  <si>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</si>
  <si>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</si>
  <si>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</si>
  <si>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</si>
  <si>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</si>
  <si>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</si>
  <si>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</si>
  <si>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</si>
  <si>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</si>
  <si>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</si>
  <si>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</si>
  <si>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</si>
  <si>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</si>
  <si>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</si>
  <si>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</si>
  <si>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</si>
  <si>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</si>
  <si>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</si>
  <si>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</si>
  <si>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</si>
  <si>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</si>
  <si>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</si>
  <si>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</si>
  <si>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</si>
  <si>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</si>
  <si>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</si>
  <si>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</si>
  <si>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</si>
  <si>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</si>
  <si>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</si>
  <si>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</si>
  <si>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</si>
  <si>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</si>
  <si>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</si>
  <si>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</si>
  <si>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</si>
  <si>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</si>
  <si>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</si>
  <si>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</si>
  <si>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</si>
  <si>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</si>
  <si>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</si>
  <si>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</si>
  <si>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</si>
  <si>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</si>
  <si>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</si>
  <si>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</si>
  <si>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</si>
  <si>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</si>
  <si>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</si>
  <si>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</si>
  <si>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</si>
  <si>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</si>
  <si>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</si>
  <si>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</si>
  <si>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</si>
  <si>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</si>
  <si>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</si>
  <si>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</si>
  <si>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</si>
  <si>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</si>
  <si>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</si>
  <si>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</si>
  <si>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</si>
  <si>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</si>
  <si>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</si>
  <si>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</si>
  <si>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</si>
  <si>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</si>
  <si>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</si>
  <si>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</si>
  <si>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</si>
  <si>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</si>
  <si>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</si>
  <si>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</si>
  <si>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</si>
  <si>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</si>
  <si>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</si>
  <si>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</si>
  <si>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</si>
  <si>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</si>
  <si>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</si>
  <si>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</si>
  <si>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</si>
  <si>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</si>
  <si>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</si>
  <si>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</si>
  <si>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</si>
  <si>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</si>
  <si>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</si>
  <si>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</si>
  <si>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</si>
  <si>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</si>
  <si>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</si>
  <si>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</si>
  <si>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</si>
  <si>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</si>
  <si>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</si>
  <si>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</si>
  <si>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</si>
  <si>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</si>
  <si>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</si>
  <si>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</si>
  <si>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</si>
  <si>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</si>
  <si>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</si>
  <si>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</si>
  <si>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</si>
  <si>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</si>
  <si>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</si>
  <si>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</si>
  <si>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</si>
  <si>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</si>
  <si>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</si>
  <si>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</si>
  <si>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</si>
  <si>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</si>
  <si>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</si>
  <si>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</si>
  <si>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</si>
  <si>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</si>
  <si>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</si>
  <si>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</si>
  <si>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</si>
  <si>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</si>
  <si>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</si>
  <si>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</si>
  <si>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</si>
  <si>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</si>
  <si>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</si>
  <si>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</si>
  <si>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</si>
  <si>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</si>
  <si>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</si>
  <si>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</si>
  <si>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</si>
  <si>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</si>
  <si>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</si>
  <si>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</si>
  <si>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</si>
  <si>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</si>
  <si>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</si>
  <si>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</si>
  <si>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</si>
  <si>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</si>
  <si>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</si>
  <si>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</si>
  <si>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</si>
  <si>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</si>
  <si>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</si>
  <si>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</si>
  <si>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</si>
  <si>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</si>
  <si>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</si>
  <si>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</si>
  <si>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</si>
  <si>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</si>
  <si>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</si>
  <si>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</si>
  <si>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</si>
  <si>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</si>
  <si>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</si>
  <si>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</si>
  <si>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</si>
  <si>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</si>
  <si>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</si>
  <si>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</si>
  <si>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</si>
  <si>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</si>
  <si>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</si>
  <si>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</si>
  <si>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</si>
  <si>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</si>
  <si>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</si>
  <si>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</si>
  <si>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</si>
  <si>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</si>
  <si>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</si>
  <si>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</si>
  <si>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</si>
  <si>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</si>
  <si>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</si>
  <si>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</si>
  <si>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</si>
  <si>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</si>
  <si>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</si>
  <si>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</si>
  <si>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</si>
  <si>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</si>
  <si>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</si>
  <si>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</si>
  <si>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</si>
  <si>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</si>
  <si>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</si>
  <si>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</si>
  <si>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</si>
  <si>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</si>
  <si>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</si>
  <si>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</si>
  <si>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</si>
  <si>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</si>
  <si>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</si>
  <si>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</si>
  <si>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</si>
  <si>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</si>
  <si>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</si>
  <si>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</si>
  <si>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</si>
  <si>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</si>
  <si>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</si>
  <si>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</si>
  <si>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</si>
  <si>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</si>
  <si>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</si>
  <si>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</si>
  <si>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</si>
  <si>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</si>
  <si>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</si>
  <si>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</si>
  <si>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</si>
  <si>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</si>
  <si>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</si>
  <si>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</si>
  <si>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</si>
  <si>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</si>
  <si>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</si>
  <si>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</si>
  <si>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</si>
  <si>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</si>
  <si>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</si>
  <si>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</si>
  <si>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</si>
  <si>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</si>
  <si>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</si>
  <si>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</si>
  <si>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</si>
  <si>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</si>
  <si>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</si>
  <si>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</si>
  <si>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</si>
  <si>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</si>
  <si>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</si>
  <si>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</si>
  <si>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</si>
  <si>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</si>
  <si>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</si>
  <si>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</si>
  <si>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</si>
  <si>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</si>
  <si>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</si>
  <si>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</si>
  <si>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</si>
  <si>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</si>
  <si>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</si>
  <si>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</si>
  <si>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</si>
  <si>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</si>
  <si>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</si>
  <si>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</si>
  <si>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</si>
  <si>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</si>
  <si>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</si>
  <si>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</si>
  <si>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</si>
  <si>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</si>
  <si>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</si>
  <si>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</si>
  <si>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</si>
  <si>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</si>
  <si>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</si>
  <si>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</si>
  <si>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</si>
  <si>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</si>
  <si>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</si>
  <si>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</si>
  <si>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</si>
  <si>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</si>
  <si>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</si>
  <si>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</si>
  <si>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</si>
  <si>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</si>
  <si>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</si>
  <si>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</si>
  <si>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</si>
  <si>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</si>
  <si>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</si>
  <si>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</si>
  <si>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</si>
  <si>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</si>
  <si>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</si>
  <si>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</si>
  <si>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</si>
  <si>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</si>
  <si>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</si>
  <si>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</si>
  <si>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</si>
  <si>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</si>
  <si>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</si>
  <si>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</si>
  <si>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</si>
  <si>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</si>
  <si>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</si>
  <si>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</si>
  <si>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</si>
  <si>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</si>
  <si>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</si>
  <si>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</si>
  <si>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</si>
  <si>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</si>
  <si>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</si>
  <si>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</si>
  <si>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</si>
  <si>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</si>
  <si>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</si>
  <si>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</si>
  <si>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</si>
  <si>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</si>
  <si>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</si>
  <si>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</si>
  <si>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</si>
  <si>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</si>
  <si>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</si>
  <si>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</si>
  <si>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</si>
  <si>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</si>
  <si>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</si>
  <si>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</si>
  <si>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</si>
  <si>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</si>
  <si>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</si>
  <si>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</si>
  <si>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</si>
  <si>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</si>
  <si>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</si>
  <si>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</si>
  <si>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</si>
  <si>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</si>
  <si>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</si>
  <si>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</si>
  <si>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</si>
  <si>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</si>
  <si>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</si>
  <si>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</si>
  <si>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</si>
  <si>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</si>
  <si>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</si>
  <si>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</si>
  <si>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</si>
  <si>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</si>
  <si>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</si>
  <si>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</si>
  <si>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</si>
  <si>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</si>
  <si>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</si>
  <si>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</si>
  <si>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</si>
  <si>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</si>
  <si>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</si>
  <si>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</si>
  <si>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</si>
  <si>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</si>
  <si>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</si>
  <si>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</si>
  <si>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</si>
  <si>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</si>
  <si>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</si>
  <si>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</si>
  <si>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</si>
  <si>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</si>
  <si>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</si>
  <si>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</si>
  <si>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</si>
  <si>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</si>
  <si>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</si>
  <si>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</si>
  <si>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</si>
  <si>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</si>
  <si>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</si>
  <si>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</si>
  <si>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</si>
  <si>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</si>
  <si>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</si>
  <si>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</si>
  <si>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</si>
  <si>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</si>
  <si>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</si>
  <si>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</si>
  <si>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</si>
  <si>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</si>
  <si>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</si>
  <si>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</si>
  <si>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</si>
  <si>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</si>
  <si>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</si>
  <si>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</si>
  <si>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</si>
  <si>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</si>
  <si>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</si>
  <si>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</si>
  <si>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</si>
  <si>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</si>
  <si>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</si>
  <si>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</si>
  <si>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</si>
  <si>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</si>
  <si>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</si>
  <si>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</si>
  <si>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</si>
  <si>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</si>
  <si>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</si>
  <si>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</si>
  <si>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</si>
  <si>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</si>
  <si>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</si>
  <si>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</si>
  <si>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</si>
  <si>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</si>
  <si>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</si>
  <si>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</si>
  <si>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</si>
  <si>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</si>
  <si>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</si>
  <si>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</si>
  <si>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</si>
  <si>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</si>
  <si>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</si>
  <si>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</si>
  <si>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</si>
  <si>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</si>
  <si>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</si>
  <si>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</si>
  <si>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</si>
  <si>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</si>
  <si>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</si>
  <si>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</si>
  <si>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</si>
  <si>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</si>
  <si>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</si>
  <si>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</si>
  <si>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</si>
  <si>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</si>
  <si>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</si>
  <si>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</si>
  <si>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</si>
  <si>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</si>
  <si>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</si>
  <si>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</si>
  <si>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</si>
  <si>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</si>
  <si>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</si>
  <si>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</si>
  <si>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</si>
  <si>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</si>
  <si>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</si>
  <si>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</si>
  <si>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</si>
  <si>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</si>
  <si>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</si>
  <si>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</si>
  <si>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</si>
  <si>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</si>
  <si>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</si>
  <si>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</si>
  <si>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</si>
  <si>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</si>
  <si>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</si>
  <si>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</si>
  <si>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</si>
  <si>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</si>
  <si>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</si>
  <si>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</si>
  <si>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</si>
  <si>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</si>
  <si>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</si>
  <si>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</si>
  <si>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</si>
  <si>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</si>
  <si>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</si>
  <si>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</si>
  <si>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</si>
  <si>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</si>
  <si>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</si>
  <si>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</si>
  <si>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</si>
  <si>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</si>
  <si>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</si>
  <si>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</si>
  <si>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</si>
  <si>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</si>
  <si>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</si>
  <si>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</si>
  <si>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</si>
  <si>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</si>
  <si>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</si>
  <si>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</si>
  <si>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</si>
  <si>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</si>
  <si>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</si>
  <si>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</si>
  <si>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</si>
  <si>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</si>
  <si>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</si>
  <si>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</si>
  <si>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</si>
  <si>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</si>
  <si>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</si>
  <si>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</si>
  <si>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</si>
  <si>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</si>
  <si>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</si>
  <si>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</si>
  <si>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</si>
  <si>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</si>
  <si>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</si>
  <si>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</si>
  <si>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</si>
  <si>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</si>
  <si>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</si>
  <si>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</si>
  <si>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</si>
  <si>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</si>
  <si>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</si>
  <si>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</si>
  <si>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</si>
  <si>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</si>
  <si>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</si>
  <si>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</si>
  <si>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</si>
  <si>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</si>
  <si>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</si>
  <si>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</si>
  <si>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</si>
  <si>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</si>
  <si>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</si>
  <si>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</si>
  <si>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</si>
  <si>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</si>
  <si>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</si>
  <si>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</si>
  <si>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</si>
  <si>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</si>
  <si>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</si>
  <si>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</si>
  <si>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</si>
  <si>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</si>
  <si>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</si>
  <si>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</si>
  <si>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</si>
  <si>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</si>
  <si>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</si>
  <si>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</si>
  <si>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</si>
  <si>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</si>
  <si>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</si>
  <si>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</si>
  <si>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</si>
  <si>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</si>
  <si>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</si>
  <si>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</si>
  <si>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</si>
  <si>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</si>
  <si>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</si>
  <si>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</si>
  <si>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</si>
  <si>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</si>
  <si>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</si>
  <si>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</si>
  <si>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</si>
  <si>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</si>
  <si>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</si>
  <si>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</si>
  <si>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</si>
  <si>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</si>
  <si>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</si>
  <si>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</si>
  <si>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</si>
  <si>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</si>
  <si>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</si>
  <si>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</si>
  <si>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</si>
  <si>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</si>
  <si>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</si>
  <si>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</si>
  <si>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</si>
  <si>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</si>
  <si>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</si>
  <si>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</si>
  <si>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</si>
  <si>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</si>
  <si>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</si>
  <si>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</si>
  <si>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</si>
  <si>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</si>
  <si>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</si>
  <si>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</si>
  <si>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</si>
  <si>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</si>
  <si>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</si>
  <si>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</si>
  <si>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</si>
  <si>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</si>
  <si>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</si>
  <si>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</si>
  <si>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</si>
  <si>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</si>
  <si>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</si>
  <si>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</si>
  <si>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</si>
  <si>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</si>
  <si>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</si>
  <si>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</si>
  <si>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</si>
  <si>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</si>
  <si>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</si>
  <si>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</si>
  <si>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</si>
  <si>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</si>
  <si>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</si>
  <si>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</si>
  <si>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</si>
  <si>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</si>
  <si>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</si>
  <si>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</si>
  <si>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</si>
  <si>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</si>
  <si>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</si>
  <si>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</si>
  <si>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</si>
  <si>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</si>
  <si>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</si>
  <si>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</si>
  <si>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</si>
  <si>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</si>
  <si>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</si>
  <si>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</si>
  <si>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</si>
  <si>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</si>
  <si>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</si>
  <si>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</si>
  <si>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</si>
  <si>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</si>
  <si>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</si>
  <si>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</si>
  <si>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</si>
  <si>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</si>
  <si>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</si>
  <si>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</si>
  <si>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</si>
  <si>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</si>
  <si>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</si>
  <si>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</si>
  <si>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</si>
  <si>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</si>
  <si>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</si>
  <si>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</si>
  <si>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</si>
  <si>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</si>
  <si>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</si>
  <si>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</si>
  <si>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</si>
  <si>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</si>
  <si>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</si>
  <si>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</si>
  <si>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</si>
  <si>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</si>
  <si>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</si>
  <si>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</si>
  <si>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</si>
  <si>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</si>
  <si>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</si>
  <si>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</si>
  <si>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</si>
  <si>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</si>
  <si>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</si>
  <si>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</si>
  <si>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</si>
  <si>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</si>
  <si>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</si>
  <si>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</si>
  <si>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</si>
  <si>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</si>
  <si>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</si>
  <si>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</si>
  <si>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</si>
  <si>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</si>
  <si>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</si>
  <si>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</si>
  <si>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</si>
  <si>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</si>
  <si>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</si>
  <si>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</si>
  <si>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</si>
  <si>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</si>
  <si>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</si>
  <si>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</si>
  <si>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</si>
  <si>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</si>
  <si>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</si>
  <si>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</si>
  <si>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</si>
  <si>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</si>
  <si>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</si>
  <si>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</si>
  <si>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</si>
  <si>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</si>
  <si>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</si>
  <si>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</si>
  <si>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</si>
  <si>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</si>
  <si>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</si>
  <si>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</si>
  <si>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</si>
  <si>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</si>
  <si>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</si>
  <si>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</si>
  <si>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</si>
  <si>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</si>
  <si>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</si>
  <si>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</si>
  <si>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</si>
  <si>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</si>
  <si>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</si>
  <si>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</si>
  <si>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</si>
  <si>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</si>
  <si>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</si>
  <si>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</si>
  <si>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</si>
  <si>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</si>
  <si>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</si>
  <si>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</si>
  <si>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</si>
  <si>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</si>
  <si>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</si>
  <si>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</si>
  <si>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</si>
  <si>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</si>
  <si>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</si>
  <si>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</si>
  <si>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</si>
  <si>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</si>
  <si>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</si>
  <si>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</si>
  <si>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</si>
  <si>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</si>
  <si>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</si>
  <si>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</si>
  <si>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</si>
  <si>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</si>
  <si>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</si>
  <si>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</si>
  <si>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</si>
  <si>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</si>
  <si>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</si>
  <si>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</si>
  <si>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</si>
  <si>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</si>
  <si>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</si>
  <si>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</si>
  <si>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</si>
  <si>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</si>
  <si>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</si>
  <si>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</si>
  <si>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</si>
  <si>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</si>
  <si>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</si>
  <si>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</si>
  <si>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</si>
  <si>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</si>
  <si>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</si>
  <si>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</si>
  <si>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</si>
  <si>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</si>
  <si>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</si>
  <si>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</si>
  <si>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</si>
  <si>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</si>
  <si>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</si>
  <si>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</si>
  <si>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</si>
  <si>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</si>
  <si>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</si>
  <si>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</si>
  <si>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</si>
  <si>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</si>
  <si>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</si>
  <si>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</si>
  <si>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</si>
  <si>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</si>
  <si>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</si>
  <si>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</si>
  <si>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</si>
  <si>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</si>
  <si>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</si>
  <si>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</si>
  <si>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</si>
  <si>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</si>
  <si>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</si>
  <si>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</si>
  <si>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</si>
  <si>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</si>
  <si>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</si>
  <si>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</si>
  <si>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</si>
  <si>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</si>
  <si>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</si>
  <si>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</si>
  <si>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</si>
  <si>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</si>
  <si>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</si>
  <si>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</si>
  <si>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</si>
  <si>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</si>
  <si>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</si>
  <si>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</si>
  <si>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</si>
  <si>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</si>
  <si>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</si>
  <si>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</si>
  <si>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</si>
  <si>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</si>
  <si>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</si>
  <si>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</si>
  <si>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</si>
  <si>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</si>
  <si>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</si>
  <si>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</si>
  <si>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</si>
  <si>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</si>
  <si>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</si>
  <si>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</si>
  <si>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</si>
  <si>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</si>
  <si>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</si>
  <si>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</si>
  <si>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</si>
  <si>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</si>
  <si>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</si>
  <si>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</si>
  <si>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</si>
  <si>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</si>
  <si>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</si>
  <si>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</si>
  <si>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</si>
  <si>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</si>
  <si>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</si>
  <si>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</si>
  <si>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</si>
  <si>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</si>
  <si>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</si>
  <si>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</si>
  <si>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</si>
  <si>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</si>
  <si>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</si>
  <si>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</si>
  <si>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</si>
  <si>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</si>
  <si>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</si>
  <si>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</si>
  <si>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</si>
  <si>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</si>
  <si>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</si>
  <si>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</si>
  <si>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</si>
  <si>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</si>
  <si>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</si>
  <si>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</si>
  <si>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</si>
  <si>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</si>
  <si>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</si>
  <si>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</si>
  <si>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</si>
  <si>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</si>
  <si>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</si>
  <si>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</si>
  <si>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</si>
  <si>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</si>
  <si>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</si>
  <si>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</si>
  <si>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</si>
  <si>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</si>
  <si>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</si>
  <si>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</si>
  <si>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</si>
  <si>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</si>
  <si>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</si>
  <si>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</si>
  <si>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</si>
  <si>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</si>
  <si>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</si>
  <si>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</si>
  <si>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</si>
  <si>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</si>
  <si>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</si>
  <si>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</si>
  <si>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</si>
  <si>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</si>
  <si>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</si>
  <si>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</si>
  <si>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</si>
  <si>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</si>
  <si>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</si>
  <si>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</si>
  <si>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</si>
  <si>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</si>
  <si>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</si>
  <si>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</si>
  <si>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</si>
  <si>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</si>
  <si>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</si>
  <si>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</si>
  <si>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</si>
  <si>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</si>
  <si>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</si>
  <si>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</si>
  <si>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</si>
  <si>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</si>
  <si>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</si>
  <si>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</si>
  <si>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</si>
  <si>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</si>
  <si>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</si>
  <si>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</si>
  <si>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</si>
  <si>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</si>
  <si>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</si>
  <si>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</si>
  <si>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</si>
  <si>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</si>
  <si>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</si>
  <si>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</si>
  <si>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</si>
  <si>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</si>
  <si>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</si>
  <si>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</si>
  <si>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</si>
  <si>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</si>
  <si>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</si>
  <si>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</si>
  <si>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</si>
  <si>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</si>
  <si>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</si>
  <si>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</si>
  <si>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</si>
  <si>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</si>
  <si>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</si>
  <si>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</si>
  <si>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</si>
  <si>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</si>
  <si>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</si>
  <si>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</si>
  <si>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</si>
  <si>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</si>
  <si>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</si>
  <si>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KCHJ pro výrobník ledu 350 (kgledu /24 h.)</t>
  </si>
  <si>
    <t>KCHJ pro výrobník ledu 800 (kgledu /24 h.)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</si>
  <si>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</si>
  <si>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</si>
  <si>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</si>
  <si>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</si>
  <si>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</si>
  <si>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</si>
  <si>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</si>
  <si>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Makro Olomouc - remodelling chlazení</t>
  </si>
  <si>
    <t>CHB 1516 vrácené zboží - 20 m3</t>
  </si>
  <si>
    <t>CHB 1526 odpadky - 30 m3</t>
  </si>
  <si>
    <t>CHB 1523 uzeniny 120 m3 - 2 výparníky</t>
  </si>
  <si>
    <t>CHB 1520 syry - 36 m3</t>
  </si>
  <si>
    <t>CHB 1522 mleko - 226 m3 (2 výparníky)</t>
  </si>
  <si>
    <t>CHB 1542 ovoce a zelenina - 191 m3 (2 výparníky)</t>
  </si>
  <si>
    <t>CHB 1563 rybí saláty - 42 m3</t>
  </si>
  <si>
    <t>CHB 1535 ryby s výrobníkem ledu - 45 m3</t>
  </si>
  <si>
    <t>MB 1541 ryby II. - 13 m3</t>
  </si>
  <si>
    <t>MB 1534 ryby - 30 m3</t>
  </si>
  <si>
    <t>MB 1560 hranolky 50m3 - 2 vyparniky</t>
  </si>
  <si>
    <t>MB 1512 zmrzlina,pizza 83 m3 - 2 vyparniky</t>
  </si>
  <si>
    <t xml:space="preserve">MB 1513 ryby 44 m3 </t>
  </si>
  <si>
    <t>MB 1527 prodej drubež 69 m3 - 2 výparníky</t>
  </si>
  <si>
    <t>MB 1507 pečivo 49 m3</t>
  </si>
  <si>
    <t>MB 1517 maso 47 m3</t>
  </si>
  <si>
    <t>MB 1518 maso 58 m3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</si>
  <si>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</si>
  <si>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</si>
  <si>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</si>
  <si>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</si>
  <si>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</si>
  <si>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</si>
  <si>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</si>
  <si>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</si>
  <si>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</si>
  <si>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</si>
  <si>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</si>
  <si>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</si>
  <si>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mrazicí box  -24°C - 99 m3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</si>
  <si>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</si>
  <si>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</si>
  <si>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</si>
  <si>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</si>
  <si>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</si>
  <si>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</si>
  <si>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</si>
  <si>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</si>
  <si>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</si>
  <si>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</si>
  <si>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</si>
  <si>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</si>
  <si>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</si>
  <si>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</si>
  <si>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</si>
  <si>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</si>
  <si>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</si>
  <si>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</si>
  <si>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</si>
  <si>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</si>
  <si>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</si>
  <si>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</si>
  <si>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</si>
  <si>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</si>
  <si>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</si>
  <si>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</si>
  <si>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</si>
  <si>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</si>
  <si>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</si>
  <si>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</si>
  <si>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</si>
  <si>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</si>
  <si>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</si>
  <si>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</si>
  <si>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</si>
  <si>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</si>
  <si>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</si>
  <si>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</si>
  <si>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</si>
  <si>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</si>
  <si>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</si>
  <si>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</si>
  <si>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</si>
  <si>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</si>
  <si>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</si>
  <si>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</si>
  <si>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</si>
  <si>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</si>
  <si>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</si>
  <si>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</si>
  <si>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</si>
  <si>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</si>
  <si>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</si>
  <si>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</si>
  <si>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</si>
  <si>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</si>
  <si>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</si>
  <si>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</si>
  <si>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</si>
  <si>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</si>
  <si>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</si>
  <si>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</si>
  <si>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 xml:space="preserve">Demontáž &amp; ekologická likvidace staré technologie chlazení a nábytku </t>
  </si>
  <si>
    <t>V ceně bude zahrnuto uskladnění odsátého regenerovaného chladiva a vytipovaných demontovaných dílů pro potřeby Makro po dobu 3 let !!!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</si>
  <si>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</si>
  <si>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</si>
  <si>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</si>
  <si>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</si>
  <si>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</si>
  <si>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</si>
  <si>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</si>
  <si>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</si>
  <si>
    <t>XX.XX.2020</t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</si>
  <si>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</si>
  <si>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</si>
  <si>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</si>
  <si>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</si>
  <si>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</si>
  <si>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</si>
  <si>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</si>
  <si>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</si>
  <si>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</si>
  <si>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</si>
  <si>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</si>
  <si>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</si>
  <si>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</si>
  <si>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</si>
  <si>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</si>
  <si>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</si>
  <si>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</si>
  <si>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</si>
  <si>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</si>
  <si>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</si>
  <si>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>CHB č.1530 prodej maso  -  576 m3 - 8 výparníků</t>
  </si>
  <si>
    <t>prodej ryby 1532 (4 ks výparníků)</t>
  </si>
  <si>
    <t>prodej O+Z 1543 (7 ks výparníků)</t>
  </si>
  <si>
    <t>etiketování : 1562 ryb, 1539 O+Z, 1559 uzeniny</t>
  </si>
  <si>
    <t>etiketování : 1524 masa, 1514 mlečných výrobků</t>
  </si>
  <si>
    <t>chlazena chodba maso 1511 (4 ks vyparník)</t>
  </si>
  <si>
    <t>chlazena chodba ryby 1538</t>
  </si>
  <si>
    <t>1540 chlazená chodba a příjem O&amp;Z (2ks výp.)</t>
  </si>
  <si>
    <t>příjem maso 1508 (2ks výparník)</t>
  </si>
  <si>
    <t>příjem O&amp;Z a ryb 1556 (2ks  vyp.)</t>
  </si>
  <si>
    <t>příjem MOPRO 1521 (2ks výp.)</t>
  </si>
  <si>
    <t>chlazený příjem +8 °C - 481 m3</t>
  </si>
  <si>
    <t>chladicí box +2°C - 209 m3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</si>
  <si>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</si>
  <si>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</si>
  <si>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KCHJ pro příjem (+8°C) - rozměry 11,8x13,6x3 m</t>
  </si>
  <si>
    <t>KCHJ pro chladicí box (+2/+4°C) - 9x5,95x3,9 m</t>
  </si>
  <si>
    <t>KCHJ pro mrazicí box (-22/-24°C) - 5,2x4,9x3,9 m</t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</si>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</sst>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y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2"/>
  <sheetViews>
    <sheetView tabSelected="1" zoomScale="60" zoomScaleNormal="60" workbookViewId="0"/>
  </sheetViews>
  <sheetFormatPr defaultColWidth="9.140625" defaultRowHeight="15"/>
  <cols>
    <col min="1" max="1" width="3.7109375" style="263" customWidth="1"/>
    <col min="2" max="2" width="7" style="263" customWidth="1"/>
    <col min="3" max="3" width="8.85546875" style="263" bestFit="1" customWidth="1"/>
    <col min="4" max="4" width="31" style="263" bestFit="1" customWidth="1"/>
    <col min="5" max="5" width="12.7109375" style="1" bestFit="1" customWidth="1"/>
    <col min="6" max="7" width="21.7109375" style="263" customWidth="1"/>
    <col min="8" max="8" width="26.7109375" style="263" customWidth="1"/>
    <col min="9" max="16384" width="9.140625" style="263"/>
  </cols>
  <sheetData>
    <row r="1" spans="2:8" ht="15.75" thickBot="1"/>
    <row r="2" spans="2:8" ht="21.75" thickBot="1">
      <c r="B2" s="17"/>
      <c r="C2" s="18"/>
      <c r="D2" s="453" t="s">
        <v>680</v>
      </c>
      <c r="E2" s="454"/>
      <c r="F2" s="455"/>
      <c r="G2" s="35" t="s">
        <v>681</v>
      </c>
      <c r="H2" s="131" t="s">
        <v>690</v>
      </c>
    </row>
    <row r="3" spans="2:8" s="16" customFormat="1" ht="30.75" thickBot="1">
      <c r="B3" s="14"/>
      <c r="C3" s="15"/>
      <c r="D3" s="456"/>
      <c r="E3" s="457"/>
      <c r="F3" s="458"/>
      <c r="G3" s="36" t="s">
        <v>682</v>
      </c>
      <c r="H3" s="383" t="s">
        <v>1042</v>
      </c>
    </row>
    <row r="4" spans="2:8" ht="21.75" thickBot="1">
      <c r="B4" s="19"/>
      <c r="C4" s="20"/>
      <c r="D4" s="459" t="s">
        <v>691</v>
      </c>
      <c r="E4" s="460"/>
      <c r="F4" s="461"/>
      <c r="G4" s="37" t="s">
        <v>683</v>
      </c>
      <c r="H4" s="132" t="s">
        <v>1145</v>
      </c>
    </row>
    <row r="5" spans="2:8" ht="21">
      <c r="B5" s="276"/>
      <c r="C5" s="276"/>
      <c r="D5" s="277"/>
      <c r="E5" s="4"/>
      <c r="F5" s="4"/>
      <c r="G5" s="4"/>
      <c r="H5" s="4"/>
    </row>
    <row r="6" spans="2:8" ht="15.75" thickBot="1">
      <c r="E6" s="2"/>
    </row>
    <row r="7" spans="2:8">
      <c r="B7" s="441" t="s">
        <v>684</v>
      </c>
      <c r="C7" s="442"/>
      <c r="D7" s="443"/>
      <c r="E7" s="451" t="s">
        <v>685</v>
      </c>
      <c r="F7" s="449" t="s">
        <v>686</v>
      </c>
      <c r="G7" s="447" t="s">
        <v>697</v>
      </c>
      <c r="H7" s="448"/>
    </row>
    <row r="8" spans="2:8" ht="15.75" thickBot="1">
      <c r="B8" s="444"/>
      <c r="C8" s="445"/>
      <c r="D8" s="446"/>
      <c r="E8" s="452"/>
      <c r="F8" s="450"/>
      <c r="G8" s="133" t="s">
        <v>687</v>
      </c>
      <c r="H8" s="138" t="s">
        <v>688</v>
      </c>
    </row>
    <row r="9" spans="2:8" s="11" customFormat="1" ht="18.75">
      <c r="B9" s="439" t="s">
        <v>692</v>
      </c>
      <c r="C9" s="440"/>
      <c r="D9" s="440"/>
      <c r="E9" s="302">
        <f>Nábytek!E39</f>
        <v>3434.5</v>
      </c>
      <c r="F9" s="402">
        <f>Nábytek!F39</f>
        <v>0</v>
      </c>
      <c r="G9" s="402">
        <f>Nábytek!G39</f>
        <v>0</v>
      </c>
      <c r="H9" s="403">
        <f>Nábytek!H39</f>
        <v>0</v>
      </c>
    </row>
    <row r="10" spans="2:8" ht="18.75">
      <c r="B10" s="435" t="s">
        <v>693</v>
      </c>
      <c r="C10" s="436"/>
      <c r="D10" s="436"/>
      <c r="E10" s="303">
        <f>Technologie!E64</f>
        <v>4857</v>
      </c>
      <c r="F10" s="404">
        <f>Technologie!F64</f>
        <v>0</v>
      </c>
      <c r="G10" s="404">
        <f>Technologie!G64</f>
        <v>0</v>
      </c>
      <c r="H10" s="405">
        <f>Technologie!H64</f>
        <v>0</v>
      </c>
    </row>
    <row r="11" spans="2:8" ht="15.75" thickBot="1">
      <c r="B11" s="3"/>
      <c r="C11" s="4"/>
      <c r="D11" s="4"/>
      <c r="E11" s="304"/>
      <c r="F11" s="278"/>
      <c r="G11" s="278"/>
      <c r="H11" s="279"/>
    </row>
    <row r="12" spans="2:8" ht="19.5" thickBot="1">
      <c r="B12" s="437" t="s">
        <v>689</v>
      </c>
      <c r="C12" s="438"/>
      <c r="D12" s="438"/>
      <c r="E12" s="305"/>
      <c r="F12" s="406">
        <f>F9+F10</f>
        <v>0</v>
      </c>
      <c r="G12" s="406">
        <f>G9+G10</f>
        <v>0</v>
      </c>
      <c r="H12" s="407">
        <f>H9+H10</f>
        <v>0</v>
      </c>
    </row>
  </sheetData>
  <mergeCells count="10">
    <mergeCell ref="D2:F2"/>
    <mergeCell ref="D3:F3"/>
    <mergeCell ref="D4:F4"/>
    <mergeCell ref="B10:D10"/>
    <mergeCell ref="B12:D12"/>
    <mergeCell ref="B9:D9"/>
    <mergeCell ref="B7:D8"/>
    <mergeCell ref="G7:H7"/>
    <mergeCell ref="F7:F8"/>
    <mergeCell ref="E7:E8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40"/>
  <sheetViews>
    <sheetView zoomScale="60" zoomScaleNormal="60" workbookViewId="0">
      <selection activeCell="D13" sqref="D13"/>
    </sheetView>
  </sheetViews>
  <sheetFormatPr defaultRowHeight="15"/>
  <cols>
    <col min="1" max="1" width="3.7109375" customWidth="1"/>
    <col min="2" max="2" width="8" customWidth="1"/>
    <col min="3" max="3" width="11.5703125" customWidth="1"/>
    <col min="4" max="4" width="33.42578125" customWidth="1"/>
    <col min="5" max="5" width="10.42578125" style="1" customWidth="1"/>
    <col min="6" max="7" width="21.7109375" customWidth="1"/>
    <col min="8" max="8" width="31.42578125" bestFit="1" customWidth="1"/>
    <col min="9" max="9" width="17.7109375" customWidth="1"/>
    <col min="15" max="15" width="11.7109375" bestFit="1" customWidth="1"/>
    <col min="18" max="18" width="10.42578125" bestFit="1" customWidth="1"/>
    <col min="21" max="21" width="10.42578125" bestFit="1" customWidth="1"/>
    <col min="22" max="22" width="11.7109375" bestFit="1" customWidth="1"/>
  </cols>
  <sheetData>
    <row r="1" spans="2:24" ht="15.75" thickBot="1"/>
    <row r="2" spans="2:24" ht="21.75" thickBot="1">
      <c r="B2" s="17"/>
      <c r="C2" s="18"/>
      <c r="D2" s="453" t="str">
        <f>'Celkem  Nab+Tech'!D2:F2</f>
        <v xml:space="preserve">MAKRO Cash &amp; Carry CR </v>
      </c>
      <c r="E2" s="454"/>
      <c r="F2" s="455"/>
      <c r="G2" s="35" t="s">
        <v>681</v>
      </c>
      <c r="H2" s="268" t="str">
        <f>'Celkem  Nab+Tech'!H2</f>
        <v>XY</v>
      </c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2:24" s="16" customFormat="1" ht="30.75" thickBot="1">
      <c r="B3" s="14"/>
      <c r="C3" s="15"/>
      <c r="D3" s="456"/>
      <c r="E3" s="457"/>
      <c r="F3" s="458"/>
      <c r="G3" s="36" t="s">
        <v>682</v>
      </c>
      <c r="H3" s="269" t="str">
        <f>'Celkem  Nab+Tech'!H3</f>
        <v>Makro Olomouc - remodelling chlazení</v>
      </c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2:24" ht="21.75" thickBot="1">
      <c r="B4" s="19"/>
      <c r="C4" s="20"/>
      <c r="D4" s="459" t="s">
        <v>694</v>
      </c>
      <c r="E4" s="460"/>
      <c r="F4" s="461"/>
      <c r="G4" s="37" t="s">
        <v>683</v>
      </c>
      <c r="H4" s="270" t="str">
        <f>'Celkem  Nab+Tech'!H4</f>
        <v>XX.XX.2020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</row>
    <row r="5" spans="2:24" ht="15.75" thickBot="1">
      <c r="E5" s="2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2:24">
      <c r="B6" s="462" t="s">
        <v>695</v>
      </c>
      <c r="C6" s="463"/>
      <c r="D6" s="468" t="s">
        <v>696</v>
      </c>
      <c r="E6" s="468" t="s">
        <v>685</v>
      </c>
      <c r="F6" s="470" t="s">
        <v>686</v>
      </c>
      <c r="G6" s="447" t="s">
        <v>697</v>
      </c>
      <c r="H6" s="448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</row>
    <row r="7" spans="2:24" ht="15.75" thickBot="1">
      <c r="B7" s="464"/>
      <c r="C7" s="465"/>
      <c r="D7" s="469"/>
      <c r="E7" s="469"/>
      <c r="F7" s="471"/>
      <c r="G7" s="133" t="s">
        <v>687</v>
      </c>
      <c r="H7" s="138" t="s">
        <v>688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</row>
    <row r="8" spans="2:24" s="9" customFormat="1">
      <c r="B8" s="137" t="s">
        <v>0</v>
      </c>
      <c r="C8" s="466" t="s">
        <v>708</v>
      </c>
      <c r="D8" s="466"/>
      <c r="E8" s="466"/>
      <c r="F8" s="466"/>
      <c r="G8" s="466"/>
      <c r="H8" s="467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2:24">
      <c r="B9" s="3"/>
      <c r="C9" s="13" t="s">
        <v>5</v>
      </c>
      <c r="D9" s="12" t="s">
        <v>699</v>
      </c>
      <c r="E9" s="297">
        <f>'C 1.01'!H76</f>
        <v>1094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4"/>
      <c r="J9" s="331"/>
      <c r="K9" s="331"/>
      <c r="L9" s="331"/>
      <c r="M9" s="335"/>
      <c r="N9" s="335"/>
      <c r="O9" s="335"/>
      <c r="P9" s="335"/>
      <c r="Q9" s="335"/>
      <c r="R9" s="335"/>
      <c r="S9" s="335"/>
      <c r="T9" s="335"/>
      <c r="U9" s="331"/>
      <c r="V9" s="331"/>
      <c r="W9" s="331"/>
      <c r="X9" s="331"/>
    </row>
    <row r="10" spans="2:24">
      <c r="B10" s="3"/>
      <c r="C10" s="13" t="s">
        <v>6</v>
      </c>
      <c r="D10" s="12" t="s">
        <v>700</v>
      </c>
      <c r="E10" s="297">
        <f>'C 1.02'!H82</f>
        <v>82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4"/>
      <c r="J10" s="331"/>
      <c r="K10" s="331"/>
      <c r="L10" s="331"/>
      <c r="M10" s="335"/>
      <c r="N10" s="335"/>
      <c r="O10" s="335"/>
      <c r="P10" s="335"/>
      <c r="Q10" s="335"/>
      <c r="R10" s="335"/>
      <c r="S10" s="335"/>
      <c r="T10" s="335"/>
      <c r="U10" s="331"/>
      <c r="V10" s="331"/>
      <c r="W10" s="331"/>
      <c r="X10" s="331"/>
    </row>
    <row r="11" spans="2:24">
      <c r="B11" s="3"/>
      <c r="C11" s="13" t="s">
        <v>7</v>
      </c>
      <c r="D11" s="12" t="s">
        <v>701</v>
      </c>
      <c r="E11" s="297">
        <f>'C 1.03'!H86</f>
        <v>846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4"/>
      <c r="J11" s="331"/>
      <c r="K11" s="331"/>
      <c r="L11" s="331"/>
      <c r="M11" s="335"/>
      <c r="N11" s="335"/>
      <c r="O11" s="335"/>
      <c r="P11" s="335"/>
      <c r="Q11" s="335"/>
      <c r="R11" s="335"/>
      <c r="S11" s="335"/>
      <c r="T11" s="335"/>
      <c r="U11" s="331"/>
      <c r="V11" s="331"/>
      <c r="W11" s="331"/>
      <c r="X11" s="331"/>
    </row>
    <row r="12" spans="2:24">
      <c r="B12" s="3"/>
      <c r="C12" s="13" t="s">
        <v>8</v>
      </c>
      <c r="D12" s="12" t="s">
        <v>702</v>
      </c>
      <c r="E12" s="297">
        <f>'C 1.04'!H86</f>
        <v>41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4"/>
      <c r="J12" s="331"/>
      <c r="K12" s="331"/>
      <c r="L12" s="331"/>
      <c r="M12" s="335"/>
      <c r="N12" s="335"/>
      <c r="O12" s="335"/>
      <c r="P12" s="335"/>
      <c r="Q12" s="335"/>
      <c r="R12" s="335"/>
      <c r="S12" s="335"/>
      <c r="T12" s="335"/>
      <c r="U12" s="331"/>
      <c r="V12" s="331"/>
      <c r="W12" s="331"/>
      <c r="X12" s="331"/>
    </row>
    <row r="13" spans="2:24">
      <c r="B13" s="3"/>
      <c r="C13" s="13" t="s">
        <v>9</v>
      </c>
      <c r="D13" s="12" t="s">
        <v>703</v>
      </c>
      <c r="E13" s="297">
        <f>'C 1.05'!H90</f>
        <v>55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4"/>
      <c r="J13" s="331"/>
      <c r="K13" s="331"/>
      <c r="L13" s="331"/>
      <c r="M13" s="335"/>
      <c r="N13" s="335"/>
      <c r="O13" s="335"/>
      <c r="P13" s="335"/>
      <c r="Q13" s="335"/>
      <c r="R13" s="335"/>
      <c r="S13" s="335"/>
      <c r="T13" s="335"/>
      <c r="U13" s="331"/>
      <c r="V13" s="331"/>
      <c r="W13" s="331"/>
      <c r="X13" s="331"/>
    </row>
    <row r="14" spans="2:24">
      <c r="B14" s="3"/>
      <c r="C14" s="13" t="s">
        <v>14</v>
      </c>
      <c r="D14" s="12" t="s">
        <v>704</v>
      </c>
      <c r="E14" s="297">
        <f>'C 1.06'!H87</f>
        <v>245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4"/>
      <c r="J14" s="331"/>
      <c r="K14" s="331"/>
      <c r="L14" s="331"/>
      <c r="M14" s="335"/>
      <c r="N14" s="335"/>
      <c r="O14" s="335"/>
      <c r="P14" s="335"/>
      <c r="Q14" s="335"/>
      <c r="R14" s="335"/>
      <c r="S14" s="335"/>
      <c r="T14" s="335"/>
      <c r="U14" s="331"/>
      <c r="V14" s="331"/>
      <c r="W14" s="331"/>
      <c r="X14" s="331"/>
    </row>
    <row r="15" spans="2:24" ht="15.75" thickBot="1">
      <c r="B15" s="3"/>
      <c r="C15" s="13"/>
      <c r="D15" s="12"/>
      <c r="E15" s="297"/>
      <c r="F15" s="280"/>
      <c r="G15" s="247"/>
      <c r="H15" s="248"/>
      <c r="I15" s="334"/>
      <c r="J15" s="331"/>
      <c r="K15" s="331"/>
      <c r="L15" s="331"/>
      <c r="M15" s="335"/>
      <c r="N15" s="335"/>
      <c r="O15" s="335"/>
      <c r="P15" s="335"/>
      <c r="Q15" s="335"/>
      <c r="R15" s="335"/>
      <c r="S15" s="335"/>
      <c r="T15" s="335"/>
      <c r="U15" s="331"/>
      <c r="V15" s="331"/>
      <c r="W15" s="331"/>
      <c r="X15" s="331"/>
    </row>
    <row r="16" spans="2:24" s="24" customFormat="1" ht="15.75">
      <c r="B16" s="286"/>
      <c r="C16" s="474" t="s">
        <v>707</v>
      </c>
      <c r="D16" s="475"/>
      <c r="E16" s="306">
        <f>SUM(E9:E15)</f>
        <v>2363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6"/>
      <c r="J16" s="337"/>
      <c r="K16" s="338"/>
      <c r="L16" s="338"/>
      <c r="M16" s="338"/>
      <c r="N16" s="338"/>
      <c r="O16" s="336"/>
      <c r="P16" s="338"/>
      <c r="Q16" s="338"/>
      <c r="R16" s="336"/>
      <c r="S16" s="338"/>
      <c r="T16" s="338"/>
      <c r="U16" s="336"/>
      <c r="V16" s="336"/>
      <c r="W16" s="338"/>
      <c r="X16" s="338"/>
    </row>
    <row r="17" spans="2:24" ht="15.75" thickBot="1">
      <c r="B17" s="8"/>
      <c r="C17" s="6"/>
      <c r="D17" s="6"/>
      <c r="E17" s="21"/>
      <c r="F17" s="7"/>
      <c r="G17" s="4"/>
      <c r="H17" s="5"/>
      <c r="I17" s="33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2:24" s="9" customFormat="1">
      <c r="B18" s="33" t="s">
        <v>1</v>
      </c>
      <c r="C18" s="466" t="s">
        <v>706</v>
      </c>
      <c r="D18" s="466"/>
      <c r="E18" s="466"/>
      <c r="F18" s="466"/>
      <c r="G18" s="466"/>
      <c r="H18" s="467"/>
      <c r="I18" s="33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</row>
    <row r="19" spans="2:24" ht="15.75">
      <c r="B19" s="3"/>
      <c r="C19" s="13" t="s">
        <v>11</v>
      </c>
      <c r="D19" s="12" t="s">
        <v>705</v>
      </c>
      <c r="E19" s="297">
        <f>'C 2.01'!H44</f>
        <v>138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4"/>
      <c r="J19" s="331"/>
      <c r="K19" s="331"/>
      <c r="L19" s="331"/>
      <c r="M19" s="331"/>
      <c r="N19" s="335"/>
      <c r="O19" s="335"/>
      <c r="P19" s="331"/>
      <c r="Q19" s="335"/>
      <c r="R19" s="335"/>
      <c r="S19" s="335"/>
      <c r="T19" s="335"/>
      <c r="U19" s="331"/>
      <c r="V19" s="336"/>
      <c r="W19" s="331"/>
      <c r="X19" s="331"/>
    </row>
    <row r="20" spans="2:24">
      <c r="B20" s="3"/>
      <c r="C20" s="13" t="s">
        <v>12</v>
      </c>
      <c r="D20" s="12" t="s">
        <v>880</v>
      </c>
      <c r="E20" s="297"/>
      <c r="F20" s="280"/>
      <c r="G20" s="246"/>
      <c r="H20" s="245"/>
      <c r="I20" s="334"/>
      <c r="J20" s="331"/>
      <c r="K20" s="331"/>
      <c r="L20" s="331"/>
      <c r="M20" s="331"/>
      <c r="N20" s="331"/>
      <c r="O20" s="331"/>
      <c r="P20" s="331"/>
      <c r="Q20" s="331"/>
      <c r="R20" s="339"/>
      <c r="S20" s="331"/>
      <c r="T20" s="335"/>
      <c r="U20" s="331"/>
      <c r="V20" s="331"/>
      <c r="W20" s="331"/>
      <c r="X20" s="331"/>
    </row>
    <row r="21" spans="2:24" ht="15.75" thickBot="1">
      <c r="B21" s="3"/>
      <c r="C21" s="13"/>
      <c r="D21" s="12"/>
      <c r="E21" s="297"/>
      <c r="F21" s="281"/>
      <c r="G21" s="139"/>
      <c r="H21" s="140"/>
      <c r="I21" s="334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</row>
    <row r="22" spans="2:24" s="24" customFormat="1" ht="15.4" customHeight="1">
      <c r="B22" s="286"/>
      <c r="C22" s="474" t="s">
        <v>707</v>
      </c>
      <c r="D22" s="475"/>
      <c r="E22" s="306">
        <f>SUM(E19:E21)</f>
        <v>138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2:24" ht="15.75" thickBot="1">
      <c r="B23" s="8"/>
      <c r="C23" s="6"/>
      <c r="D23" s="6"/>
      <c r="E23" s="22"/>
      <c r="F23" s="23"/>
      <c r="G23" s="4"/>
      <c r="H23" s="5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</row>
    <row r="24" spans="2:24" s="24" customFormat="1" ht="15.75">
      <c r="B24" s="34" t="s">
        <v>2</v>
      </c>
      <c r="C24" s="466" t="s">
        <v>1123</v>
      </c>
      <c r="D24" s="466"/>
      <c r="E24" s="466"/>
      <c r="F24" s="466"/>
      <c r="G24" s="466"/>
      <c r="H24" s="467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2:24">
      <c r="B25" s="3"/>
      <c r="C25" s="309" t="s">
        <v>10</v>
      </c>
      <c r="D25" s="12" t="s">
        <v>1124</v>
      </c>
      <c r="E25" s="311">
        <f>'C 3.01'!H40</f>
        <v>875.5</v>
      </c>
      <c r="F25" s="312">
        <f>'C 3.01'!I40</f>
        <v>0</v>
      </c>
      <c r="G25" s="313">
        <f>'C 3.01'!J40</f>
        <v>0</v>
      </c>
      <c r="H25" s="314">
        <f>'C 3.01'!K40</f>
        <v>0</v>
      </c>
      <c r="I25" s="340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5.75" thickBot="1">
      <c r="B26" s="3"/>
      <c r="C26" s="309"/>
      <c r="D26" s="310"/>
      <c r="E26" s="311"/>
      <c r="F26" s="315"/>
      <c r="G26" s="316"/>
      <c r="H26" s="317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s="24" customFormat="1" ht="15.4" customHeight="1">
      <c r="B27" s="286"/>
      <c r="C27" s="474" t="s">
        <v>707</v>
      </c>
      <c r="D27" s="475"/>
      <c r="E27" s="318">
        <f>SUM(E25:E26)</f>
        <v>875.5</v>
      </c>
      <c r="F27" s="319">
        <f t="shared" ref="F27:H27" si="1">SUM(F25:F26)</f>
        <v>0</v>
      </c>
      <c r="G27" s="320">
        <f t="shared" si="1"/>
        <v>0</v>
      </c>
      <c r="H27" s="319">
        <f t="shared" si="1"/>
        <v>0</v>
      </c>
      <c r="I27" s="341"/>
      <c r="J27" s="338"/>
      <c r="K27" s="338"/>
      <c r="L27" s="338"/>
      <c r="M27" s="338"/>
      <c r="N27" s="338"/>
      <c r="O27" s="336"/>
      <c r="P27" s="338"/>
      <c r="Q27" s="338"/>
      <c r="R27" s="338"/>
      <c r="S27" s="338"/>
      <c r="T27" s="338"/>
      <c r="U27" s="338"/>
      <c r="V27" s="336"/>
      <c r="W27" s="338"/>
      <c r="X27" s="338"/>
    </row>
    <row r="28" spans="2:24" ht="15.75" thickBot="1">
      <c r="B28" s="3"/>
      <c r="C28" s="4"/>
      <c r="D28" s="4"/>
      <c r="E28" s="10"/>
      <c r="F28" s="5"/>
      <c r="G28" s="4"/>
      <c r="H28" s="5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s="24" customFormat="1" ht="16.5" thickBot="1">
      <c r="B29" s="478" t="s">
        <v>709</v>
      </c>
      <c r="C29" s="479"/>
      <c r="D29" s="479"/>
      <c r="E29" s="298">
        <f>E16+E22+E27</f>
        <v>3376.5</v>
      </c>
      <c r="F29" s="282">
        <f t="shared" ref="F29:H29" si="2">F16+F22+F27</f>
        <v>0</v>
      </c>
      <c r="G29" s="324">
        <f t="shared" si="2"/>
        <v>0</v>
      </c>
      <c r="H29" s="252">
        <f t="shared" si="2"/>
        <v>0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</row>
    <row r="30" spans="2:24" ht="15.75" thickBot="1">
      <c r="E30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s="24" customFormat="1" ht="15.75">
      <c r="B31" s="30" t="s">
        <v>3</v>
      </c>
      <c r="C31" s="476" t="s">
        <v>710</v>
      </c>
      <c r="D31" s="476"/>
      <c r="E31" s="476"/>
      <c r="F31" s="476"/>
      <c r="G31" s="476"/>
      <c r="H31" s="477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</row>
    <row r="32" spans="2:24" ht="15.75" thickBot="1">
      <c r="B32" s="3"/>
      <c r="C32" s="13" t="s">
        <v>13</v>
      </c>
      <c r="D32" s="12" t="s">
        <v>711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s="24" customFormat="1" ht="16.149999999999999" customHeight="1" thickBot="1">
      <c r="B33" s="285"/>
      <c r="C33" s="474" t="s">
        <v>707</v>
      </c>
      <c r="D33" s="475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2:24" ht="15.75" thickBot="1"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s="24" customFormat="1" ht="15.75">
      <c r="B35" s="30" t="s">
        <v>4</v>
      </c>
      <c r="C35" s="476" t="s">
        <v>712</v>
      </c>
      <c r="D35" s="476"/>
      <c r="E35" s="476"/>
      <c r="F35" s="476"/>
      <c r="G35" s="476"/>
      <c r="H35" s="477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15.75" thickBot="1">
      <c r="B36" s="3"/>
      <c r="C36" s="13" t="s">
        <v>15</v>
      </c>
      <c r="D36" s="12" t="s">
        <v>713</v>
      </c>
      <c r="E36" s="76">
        <f>'C 5.01 Extras'!F34</f>
        <v>57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2:24" s="24" customFormat="1" ht="16.149999999999999" customHeight="1" thickBot="1">
      <c r="B37" s="285"/>
      <c r="C37" s="474" t="s">
        <v>707</v>
      </c>
      <c r="D37" s="475"/>
      <c r="E37" s="77">
        <f>SUM(E36)</f>
        <v>57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</row>
    <row r="38" spans="2:24" ht="15.75" thickBot="1">
      <c r="B38" s="4"/>
      <c r="C38" s="4"/>
      <c r="D38" s="4"/>
      <c r="E38" s="10"/>
      <c r="F38" s="4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2:24" s="11" customFormat="1" ht="19.5" thickBot="1">
      <c r="B39" s="472" t="s">
        <v>692</v>
      </c>
      <c r="C39" s="473"/>
      <c r="D39" s="473"/>
      <c r="E39" s="301">
        <f>E29+E33+E37</f>
        <v>3434.5</v>
      </c>
      <c r="F39" s="406">
        <f>F29+F33+F37</f>
        <v>0</v>
      </c>
      <c r="G39" s="406">
        <f>G29+G33+G37</f>
        <v>0</v>
      </c>
      <c r="H39" s="407">
        <f>H29+H33+H37</f>
        <v>0</v>
      </c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6"/>
      <c r="W39" s="330"/>
      <c r="X39" s="330"/>
    </row>
    <row r="40" spans="2:24" ht="18.75">
      <c r="G40" s="11"/>
      <c r="H40" s="1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E21" sqref="E21"/>
    </sheetView>
  </sheetViews>
  <sheetFormatPr defaultRowHeight="15"/>
  <cols>
    <col min="1" max="1" width="3.7109375" customWidth="1"/>
    <col min="2" max="2" width="9.28515625" customWidth="1"/>
    <col min="3" max="3" width="10.28515625" customWidth="1"/>
    <col min="4" max="4" width="62.7109375" customWidth="1"/>
    <col min="5" max="5" width="12.5703125" style="1" customWidth="1"/>
    <col min="6" max="6" width="23.42578125" style="9" customWidth="1"/>
    <col min="7" max="7" width="24.5703125" customWidth="1"/>
    <col min="8" max="8" width="19.42578125" bestFit="1" customWidth="1"/>
    <col min="9" max="9" width="13.140625" customWidth="1"/>
    <col min="10" max="10" width="11.5703125" customWidth="1"/>
    <col min="12" max="12" width="10.28515625" bestFit="1" customWidth="1"/>
    <col min="14" max="14" width="18.28515625" bestFit="1" customWidth="1"/>
    <col min="18" max="18" width="10.42578125" bestFit="1" customWidth="1"/>
    <col min="21" max="21" width="10.42578125" bestFit="1" customWidth="1"/>
    <col min="22" max="22" width="18.28515625" bestFit="1" customWidth="1"/>
  </cols>
  <sheetData>
    <row r="1" spans="2:19" ht="15.75" thickBot="1"/>
    <row r="2" spans="2:19" ht="21.75" thickBot="1">
      <c r="B2" s="17"/>
      <c r="C2" s="18"/>
      <c r="D2" s="453" t="str">
        <f>'Celkem  Nab+Tech'!D2:F2</f>
        <v xml:space="preserve">MAKRO Cash &amp; Carry CR </v>
      </c>
      <c r="E2" s="490"/>
      <c r="F2" s="35" t="s">
        <v>681</v>
      </c>
      <c r="G2" s="484" t="str">
        <f>'Celkem  Nab+Tech'!H2</f>
        <v>XY</v>
      </c>
      <c r="H2" s="485"/>
    </row>
    <row r="3" spans="2:19" s="16" customFormat="1" ht="16.5" thickBot="1">
      <c r="B3" s="14"/>
      <c r="C3" s="15"/>
      <c r="D3" s="492"/>
      <c r="E3" s="493"/>
      <c r="F3" s="36" t="s">
        <v>682</v>
      </c>
      <c r="G3" s="486" t="str">
        <f>'Celkem  Nab+Tech'!H3</f>
        <v>Makro Olomouc - remodelling chlazení</v>
      </c>
      <c r="H3" s="487"/>
    </row>
    <row r="4" spans="2:19" s="16" customFormat="1" ht="21.75" thickBot="1">
      <c r="B4" s="31"/>
      <c r="C4" s="32"/>
      <c r="D4" s="459" t="s">
        <v>698</v>
      </c>
      <c r="E4" s="491"/>
      <c r="F4" s="37" t="s">
        <v>683</v>
      </c>
      <c r="G4" s="488" t="str">
        <f>'Celkem  Nab+Tech'!H4</f>
        <v>XX.XX.2020</v>
      </c>
      <c r="H4" s="489"/>
    </row>
    <row r="5" spans="2:19" ht="15.75" thickBot="1">
      <c r="E5" s="2"/>
    </row>
    <row r="6" spans="2:19">
      <c r="B6" s="462" t="s">
        <v>695</v>
      </c>
      <c r="C6" s="463"/>
      <c r="D6" s="468" t="s">
        <v>696</v>
      </c>
      <c r="E6" s="468" t="s">
        <v>685</v>
      </c>
      <c r="F6" s="470" t="s">
        <v>686</v>
      </c>
      <c r="G6" s="447" t="s">
        <v>697</v>
      </c>
      <c r="H6" s="448"/>
      <c r="P6" s="325"/>
    </row>
    <row r="7" spans="2:19" s="9" customFormat="1" ht="15.75" thickBot="1">
      <c r="B7" s="464"/>
      <c r="C7" s="465"/>
      <c r="D7" s="469"/>
      <c r="E7" s="469"/>
      <c r="F7" s="471"/>
      <c r="G7" s="133" t="s">
        <v>687</v>
      </c>
      <c r="H7" s="138" t="s">
        <v>688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2:19" s="29" customFormat="1" ht="15.75">
      <c r="B8" s="30" t="s">
        <v>0</v>
      </c>
      <c r="C8" s="480" t="s">
        <v>715</v>
      </c>
      <c r="D8" s="480"/>
      <c r="E8" s="480"/>
      <c r="F8" s="480"/>
      <c r="G8" s="480"/>
      <c r="H8" s="481"/>
      <c r="I8" s="338"/>
      <c r="J8" s="338"/>
      <c r="K8" s="338"/>
      <c r="L8" s="338"/>
      <c r="M8" s="338"/>
      <c r="N8" s="331"/>
      <c r="O8" s="338"/>
      <c r="P8" s="338"/>
      <c r="Q8" s="338"/>
      <c r="R8" s="338"/>
      <c r="S8" s="338"/>
    </row>
    <row r="9" spans="2:19">
      <c r="B9" s="3"/>
      <c r="C9" s="13" t="s">
        <v>5</v>
      </c>
      <c r="D9" s="12" t="s">
        <v>717</v>
      </c>
      <c r="E9" s="76">
        <f>'T 1.01'!I43</f>
        <v>144</v>
      </c>
      <c r="F9" s="290">
        <f>'T 1.01'!J43</f>
        <v>0</v>
      </c>
      <c r="G9" s="291">
        <f>'T 1.01'!K43</f>
        <v>0</v>
      </c>
      <c r="H9" s="292">
        <f>'T 1.01'!L43</f>
        <v>0</v>
      </c>
      <c r="I9" s="331"/>
      <c r="J9" s="331"/>
      <c r="K9" s="331"/>
      <c r="L9" s="331"/>
      <c r="M9" s="331"/>
      <c r="N9" s="342"/>
      <c r="O9" s="331"/>
      <c r="P9" s="331"/>
      <c r="Q9" s="331"/>
      <c r="R9" s="331"/>
      <c r="S9" s="331"/>
    </row>
    <row r="10" spans="2:19">
      <c r="B10" s="3"/>
      <c r="C10" s="13" t="s">
        <v>6</v>
      </c>
      <c r="D10" s="12" t="s">
        <v>716</v>
      </c>
      <c r="E10" s="76">
        <f>'T 1.02'!I38</f>
        <v>36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31"/>
      <c r="J10" s="331"/>
      <c r="K10" s="331"/>
      <c r="L10" s="331"/>
      <c r="M10" s="331"/>
      <c r="N10" s="342"/>
      <c r="O10" s="331"/>
      <c r="P10" s="331"/>
      <c r="Q10" s="331"/>
      <c r="R10" s="331"/>
      <c r="S10" s="331"/>
    </row>
    <row r="11" spans="2:19">
      <c r="B11" s="3"/>
      <c r="C11" s="13" t="s">
        <v>7</v>
      </c>
      <c r="D11" s="12" t="s">
        <v>718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31"/>
      <c r="J11" s="331"/>
      <c r="K11" s="331"/>
      <c r="L11" s="331"/>
      <c r="M11" s="331"/>
      <c r="N11" s="342"/>
      <c r="O11" s="331"/>
      <c r="P11" s="331"/>
      <c r="Q11" s="331"/>
      <c r="R11" s="331"/>
      <c r="S11" s="331"/>
    </row>
    <row r="12" spans="2:19">
      <c r="B12" s="3"/>
      <c r="C12" s="13" t="s">
        <v>8</v>
      </c>
      <c r="D12" s="12" t="s">
        <v>719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31"/>
      <c r="J12" s="331"/>
      <c r="K12" s="331"/>
      <c r="L12" s="331"/>
      <c r="M12" s="331"/>
      <c r="N12" s="342"/>
      <c r="O12" s="331"/>
      <c r="P12" s="331"/>
      <c r="Q12" s="331"/>
      <c r="R12" s="331"/>
      <c r="S12" s="331"/>
    </row>
    <row r="13" spans="2:19">
      <c r="B13" s="3"/>
      <c r="C13" s="13" t="s">
        <v>9</v>
      </c>
      <c r="D13" s="12" t="s">
        <v>720</v>
      </c>
      <c r="E13" s="76">
        <f>'T 1.05'!I40</f>
        <v>165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31"/>
      <c r="J13" s="331"/>
      <c r="K13" s="331"/>
      <c r="L13" s="331"/>
      <c r="M13" s="331"/>
      <c r="N13" s="342"/>
      <c r="O13" s="331"/>
      <c r="P13" s="331"/>
      <c r="Q13" s="331"/>
      <c r="R13" s="331"/>
      <c r="S13" s="331"/>
    </row>
    <row r="14" spans="2:19">
      <c r="B14" s="3"/>
      <c r="C14" s="13" t="s">
        <v>14</v>
      </c>
      <c r="D14" s="12" t="s">
        <v>721</v>
      </c>
      <c r="E14" s="76">
        <f>'T 1.06'!I38</f>
        <v>315</v>
      </c>
      <c r="F14" s="290">
        <f>'T 1.06'!J38</f>
        <v>0</v>
      </c>
      <c r="G14" s="291">
        <f>'T 1.06'!K38</f>
        <v>0</v>
      </c>
      <c r="H14" s="292">
        <f>'T 1.06'!L38</f>
        <v>0</v>
      </c>
      <c r="I14" s="331"/>
      <c r="J14" s="331"/>
      <c r="K14" s="331"/>
      <c r="L14" s="331"/>
      <c r="M14" s="331"/>
      <c r="N14" s="342"/>
      <c r="O14" s="331"/>
      <c r="P14" s="331"/>
      <c r="Q14" s="331"/>
      <c r="R14" s="331"/>
      <c r="S14" s="331"/>
    </row>
    <row r="15" spans="2:19" ht="15.75" thickBot="1">
      <c r="B15" s="3"/>
      <c r="C15" s="13" t="s">
        <v>1035</v>
      </c>
      <c r="D15" s="12" t="s">
        <v>1036</v>
      </c>
      <c r="E15" s="76">
        <f>'T 1.07'!I37</f>
        <v>58</v>
      </c>
      <c r="F15" s="290">
        <f>'T 1.07'!J37</f>
        <v>0</v>
      </c>
      <c r="G15" s="293">
        <f>'T 1.07'!K37</f>
        <v>0</v>
      </c>
      <c r="H15" s="294">
        <f>'T 1.07'!L37</f>
        <v>0</v>
      </c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9" customFormat="1" ht="16.5" thickBot="1">
      <c r="B16" s="28"/>
      <c r="C16" s="482" t="s">
        <v>707</v>
      </c>
      <c r="D16" s="483"/>
      <c r="E16" s="77">
        <f>SUM(E9:E15)</f>
        <v>768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8"/>
      <c r="J16" s="338"/>
      <c r="K16" s="338"/>
      <c r="L16" s="338"/>
      <c r="M16" s="338"/>
      <c r="N16" s="336"/>
      <c r="O16" s="338"/>
      <c r="P16" s="338"/>
      <c r="Q16" s="338"/>
      <c r="R16" s="338"/>
      <c r="S16" s="338"/>
    </row>
    <row r="17" spans="2:19" ht="15.75" thickBot="1">
      <c r="B17" s="4"/>
      <c r="C17" s="25"/>
      <c r="D17" s="25"/>
      <c r="E17" s="26"/>
      <c r="F17" s="27"/>
      <c r="G17" s="27"/>
      <c r="H17" s="27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ht="15.75">
      <c r="B18" s="30" t="s">
        <v>1</v>
      </c>
      <c r="C18" s="480" t="s">
        <v>1039</v>
      </c>
      <c r="D18" s="480"/>
      <c r="E18" s="480"/>
      <c r="F18" s="480"/>
      <c r="G18" s="480"/>
      <c r="H18" s="48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>
      <c r="B19" s="3"/>
      <c r="C19" s="13" t="s">
        <v>11</v>
      </c>
      <c r="D19" s="12" t="s">
        <v>1030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>
      <c r="B20" s="3"/>
      <c r="C20" s="13" t="s">
        <v>12</v>
      </c>
      <c r="D20" s="12" t="s">
        <v>1029</v>
      </c>
      <c r="E20" s="76">
        <f>'T 2.02'!H40</f>
        <v>6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ht="15.75" thickBot="1">
      <c r="B21" s="3"/>
      <c r="C21" s="13" t="s">
        <v>1037</v>
      </c>
      <c r="D21" s="12" t="s">
        <v>1038</v>
      </c>
      <c r="E21" s="76">
        <f>'T 2.03'!H34</f>
        <v>6</v>
      </c>
      <c r="F21" s="290">
        <f>'T 2.03'!I34</f>
        <v>0</v>
      </c>
      <c r="G21" s="291">
        <f>'T 2.03'!J34</f>
        <v>0</v>
      </c>
      <c r="H21" s="292">
        <f>'T 2.03'!K34</f>
        <v>0</v>
      </c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ht="16.5" thickBot="1">
      <c r="B22" s="28"/>
      <c r="C22" s="482" t="s">
        <v>707</v>
      </c>
      <c r="D22" s="483"/>
      <c r="E22" s="77">
        <f>SUM(E19:E21)</f>
        <v>12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ht="15.75" thickBot="1"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ht="15.75">
      <c r="B24" s="30" t="s">
        <v>2</v>
      </c>
      <c r="C24" s="480" t="s">
        <v>722</v>
      </c>
      <c r="D24" s="480"/>
      <c r="E24" s="480"/>
      <c r="F24" s="480"/>
      <c r="G24" s="480"/>
      <c r="H24" s="48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ht="15.75" thickBot="1">
      <c r="B25" s="3"/>
      <c r="C25" s="13" t="s">
        <v>10</v>
      </c>
      <c r="D25" s="12" t="s">
        <v>722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ht="16.5" thickBot="1">
      <c r="B26" s="28"/>
      <c r="C26" s="482" t="s">
        <v>707</v>
      </c>
      <c r="D26" s="483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.75" thickBot="1"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  <row r="28" spans="2:19" ht="15.75">
      <c r="B28" s="30" t="s">
        <v>3</v>
      </c>
      <c r="C28" s="480" t="s">
        <v>723</v>
      </c>
      <c r="D28" s="480"/>
      <c r="E28" s="480"/>
      <c r="F28" s="480"/>
      <c r="G28" s="480"/>
      <c r="H28" s="48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</row>
    <row r="29" spans="2:19">
      <c r="B29" s="3"/>
      <c r="C29" s="13" t="s">
        <v>13</v>
      </c>
      <c r="D29" s="12" t="s">
        <v>941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</row>
    <row r="30" spans="2:19" ht="15.75" thickBot="1">
      <c r="B30" s="3"/>
      <c r="C30" s="13" t="s">
        <v>589</v>
      </c>
      <c r="D30" s="12" t="s">
        <v>724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31"/>
      <c r="J30" s="331"/>
      <c r="K30" s="331"/>
      <c r="L30" s="342"/>
      <c r="M30" s="331"/>
      <c r="N30" s="331"/>
      <c r="O30" s="331"/>
      <c r="P30" s="331"/>
      <c r="Q30" s="331"/>
      <c r="R30" s="331"/>
      <c r="S30" s="331"/>
    </row>
    <row r="31" spans="2:19" ht="16.5" thickBot="1">
      <c r="B31" s="28"/>
      <c r="C31" s="482" t="s">
        <v>707</v>
      </c>
      <c r="D31" s="483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31"/>
      <c r="J31" s="331"/>
      <c r="K31" s="331"/>
      <c r="L31" s="342"/>
      <c r="M31" s="331"/>
      <c r="N31" s="331"/>
      <c r="O31" s="331"/>
      <c r="P31" s="331"/>
      <c r="Q31" s="331"/>
      <c r="R31" s="331"/>
      <c r="S31" s="331"/>
    </row>
    <row r="32" spans="2:19" ht="15.75" thickBot="1">
      <c r="I32" s="331"/>
      <c r="J32" s="331"/>
      <c r="K32" s="331"/>
      <c r="L32" s="342"/>
      <c r="M32" s="331"/>
      <c r="N32" s="331"/>
      <c r="O32" s="331"/>
      <c r="P32" s="331"/>
      <c r="Q32" s="331"/>
      <c r="R32" s="331"/>
      <c r="S32" s="331"/>
    </row>
    <row r="33" spans="2:19" ht="15.75">
      <c r="B33" s="30" t="s">
        <v>4</v>
      </c>
      <c r="C33" s="480" t="s">
        <v>725</v>
      </c>
      <c r="D33" s="480"/>
      <c r="E33" s="480"/>
      <c r="F33" s="480"/>
      <c r="G33" s="480"/>
      <c r="H33" s="481"/>
      <c r="I33" s="331"/>
      <c r="J33" s="331"/>
      <c r="K33" s="331"/>
      <c r="L33" s="342"/>
      <c r="M33" s="331"/>
      <c r="N33" s="331"/>
      <c r="O33" s="331"/>
      <c r="P33" s="331"/>
      <c r="Q33" s="331"/>
      <c r="R33" s="331"/>
      <c r="S33" s="331"/>
    </row>
    <row r="34" spans="2:19">
      <c r="B34" s="3"/>
      <c r="C34" s="13" t="s">
        <v>15</v>
      </c>
      <c r="D34" s="12" t="s">
        <v>726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31"/>
      <c r="J34" s="331"/>
      <c r="K34" s="331"/>
      <c r="L34" s="342"/>
      <c r="M34" s="331"/>
      <c r="N34" s="331"/>
      <c r="O34" s="331"/>
      <c r="P34" s="331"/>
      <c r="Q34" s="331"/>
      <c r="R34" s="331"/>
      <c r="S34" s="331"/>
    </row>
    <row r="35" spans="2:19">
      <c r="B35" s="3"/>
      <c r="C35" s="13" t="s">
        <v>592</v>
      </c>
      <c r="D35" s="12" t="s">
        <v>727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31"/>
      <c r="J35" s="331"/>
      <c r="K35" s="331"/>
      <c r="L35" s="342"/>
      <c r="M35" s="331"/>
      <c r="N35" s="331"/>
      <c r="O35" s="331"/>
      <c r="P35" s="331"/>
      <c r="Q35" s="331"/>
      <c r="R35" s="331"/>
      <c r="S35" s="331"/>
    </row>
    <row r="36" spans="2:19" ht="15.75" thickBot="1">
      <c r="B36" s="3"/>
      <c r="C36" s="13" t="s">
        <v>593</v>
      </c>
      <c r="D36" s="12" t="s">
        <v>728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31"/>
      <c r="J36" s="331"/>
      <c r="K36" s="331"/>
      <c r="L36" s="342"/>
      <c r="M36" s="331"/>
      <c r="N36" s="331"/>
      <c r="O36" s="331"/>
      <c r="P36" s="331"/>
      <c r="Q36" s="331"/>
      <c r="R36" s="331"/>
      <c r="S36" s="331"/>
    </row>
    <row r="37" spans="2:19" ht="16.149999999999999" customHeight="1" thickBot="1">
      <c r="B37" s="28"/>
      <c r="C37" s="482" t="s">
        <v>707</v>
      </c>
      <c r="D37" s="483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31"/>
      <c r="J37" s="331"/>
      <c r="K37" s="331"/>
      <c r="L37" s="342"/>
      <c r="M37" s="331"/>
      <c r="N37" s="331"/>
      <c r="O37" s="331"/>
      <c r="P37" s="331"/>
      <c r="Q37" s="331"/>
      <c r="R37" s="331"/>
      <c r="S37" s="331"/>
    </row>
    <row r="38" spans="2:19" ht="15.75" thickBot="1">
      <c r="E38"/>
      <c r="F38"/>
      <c r="I38" s="331"/>
      <c r="J38" s="331"/>
      <c r="K38" s="331"/>
      <c r="L38" s="342"/>
      <c r="M38" s="331"/>
      <c r="N38" s="331"/>
      <c r="O38" s="331"/>
      <c r="P38" s="331"/>
      <c r="Q38" s="331"/>
      <c r="R38" s="331"/>
      <c r="S38" s="331"/>
    </row>
    <row r="39" spans="2:19" ht="15.75">
      <c r="B39" s="30" t="s">
        <v>249</v>
      </c>
      <c r="C39" s="480" t="s">
        <v>729</v>
      </c>
      <c r="D39" s="480"/>
      <c r="E39" s="480"/>
      <c r="F39" s="480"/>
      <c r="G39" s="480"/>
      <c r="H39" s="48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</row>
    <row r="40" spans="2:19">
      <c r="B40" s="3"/>
      <c r="C40" s="13" t="s">
        <v>601</v>
      </c>
      <c r="D40" s="12" t="s">
        <v>730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</row>
    <row r="41" spans="2:19" ht="15.75" thickBot="1">
      <c r="B41" s="3"/>
      <c r="C41" s="13" t="s">
        <v>602</v>
      </c>
      <c r="D41" s="12" t="s">
        <v>731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</row>
    <row r="42" spans="2:19" ht="16.149999999999999" customHeight="1" thickBot="1">
      <c r="B42" s="28"/>
      <c r="C42" s="482" t="s">
        <v>707</v>
      </c>
      <c r="D42" s="483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</row>
    <row r="43" spans="2:19" ht="15.75" thickBot="1"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</row>
    <row r="44" spans="2:19" ht="15.75">
      <c r="B44" s="30" t="s">
        <v>17</v>
      </c>
      <c r="C44" s="480" t="s">
        <v>732</v>
      </c>
      <c r="D44" s="480"/>
      <c r="E44" s="480"/>
      <c r="F44" s="480"/>
      <c r="G44" s="480"/>
      <c r="H44" s="48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</row>
    <row r="45" spans="2:19" ht="15.75" thickBot="1">
      <c r="B45" s="3"/>
      <c r="C45" s="13" t="s">
        <v>22</v>
      </c>
      <c r="D45" s="12" t="s">
        <v>732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</row>
    <row r="46" spans="2:19" ht="16.149999999999999" customHeight="1" thickBot="1">
      <c r="B46" s="28"/>
      <c r="C46" s="482" t="s">
        <v>707</v>
      </c>
      <c r="D46" s="483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</row>
    <row r="47" spans="2:19" ht="15.75" thickBot="1">
      <c r="E47"/>
      <c r="F47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2:19" ht="15.75">
      <c r="B48" s="30" t="s">
        <v>18</v>
      </c>
      <c r="C48" s="480" t="s">
        <v>733</v>
      </c>
      <c r="D48" s="480"/>
      <c r="E48" s="480"/>
      <c r="F48" s="480"/>
      <c r="G48" s="480"/>
      <c r="H48" s="48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2:19" ht="15.75" thickBot="1">
      <c r="B49" s="3"/>
      <c r="C49" s="13" t="s">
        <v>23</v>
      </c>
      <c r="D49" s="12" t="s">
        <v>733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</row>
    <row r="50" spans="2:19" ht="16.149999999999999" customHeight="1" thickBot="1">
      <c r="B50" s="28"/>
      <c r="C50" s="482" t="s">
        <v>707</v>
      </c>
      <c r="D50" s="483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</row>
    <row r="51" spans="2:19" ht="15.75" thickBot="1">
      <c r="E51"/>
      <c r="F5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</row>
    <row r="52" spans="2:19" ht="15.75">
      <c r="B52" s="30" t="s">
        <v>19</v>
      </c>
      <c r="C52" s="480" t="s">
        <v>734</v>
      </c>
      <c r="D52" s="480"/>
      <c r="E52" s="480"/>
      <c r="F52" s="480"/>
      <c r="G52" s="480"/>
      <c r="H52" s="48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</row>
    <row r="53" spans="2:19" ht="16.5" thickBot="1">
      <c r="B53" s="3"/>
      <c r="C53" s="13" t="s">
        <v>24</v>
      </c>
      <c r="D53" s="12" t="s">
        <v>734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3"/>
      <c r="J53" s="331"/>
      <c r="K53" s="331"/>
      <c r="L53" s="331"/>
      <c r="M53" s="331"/>
      <c r="N53" s="331"/>
      <c r="O53" s="331"/>
      <c r="P53" s="331"/>
      <c r="Q53" s="331"/>
      <c r="R53" s="331"/>
      <c r="S53" s="331"/>
    </row>
    <row r="54" spans="2:19" ht="16.149999999999999" customHeight="1" thickBot="1">
      <c r="B54" s="28"/>
      <c r="C54" s="482" t="s">
        <v>707</v>
      </c>
      <c r="D54" s="483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3"/>
      <c r="J54" s="331"/>
      <c r="K54" s="331"/>
      <c r="L54" s="331"/>
      <c r="M54" s="331"/>
      <c r="N54" s="331"/>
      <c r="O54" s="331"/>
      <c r="P54" s="331"/>
      <c r="Q54" s="331"/>
      <c r="R54" s="331"/>
      <c r="S54" s="331"/>
    </row>
    <row r="55" spans="2:19" ht="15.75" thickBot="1"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</row>
    <row r="56" spans="2:19" ht="15.75">
      <c r="B56" s="30" t="s">
        <v>20</v>
      </c>
      <c r="C56" s="480" t="s">
        <v>1135</v>
      </c>
      <c r="D56" s="480"/>
      <c r="E56" s="480"/>
      <c r="F56" s="480"/>
      <c r="G56" s="480"/>
      <c r="H56" s="48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</row>
    <row r="57" spans="2:19" ht="15.75" thickBot="1">
      <c r="B57" s="3"/>
      <c r="C57" s="13" t="s">
        <v>25</v>
      </c>
      <c r="D57" s="12" t="s">
        <v>735</v>
      </c>
      <c r="E57" s="299">
        <f>'T 10.01'!G63</f>
        <v>2342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</row>
    <row r="58" spans="2:19" ht="16.5" thickBot="1">
      <c r="B58" s="28"/>
      <c r="C58" s="482" t="s">
        <v>707</v>
      </c>
      <c r="D58" s="483"/>
      <c r="E58" s="300">
        <f>SUM(E57:E57)</f>
        <v>2342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</row>
    <row r="59" spans="2:19" ht="15.75" thickBot="1"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</row>
    <row r="60" spans="2:19" ht="15.75">
      <c r="B60" s="30" t="s">
        <v>21</v>
      </c>
      <c r="C60" s="480" t="s">
        <v>714</v>
      </c>
      <c r="D60" s="480"/>
      <c r="E60" s="480"/>
      <c r="F60" s="480"/>
      <c r="G60" s="480"/>
      <c r="H60" s="48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</row>
    <row r="61" spans="2:19" ht="15.75" thickBot="1">
      <c r="B61" s="3"/>
      <c r="C61" s="13" t="s">
        <v>26</v>
      </c>
      <c r="D61" s="12" t="s">
        <v>713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</row>
    <row r="62" spans="2:19" ht="16.5" thickBot="1">
      <c r="B62" s="28"/>
      <c r="C62" s="482" t="s">
        <v>707</v>
      </c>
      <c r="D62" s="483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</row>
    <row r="63" spans="2:19" ht="15.75" thickBot="1"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</row>
    <row r="64" spans="2:19" ht="19.5" thickBot="1">
      <c r="B64" s="472" t="s">
        <v>693</v>
      </c>
      <c r="C64" s="473"/>
      <c r="D64" s="473"/>
      <c r="E64" s="301">
        <f>E16+E22+E26+E31+E37+E42+E46+E50+E54+E58+E62</f>
        <v>4857</v>
      </c>
      <c r="F64" s="406">
        <f>F16+F22+F26+F31+F37+F42+F46+F50+F54+F58+F62</f>
        <v>0</v>
      </c>
      <c r="G64" s="406">
        <f>G16+G22+G26+G31+G37+G42+G46+G50+G54+G58+G62</f>
        <v>0</v>
      </c>
      <c r="H64" s="407">
        <f>H16+H22+H26+H31+H37+H42+H46+H50+H54+H58+H62</f>
        <v>0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</row>
    <row r="65" spans="9:19" customFormat="1"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5"/>
  <sheetViews>
    <sheetView zoomScale="60" zoomScaleNormal="60" workbookViewId="0"/>
  </sheetViews>
  <sheetFormatPr defaultColWidth="8.85546875" defaultRowHeight="15"/>
  <cols>
    <col min="1" max="1" width="8.85546875" style="39"/>
    <col min="2" max="2" width="9.5703125" style="39" bestFit="1" customWidth="1"/>
    <col min="3" max="3" width="64.28515625" style="39" customWidth="1"/>
    <col min="4" max="4" width="20.7109375" style="39" bestFit="1" customWidth="1"/>
    <col min="5" max="5" width="11" style="39" customWidth="1"/>
    <col min="6" max="6" width="13" style="39" customWidth="1"/>
    <col min="7" max="7" width="14.140625" style="39" customWidth="1"/>
    <col min="8" max="8" width="9.140625" style="39" customWidth="1"/>
    <col min="9" max="10" width="15.710937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customHeight="1" thickBot="1">
      <c r="B2" s="518" t="s">
        <v>138</v>
      </c>
      <c r="C2" s="504" t="str">
        <f>Nábytek!D9</f>
        <v>Chladicí regály Mléko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5"/>
      <c r="K2" s="496"/>
    </row>
    <row r="3" spans="2:11" ht="16.5" thickBot="1">
      <c r="B3" s="519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Olomouc - remodelling chlazení</v>
      </c>
      <c r="J3" s="497"/>
      <c r="K3" s="498"/>
    </row>
    <row r="4" spans="2:11" ht="16.5" thickBot="1">
      <c r="B4" s="520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5" customHeight="1">
      <c r="B5" s="507" t="s">
        <v>808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2.75">
      <c r="B6" s="511" t="s">
        <v>1129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2.75">
      <c r="B7" s="511" t="s">
        <v>1140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>
      <c r="B8" s="513" t="s">
        <v>738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>
      <c r="B9" s="516" t="s">
        <v>16</v>
      </c>
      <c r="C9" s="521" t="s">
        <v>739</v>
      </c>
      <c r="D9" s="521" t="s">
        <v>740</v>
      </c>
      <c r="E9" s="105" t="s">
        <v>741</v>
      </c>
      <c r="F9" s="105" t="s">
        <v>742</v>
      </c>
      <c r="G9" s="228" t="s">
        <v>688</v>
      </c>
      <c r="H9" s="521" t="s">
        <v>685</v>
      </c>
      <c r="I9" s="38" t="s">
        <v>686</v>
      </c>
      <c r="J9" s="502" t="s">
        <v>697</v>
      </c>
      <c r="K9" s="503"/>
    </row>
    <row r="10" spans="2:11" s="9" customFormat="1" ht="15.75" thickBot="1">
      <c r="B10" s="517"/>
      <c r="C10" s="522"/>
      <c r="D10" s="522"/>
      <c r="E10" s="106" t="s">
        <v>27</v>
      </c>
      <c r="F10" s="106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43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2.75">
      <c r="B13" s="272" t="s">
        <v>44</v>
      </c>
      <c r="C13" s="143" t="s">
        <v>746</v>
      </c>
      <c r="D13" s="113"/>
      <c r="E13" s="114">
        <v>1875</v>
      </c>
      <c r="F13" s="43"/>
      <c r="G13" s="160"/>
      <c r="H13" s="367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2.75">
      <c r="B14" s="272" t="s">
        <v>45</v>
      </c>
      <c r="C14" s="143" t="s">
        <v>747</v>
      </c>
      <c r="D14" s="113"/>
      <c r="E14" s="114">
        <v>2500</v>
      </c>
      <c r="F14" s="43"/>
      <c r="G14" s="160"/>
      <c r="H14" s="367">
        <v>15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2.75">
      <c r="B15" s="272" t="s">
        <v>46</v>
      </c>
      <c r="C15" s="143" t="s">
        <v>748</v>
      </c>
      <c r="D15" s="113"/>
      <c r="E15" s="114">
        <v>3750</v>
      </c>
      <c r="F15" s="43"/>
      <c r="G15" s="160"/>
      <c r="H15" s="367">
        <v>22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2.75">
      <c r="B17" s="272" t="s">
        <v>47</v>
      </c>
      <c r="C17" s="143" t="s">
        <v>750</v>
      </c>
      <c r="D17" s="115"/>
      <c r="E17" s="114"/>
      <c r="F17" s="43"/>
      <c r="G17" s="224"/>
      <c r="H17" s="367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2.75">
      <c r="B18" s="272" t="s">
        <v>48</v>
      </c>
      <c r="C18" s="143" t="s">
        <v>751</v>
      </c>
      <c r="D18" s="113"/>
      <c r="E18" s="114"/>
      <c r="F18" s="43"/>
      <c r="G18" s="225"/>
      <c r="H18" s="367"/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2.75">
      <c r="B19" s="272" t="s">
        <v>49</v>
      </c>
      <c r="C19" s="143" t="s">
        <v>752</v>
      </c>
      <c r="D19" s="115"/>
      <c r="E19" s="114"/>
      <c r="F19" s="43"/>
      <c r="G19" s="225"/>
      <c r="H19" s="367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2.75">
      <c r="B20" s="272" t="s">
        <v>50</v>
      </c>
      <c r="C20" s="143" t="s">
        <v>753</v>
      </c>
      <c r="D20" s="113"/>
      <c r="E20" s="114"/>
      <c r="F20" s="43"/>
      <c r="G20" s="225"/>
      <c r="H20" s="367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2.75">
      <c r="B21" s="272" t="s">
        <v>51</v>
      </c>
      <c r="C21" s="143" t="s">
        <v>754</v>
      </c>
      <c r="D21" s="115" t="s">
        <v>756</v>
      </c>
      <c r="E21" s="116"/>
      <c r="F21" s="43"/>
      <c r="G21" s="225"/>
      <c r="H21" s="367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2.75">
      <c r="B22" s="272" t="s">
        <v>52</v>
      </c>
      <c r="C22" s="143" t="s">
        <v>755</v>
      </c>
      <c r="D22" s="115" t="s">
        <v>756</v>
      </c>
      <c r="E22" s="116"/>
      <c r="F22" s="43"/>
      <c r="G22" s="225"/>
      <c r="H22" s="367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2.75">
      <c r="B23" s="272" t="s">
        <v>53</v>
      </c>
      <c r="C23" s="112" t="s">
        <v>757</v>
      </c>
      <c r="D23" s="115"/>
      <c r="E23" s="116"/>
      <c r="F23" s="43"/>
      <c r="G23" s="225"/>
      <c r="H23" s="367">
        <v>1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2.75">
      <c r="B24" s="272" t="s">
        <v>54</v>
      </c>
      <c r="C24" s="112" t="s">
        <v>758</v>
      </c>
      <c r="D24" s="115"/>
      <c r="E24" s="116"/>
      <c r="F24" s="43"/>
      <c r="G24" s="225"/>
      <c r="H24" s="367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2.75">
      <c r="B25" s="272" t="s">
        <v>55</v>
      </c>
      <c r="C25" s="143" t="s">
        <v>759</v>
      </c>
      <c r="D25" s="113"/>
      <c r="E25" s="116"/>
      <c r="F25" s="43"/>
      <c r="G25" s="225"/>
      <c r="H25" s="367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2.75">
      <c r="B26" s="272"/>
      <c r="C26" s="415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2.75">
      <c r="B27" s="272" t="s">
        <v>56</v>
      </c>
      <c r="C27" s="112" t="s">
        <v>760</v>
      </c>
      <c r="D27" s="113"/>
      <c r="E27" s="116"/>
      <c r="F27" s="43"/>
      <c r="G27" s="224"/>
      <c r="H27" s="367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2.75">
      <c r="B28" s="272" t="s">
        <v>57</v>
      </c>
      <c r="C28" s="112" t="s">
        <v>761</v>
      </c>
      <c r="D28" s="113"/>
      <c r="E28" s="116"/>
      <c r="F28" s="43"/>
      <c r="G28" s="225"/>
      <c r="H28" s="367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2.75">
      <c r="B29" s="272" t="s">
        <v>58</v>
      </c>
      <c r="C29" s="112" t="s">
        <v>762</v>
      </c>
      <c r="D29" s="113"/>
      <c r="E29" s="116"/>
      <c r="F29" s="43"/>
      <c r="G29" s="225"/>
      <c r="H29" s="367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2.75">
      <c r="B30" s="272" t="s">
        <v>59</v>
      </c>
      <c r="C30" s="112" t="s">
        <v>763</v>
      </c>
      <c r="D30" s="113"/>
      <c r="E30" s="116"/>
      <c r="F30" s="43"/>
      <c r="G30" s="225"/>
      <c r="H30" s="367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2.75">
      <c r="B31" s="272" t="s">
        <v>60</v>
      </c>
      <c r="C31" s="143" t="s">
        <v>764</v>
      </c>
      <c r="D31" s="113"/>
      <c r="E31" s="116"/>
      <c r="F31" s="43"/>
      <c r="G31" s="225"/>
      <c r="H31" s="367"/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2.75">
      <c r="B32" s="272" t="s">
        <v>61</v>
      </c>
      <c r="C32" s="143" t="s">
        <v>765</v>
      </c>
      <c r="D32" s="115" t="s">
        <v>815</v>
      </c>
      <c r="E32" s="118" t="s">
        <v>86</v>
      </c>
      <c r="F32" s="43"/>
      <c r="G32" s="225"/>
      <c r="H32" s="367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2.75">
      <c r="B33" s="272" t="s">
        <v>62</v>
      </c>
      <c r="C33" s="143" t="s">
        <v>765</v>
      </c>
      <c r="D33" s="115" t="s">
        <v>815</v>
      </c>
      <c r="E33" s="118" t="s">
        <v>87</v>
      </c>
      <c r="F33" s="43"/>
      <c r="G33" s="225"/>
      <c r="H33" s="367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2.75">
      <c r="B34" s="272" t="s">
        <v>63</v>
      </c>
      <c r="C34" s="143" t="s">
        <v>765</v>
      </c>
      <c r="D34" s="115" t="s">
        <v>815</v>
      </c>
      <c r="E34" s="118" t="s">
        <v>88</v>
      </c>
      <c r="F34" s="43"/>
      <c r="G34" s="225"/>
      <c r="H34" s="367">
        <v>15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2.75">
      <c r="B35" s="272" t="s">
        <v>64</v>
      </c>
      <c r="C35" s="143" t="s">
        <v>765</v>
      </c>
      <c r="D35" s="115" t="s">
        <v>815</v>
      </c>
      <c r="E35" s="118" t="s">
        <v>89</v>
      </c>
      <c r="F35" s="43"/>
      <c r="G35" s="225"/>
      <c r="H35" s="367">
        <v>22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2.75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2.75">
      <c r="B37" s="272" t="s">
        <v>65</v>
      </c>
      <c r="C37" s="121" t="s">
        <v>767</v>
      </c>
      <c r="D37" s="122" t="s">
        <v>768</v>
      </c>
      <c r="E37" s="123"/>
      <c r="F37" s="43"/>
      <c r="G37" s="224"/>
      <c r="H37" s="367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2.75">
      <c r="B38" s="272" t="s">
        <v>66</v>
      </c>
      <c r="C38" s="121" t="s">
        <v>769</v>
      </c>
      <c r="D38" s="122" t="s">
        <v>768</v>
      </c>
      <c r="E38" s="123"/>
      <c r="F38" s="43"/>
      <c r="G38" s="225"/>
      <c r="H38" s="367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2.75">
      <c r="B39" s="272" t="s">
        <v>67</v>
      </c>
      <c r="C39" s="121" t="s">
        <v>770</v>
      </c>
      <c r="D39" s="122" t="s">
        <v>768</v>
      </c>
      <c r="E39" s="123"/>
      <c r="F39" s="43"/>
      <c r="G39" s="225"/>
      <c r="H39" s="367">
        <v>60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2.75">
      <c r="B40" s="272" t="s">
        <v>68</v>
      </c>
      <c r="C40" s="121" t="s">
        <v>771</v>
      </c>
      <c r="D40" s="122" t="s">
        <v>768</v>
      </c>
      <c r="E40" s="123"/>
      <c r="F40" s="43"/>
      <c r="G40" s="225"/>
      <c r="H40" s="367">
        <v>88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2.75">
      <c r="B41" s="272" t="s">
        <v>69</v>
      </c>
      <c r="C41" s="240" t="s">
        <v>772</v>
      </c>
      <c r="D41" s="534" t="s">
        <v>776</v>
      </c>
      <c r="E41" s="535"/>
      <c r="F41" s="43"/>
      <c r="G41" s="225"/>
      <c r="H41" s="367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2.75">
      <c r="B42" s="272" t="s">
        <v>70</v>
      </c>
      <c r="C42" s="240" t="s">
        <v>773</v>
      </c>
      <c r="D42" s="534" t="s">
        <v>776</v>
      </c>
      <c r="E42" s="535"/>
      <c r="F42" s="43"/>
      <c r="G42" s="225"/>
      <c r="H42" s="367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2.75">
      <c r="B43" s="272" t="s">
        <v>71</v>
      </c>
      <c r="C43" s="240" t="s">
        <v>774</v>
      </c>
      <c r="D43" s="534" t="s">
        <v>776</v>
      </c>
      <c r="E43" s="535"/>
      <c r="F43" s="43"/>
      <c r="G43" s="225"/>
      <c r="H43" s="367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2.75">
      <c r="B44" s="272" t="s">
        <v>72</v>
      </c>
      <c r="C44" s="240" t="s">
        <v>775</v>
      </c>
      <c r="D44" s="534" t="s">
        <v>776</v>
      </c>
      <c r="E44" s="535"/>
      <c r="F44" s="43"/>
      <c r="G44" s="225"/>
      <c r="H44" s="367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2.75">
      <c r="B45" s="272" t="s">
        <v>73</v>
      </c>
      <c r="C45" s="240" t="s">
        <v>777</v>
      </c>
      <c r="D45" s="534" t="s">
        <v>778</v>
      </c>
      <c r="E45" s="535"/>
      <c r="F45" s="217"/>
      <c r="G45" s="225"/>
      <c r="H45" s="367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2.75">
      <c r="B46" s="272" t="s">
        <v>74</v>
      </c>
      <c r="C46" s="240" t="s">
        <v>777</v>
      </c>
      <c r="D46" s="534" t="s">
        <v>779</v>
      </c>
      <c r="E46" s="535"/>
      <c r="F46" s="217"/>
      <c r="G46" s="225"/>
      <c r="H46" s="367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2.75">
      <c r="B47" s="272" t="s">
        <v>75</v>
      </c>
      <c r="C47" s="240" t="s">
        <v>777</v>
      </c>
      <c r="D47" s="534" t="s">
        <v>780</v>
      </c>
      <c r="E47" s="535"/>
      <c r="F47" s="217"/>
      <c r="G47" s="225"/>
      <c r="H47" s="367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2.75">
      <c r="B48" s="272" t="s">
        <v>76</v>
      </c>
      <c r="C48" s="240" t="s">
        <v>777</v>
      </c>
      <c r="D48" s="534" t="s">
        <v>781</v>
      </c>
      <c r="E48" s="535"/>
      <c r="F48" s="217"/>
      <c r="G48" s="225"/>
      <c r="H48" s="367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2.75">
      <c r="B49" s="272" t="s">
        <v>77</v>
      </c>
      <c r="C49" s="240" t="s">
        <v>782</v>
      </c>
      <c r="D49" s="534" t="s">
        <v>236</v>
      </c>
      <c r="E49" s="535"/>
      <c r="F49" s="43"/>
      <c r="G49" s="225"/>
      <c r="H49" s="367">
        <v>384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2.75">
      <c r="B50" s="272" t="s">
        <v>78</v>
      </c>
      <c r="C50" s="240" t="s">
        <v>783</v>
      </c>
      <c r="D50" s="534" t="s">
        <v>236</v>
      </c>
      <c r="E50" s="535"/>
      <c r="F50" s="43"/>
      <c r="G50" s="225"/>
      <c r="H50" s="367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2.75">
      <c r="B51" s="272" t="s">
        <v>79</v>
      </c>
      <c r="C51" s="240" t="s">
        <v>784</v>
      </c>
      <c r="D51" s="113"/>
      <c r="E51" s="114">
        <v>1250</v>
      </c>
      <c r="F51" s="43"/>
      <c r="G51" s="225"/>
      <c r="H51" s="367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2.75">
      <c r="B52" s="272" t="s">
        <v>80</v>
      </c>
      <c r="C52" s="240" t="s">
        <v>784</v>
      </c>
      <c r="D52" s="113"/>
      <c r="E52" s="114">
        <v>1875</v>
      </c>
      <c r="F52" s="43"/>
      <c r="G52" s="225"/>
      <c r="H52" s="367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2.75">
      <c r="B53" s="272" t="s">
        <v>81</v>
      </c>
      <c r="C53" s="240" t="s">
        <v>784</v>
      </c>
      <c r="D53" s="113"/>
      <c r="E53" s="114">
        <v>2500</v>
      </c>
      <c r="F53" s="43"/>
      <c r="G53" s="225"/>
      <c r="H53" s="367">
        <v>15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2.75">
      <c r="B54" s="272" t="s">
        <v>82</v>
      </c>
      <c r="C54" s="240" t="s">
        <v>784</v>
      </c>
      <c r="D54" s="113"/>
      <c r="E54" s="114">
        <v>3750</v>
      </c>
      <c r="F54" s="43"/>
      <c r="G54" s="225"/>
      <c r="H54" s="367">
        <v>22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15" customHeight="1">
      <c r="B55" s="273"/>
      <c r="C55" s="117" t="s">
        <v>792</v>
      </c>
      <c r="D55" s="379" t="s">
        <v>793</v>
      </c>
      <c r="E55" s="379" t="s">
        <v>739</v>
      </c>
      <c r="F55" s="80"/>
      <c r="G55" s="162"/>
      <c r="H55" s="367"/>
      <c r="I55" s="167"/>
      <c r="J55" s="152"/>
      <c r="K55" s="151"/>
    </row>
    <row r="56" spans="2:11" s="72" customFormat="1" ht="12.75">
      <c r="B56" s="272" t="s">
        <v>83</v>
      </c>
      <c r="C56" s="395" t="s">
        <v>794</v>
      </c>
      <c r="D56" s="256"/>
      <c r="E56" s="378"/>
      <c r="F56" s="43"/>
      <c r="G56" s="225"/>
      <c r="H56" s="367">
        <v>37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2.75">
      <c r="B57" s="272" t="s">
        <v>84</v>
      </c>
      <c r="C57" s="134" t="s">
        <v>795</v>
      </c>
      <c r="D57" s="256"/>
      <c r="E57" s="378"/>
      <c r="F57" s="43"/>
      <c r="G57" s="225"/>
      <c r="H57" s="367">
        <v>37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2.75">
      <c r="B58" s="272" t="s">
        <v>28</v>
      </c>
      <c r="C58" s="243" t="s">
        <v>1025</v>
      </c>
      <c r="D58" s="256"/>
      <c r="E58" s="378"/>
      <c r="F58" s="43"/>
      <c r="G58" s="160"/>
      <c r="H58" s="367">
        <v>37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2.75">
      <c r="B59" s="272" t="s">
        <v>29</v>
      </c>
      <c r="C59" s="243" t="s">
        <v>917</v>
      </c>
      <c r="D59" s="256"/>
      <c r="E59" s="378"/>
      <c r="F59" s="43"/>
      <c r="G59" s="225"/>
      <c r="H59" s="367">
        <v>111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2.75">
      <c r="B60" s="272" t="s">
        <v>30</v>
      </c>
      <c r="C60" s="243" t="s">
        <v>1159</v>
      </c>
      <c r="D60" s="256"/>
      <c r="E60" s="378"/>
      <c r="F60" s="43"/>
      <c r="G60" s="225"/>
      <c r="H60" s="367">
        <v>37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2.75">
      <c r="B61" s="272" t="s">
        <v>31</v>
      </c>
      <c r="C61" s="243" t="s">
        <v>797</v>
      </c>
      <c r="D61" s="256"/>
      <c r="E61" s="378"/>
      <c r="F61" s="43"/>
      <c r="G61" s="225"/>
      <c r="H61" s="367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2.75">
      <c r="B62" s="272" t="s">
        <v>32</v>
      </c>
      <c r="C62" s="239" t="s">
        <v>798</v>
      </c>
      <c r="D62" s="382"/>
      <c r="E62" s="382"/>
      <c r="F62" s="43"/>
      <c r="G62" s="160"/>
      <c r="H62" s="367">
        <v>37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2.75">
      <c r="B63" s="272" t="s">
        <v>33</v>
      </c>
      <c r="C63" s="243" t="s">
        <v>799</v>
      </c>
      <c r="D63" s="119"/>
      <c r="E63" s="120"/>
      <c r="F63" s="43"/>
      <c r="G63" s="160"/>
      <c r="H63" s="367">
        <v>37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2.75">
      <c r="B64" s="272" t="s">
        <v>34</v>
      </c>
      <c r="C64" s="112" t="s">
        <v>800</v>
      </c>
      <c r="D64" s="119"/>
      <c r="E64" s="120"/>
      <c r="F64" s="43"/>
      <c r="G64" s="160"/>
      <c r="H64" s="367">
        <v>30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2.75">
      <c r="B65" s="272" t="s">
        <v>35</v>
      </c>
      <c r="C65" s="536" t="s">
        <v>899</v>
      </c>
      <c r="D65" s="537"/>
      <c r="E65" s="538"/>
      <c r="F65" s="43"/>
      <c r="G65" s="160"/>
      <c r="H65" s="367">
        <v>37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2.75">
      <c r="B66" s="273"/>
      <c r="C66" s="117" t="s">
        <v>785</v>
      </c>
      <c r="D66" s="145"/>
      <c r="E66" s="146" t="s">
        <v>787</v>
      </c>
      <c r="F66" s="80"/>
      <c r="G66" s="162"/>
      <c r="H66" s="367"/>
      <c r="I66" s="167"/>
      <c r="J66" s="152"/>
      <c r="K66" s="151"/>
    </row>
    <row r="67" spans="2:11" s="72" customFormat="1" ht="12.75">
      <c r="B67" s="272" t="s">
        <v>36</v>
      </c>
      <c r="C67" s="134" t="s">
        <v>785</v>
      </c>
      <c r="D67" s="145" t="s">
        <v>786</v>
      </c>
      <c r="E67" s="114">
        <v>1250</v>
      </c>
      <c r="F67" s="43"/>
      <c r="G67" s="160"/>
      <c r="H67" s="367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2.75">
      <c r="B68" s="272" t="s">
        <v>37</v>
      </c>
      <c r="C68" s="400" t="s">
        <v>785</v>
      </c>
      <c r="D68" s="396" t="s">
        <v>786</v>
      </c>
      <c r="E68" s="114">
        <v>1875</v>
      </c>
      <c r="F68" s="43"/>
      <c r="G68" s="160"/>
      <c r="H68" s="367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2.75">
      <c r="B69" s="272" t="s">
        <v>38</v>
      </c>
      <c r="C69" s="400" t="s">
        <v>785</v>
      </c>
      <c r="D69" s="396" t="s">
        <v>786</v>
      </c>
      <c r="E69" s="114">
        <v>2500</v>
      </c>
      <c r="F69" s="43"/>
      <c r="G69" s="160"/>
      <c r="H69" s="367">
        <v>9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2.75">
      <c r="B70" s="272" t="s">
        <v>39</v>
      </c>
      <c r="C70" s="400" t="s">
        <v>785</v>
      </c>
      <c r="D70" s="396" t="s">
        <v>786</v>
      </c>
      <c r="E70" s="114">
        <v>3750</v>
      </c>
      <c r="F70" s="43"/>
      <c r="G70" s="160"/>
      <c r="H70" s="367">
        <v>22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2.75">
      <c r="B71" s="272" t="s">
        <v>40</v>
      </c>
      <c r="C71" s="241" t="s">
        <v>790</v>
      </c>
      <c r="D71" s="242" t="s">
        <v>788</v>
      </c>
      <c r="E71" s="114"/>
      <c r="F71" s="43"/>
      <c r="G71" s="160"/>
      <c r="H71" s="367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2.75">
      <c r="B72" s="272" t="s">
        <v>41</v>
      </c>
      <c r="C72" s="539" t="s">
        <v>789</v>
      </c>
      <c r="D72" s="534"/>
      <c r="E72" s="535"/>
      <c r="F72" s="43"/>
      <c r="G72" s="225"/>
      <c r="H72" s="367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2.75">
      <c r="B73" s="272" t="s">
        <v>42</v>
      </c>
      <c r="C73" s="398" t="s">
        <v>791</v>
      </c>
      <c r="D73" s="147"/>
      <c r="E73" s="148"/>
      <c r="F73" s="43"/>
      <c r="G73" s="225"/>
      <c r="H73" s="367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ht="13.5" thickBot="1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.75" thickBot="1">
      <c r="B75" s="45"/>
      <c r="C75" s="46"/>
      <c r="D75" s="47"/>
      <c r="E75" s="46"/>
      <c r="F75" s="48"/>
      <c r="G75" s="49"/>
      <c r="H75" s="50"/>
      <c r="I75" s="51"/>
    </row>
    <row r="76" spans="2:11" ht="19.5" thickBot="1">
      <c r="B76" s="531" t="s">
        <v>707</v>
      </c>
      <c r="C76" s="532"/>
      <c r="D76" s="532"/>
      <c r="E76" s="532"/>
      <c r="F76" s="532"/>
      <c r="G76" s="533"/>
      <c r="H76" s="222">
        <f>SUM(H11:H74)</f>
        <v>1094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>
      <c r="B77" s="52"/>
    </row>
    <row r="78" spans="2:11">
      <c r="B78" s="52"/>
    </row>
    <row r="79" spans="2:11">
      <c r="B79" s="52"/>
    </row>
    <row r="80" spans="2:11">
      <c r="B80" s="52"/>
    </row>
    <row r="81" spans="2:2">
      <c r="B81" s="52"/>
    </row>
    <row r="82" spans="2:2">
      <c r="B82" s="52"/>
    </row>
    <row r="83" spans="2:2">
      <c r="B83" s="52"/>
    </row>
    <row r="84" spans="2:2">
      <c r="B84" s="52"/>
    </row>
    <row r="85" spans="2:2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1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65.5703125" style="39" customWidth="1"/>
    <col min="4" max="4" width="20.7109375" style="39" bestFit="1" customWidth="1"/>
    <col min="5" max="5" width="11" style="39" bestFit="1" customWidth="1"/>
    <col min="6" max="6" width="13" style="39" customWidth="1"/>
    <col min="7" max="7" width="14.140625" style="39" customWidth="1"/>
    <col min="8" max="8" width="9.140625" style="39" customWidth="1"/>
    <col min="9" max="10" width="15.710937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18" t="s">
        <v>239</v>
      </c>
      <c r="C2" s="504" t="str">
        <f>Nábytek!D10</f>
        <v>Chladicí regály O+Z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5" thickBot="1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Olomouc - remodelling chlazení</v>
      </c>
      <c r="J3" s="497"/>
      <c r="K3" s="498"/>
    </row>
    <row r="4" spans="2:11" ht="16.5" thickBot="1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5" customHeight="1">
      <c r="B5" s="507" t="s">
        <v>808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2.75">
      <c r="B6" s="511" t="s">
        <v>1129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2.75">
      <c r="B7" s="511" t="s">
        <v>1141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>
      <c r="B8" s="513" t="s">
        <v>738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.75" thickBot="1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250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2.75">
      <c r="B13" s="272" t="s">
        <v>251</v>
      </c>
      <c r="C13" s="143" t="s">
        <v>746</v>
      </c>
      <c r="D13" s="113"/>
      <c r="E13" s="114">
        <v>1875</v>
      </c>
      <c r="F13" s="43"/>
      <c r="G13" s="160"/>
      <c r="H13" s="367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252</v>
      </c>
      <c r="C14" s="143" t="s">
        <v>747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 t="s">
        <v>253</v>
      </c>
      <c r="C15" s="143" t="s">
        <v>748</v>
      </c>
      <c r="D15" s="113"/>
      <c r="E15" s="114">
        <v>3750</v>
      </c>
      <c r="F15" s="43"/>
      <c r="G15" s="160"/>
      <c r="H15" s="367">
        <v>2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2.75">
      <c r="B17" s="272" t="s">
        <v>254</v>
      </c>
      <c r="C17" s="143" t="s">
        <v>750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255</v>
      </c>
      <c r="C18" s="143" t="s">
        <v>751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256</v>
      </c>
      <c r="C19" s="143" t="s">
        <v>752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257</v>
      </c>
      <c r="C20" s="143" t="s">
        <v>753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258</v>
      </c>
      <c r="C21" s="112" t="s">
        <v>754</v>
      </c>
      <c r="D21" s="115" t="s">
        <v>756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259</v>
      </c>
      <c r="C22" s="112" t="s">
        <v>755</v>
      </c>
      <c r="D22" s="115" t="s">
        <v>756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260</v>
      </c>
      <c r="C23" s="112" t="s">
        <v>757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261</v>
      </c>
      <c r="C24" s="112" t="s">
        <v>758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262</v>
      </c>
      <c r="C25" s="143" t="s">
        <v>759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/>
      <c r="C26" s="415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2.75">
      <c r="B27" s="272" t="s">
        <v>263</v>
      </c>
      <c r="C27" s="112" t="s">
        <v>760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264</v>
      </c>
      <c r="C28" s="112" t="s">
        <v>761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 t="s">
        <v>265</v>
      </c>
      <c r="C29" s="143" t="s">
        <v>762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266</v>
      </c>
      <c r="C30" s="143" t="s">
        <v>763</v>
      </c>
      <c r="D30" s="113"/>
      <c r="E30" s="116"/>
      <c r="F30" s="43"/>
      <c r="G30" s="225"/>
      <c r="H30" s="367">
        <v>2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267</v>
      </c>
      <c r="C31" s="143" t="s">
        <v>764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268</v>
      </c>
      <c r="C32" s="143" t="s">
        <v>765</v>
      </c>
      <c r="D32" s="115" t="s">
        <v>815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269</v>
      </c>
      <c r="C33" s="143" t="s">
        <v>765</v>
      </c>
      <c r="D33" s="115" t="s">
        <v>815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270</v>
      </c>
      <c r="C34" s="143" t="s">
        <v>765</v>
      </c>
      <c r="D34" s="115" t="s">
        <v>815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271</v>
      </c>
      <c r="C35" s="143" t="s">
        <v>765</v>
      </c>
      <c r="D35" s="115" t="s">
        <v>815</v>
      </c>
      <c r="E35" s="118" t="s">
        <v>89</v>
      </c>
      <c r="F35" s="43"/>
      <c r="G35" s="225"/>
      <c r="H35" s="367">
        <v>2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2.75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2.75">
      <c r="B37" s="272" t="s">
        <v>272</v>
      </c>
      <c r="C37" s="121" t="s">
        <v>767</v>
      </c>
      <c r="D37" s="122" t="s">
        <v>768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2.75">
      <c r="B38" s="272" t="s">
        <v>273</v>
      </c>
      <c r="C38" s="121" t="s">
        <v>769</v>
      </c>
      <c r="D38" s="122" t="s">
        <v>768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2.75">
      <c r="B39" s="272" t="s">
        <v>274</v>
      </c>
      <c r="C39" s="121" t="s">
        <v>770</v>
      </c>
      <c r="D39" s="122" t="s">
        <v>768</v>
      </c>
      <c r="E39" s="123"/>
      <c r="F39" s="43"/>
      <c r="G39" s="225"/>
      <c r="H39" s="367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2.75">
      <c r="B40" s="272" t="s">
        <v>275</v>
      </c>
      <c r="C40" s="121" t="s">
        <v>771</v>
      </c>
      <c r="D40" s="122" t="s">
        <v>768</v>
      </c>
      <c r="E40" s="123"/>
      <c r="F40" s="43"/>
      <c r="G40" s="225"/>
      <c r="H40" s="367">
        <v>6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2.75">
      <c r="B41" s="272" t="s">
        <v>276</v>
      </c>
      <c r="C41" s="240" t="s">
        <v>772</v>
      </c>
      <c r="D41" s="534" t="s">
        <v>776</v>
      </c>
      <c r="E41" s="535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2.75">
      <c r="B42" s="272" t="s">
        <v>277</v>
      </c>
      <c r="C42" s="240" t="s">
        <v>773</v>
      </c>
      <c r="D42" s="534" t="s">
        <v>776</v>
      </c>
      <c r="E42" s="535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2.75">
      <c r="B43" s="272" t="s">
        <v>278</v>
      </c>
      <c r="C43" s="240" t="s">
        <v>774</v>
      </c>
      <c r="D43" s="534" t="s">
        <v>776</v>
      </c>
      <c r="E43" s="535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2.75">
      <c r="B44" s="272" t="s">
        <v>279</v>
      </c>
      <c r="C44" s="240" t="s">
        <v>775</v>
      </c>
      <c r="D44" s="534" t="s">
        <v>776</v>
      </c>
      <c r="E44" s="535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2.75">
      <c r="B45" s="272" t="s">
        <v>280</v>
      </c>
      <c r="C45" s="240" t="s">
        <v>777</v>
      </c>
      <c r="D45" s="534" t="s">
        <v>778</v>
      </c>
      <c r="E45" s="535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2.75">
      <c r="B46" s="272" t="s">
        <v>281</v>
      </c>
      <c r="C46" s="240" t="s">
        <v>777</v>
      </c>
      <c r="D46" s="534" t="s">
        <v>779</v>
      </c>
      <c r="E46" s="535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2.75">
      <c r="B47" s="272" t="s">
        <v>282</v>
      </c>
      <c r="C47" s="240" t="s">
        <v>777</v>
      </c>
      <c r="D47" s="534" t="s">
        <v>780</v>
      </c>
      <c r="E47" s="535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2.75">
      <c r="B48" s="272" t="s">
        <v>283</v>
      </c>
      <c r="C48" s="240" t="s">
        <v>777</v>
      </c>
      <c r="D48" s="534" t="s">
        <v>781</v>
      </c>
      <c r="E48" s="535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2.75">
      <c r="B49" s="272" t="s">
        <v>284</v>
      </c>
      <c r="C49" s="240" t="s">
        <v>782</v>
      </c>
      <c r="D49" s="534" t="s">
        <v>802</v>
      </c>
      <c r="E49" s="535"/>
      <c r="F49" s="43"/>
      <c r="G49" s="225"/>
      <c r="H49" s="367">
        <v>24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2.75">
      <c r="B50" s="272" t="s">
        <v>285</v>
      </c>
      <c r="C50" s="240" t="s">
        <v>783</v>
      </c>
      <c r="D50" s="534" t="s">
        <v>802</v>
      </c>
      <c r="E50" s="535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2.75">
      <c r="B51" s="272" t="s">
        <v>286</v>
      </c>
      <c r="C51" s="240" t="s">
        <v>784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2.75">
      <c r="B52" s="272" t="s">
        <v>287</v>
      </c>
      <c r="C52" s="240" t="s">
        <v>784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2.75">
      <c r="B53" s="272" t="s">
        <v>288</v>
      </c>
      <c r="C53" s="240" t="s">
        <v>784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2.75">
      <c r="B54" s="272" t="s">
        <v>289</v>
      </c>
      <c r="C54" s="240" t="s">
        <v>784</v>
      </c>
      <c r="D54" s="113"/>
      <c r="E54" s="114">
        <v>3750</v>
      </c>
      <c r="F54" s="43"/>
      <c r="G54" s="225"/>
      <c r="H54" s="367">
        <v>2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2.75">
      <c r="B55" s="272" t="s">
        <v>290</v>
      </c>
      <c r="C55" s="240" t="s">
        <v>803</v>
      </c>
      <c r="D55" s="113"/>
      <c r="E55" s="114">
        <v>1250</v>
      </c>
      <c r="F55" s="43"/>
      <c r="G55" s="225"/>
      <c r="H55" s="367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2.75">
      <c r="B56" s="272" t="s">
        <v>291</v>
      </c>
      <c r="C56" s="240" t="s">
        <v>803</v>
      </c>
      <c r="D56" s="113"/>
      <c r="E56" s="114">
        <v>1875</v>
      </c>
      <c r="F56" s="43"/>
      <c r="G56" s="225"/>
      <c r="H56" s="367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2.75">
      <c r="B57" s="272" t="s">
        <v>292</v>
      </c>
      <c r="C57" s="240" t="s">
        <v>803</v>
      </c>
      <c r="D57" s="113"/>
      <c r="E57" s="114">
        <v>2500</v>
      </c>
      <c r="F57" s="43"/>
      <c r="G57" s="225"/>
      <c r="H57" s="367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2.75">
      <c r="B58" s="272" t="s">
        <v>293</v>
      </c>
      <c r="C58" s="240" t="s">
        <v>803</v>
      </c>
      <c r="D58" s="113"/>
      <c r="E58" s="114">
        <v>3750</v>
      </c>
      <c r="F58" s="43"/>
      <c r="G58" s="225"/>
      <c r="H58" s="367">
        <v>2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2.75">
      <c r="B59" s="272" t="s">
        <v>294</v>
      </c>
      <c r="C59" s="240" t="s">
        <v>804</v>
      </c>
      <c r="D59" s="113"/>
      <c r="E59" s="114"/>
      <c r="F59" s="43"/>
      <c r="G59" s="225"/>
      <c r="H59" s="367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2.75">
      <c r="B60" s="272" t="s">
        <v>295</v>
      </c>
      <c r="C60" s="240" t="s">
        <v>805</v>
      </c>
      <c r="D60" s="113"/>
      <c r="E60" s="114"/>
      <c r="F60" s="43"/>
      <c r="G60" s="225"/>
      <c r="H60" s="367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15" customHeight="1">
      <c r="B61" s="272"/>
      <c r="C61" s="117" t="s">
        <v>792</v>
      </c>
      <c r="D61" s="379" t="s">
        <v>793</v>
      </c>
      <c r="E61" s="379" t="s">
        <v>739</v>
      </c>
      <c r="F61" s="80"/>
      <c r="G61" s="162"/>
      <c r="H61" s="367"/>
      <c r="I61" s="167"/>
      <c r="J61" s="152"/>
      <c r="K61" s="151"/>
    </row>
    <row r="62" spans="2:11" s="72" customFormat="1" ht="12.75">
      <c r="B62" s="272" t="s">
        <v>296</v>
      </c>
      <c r="C62" s="395" t="s">
        <v>794</v>
      </c>
      <c r="D62" s="256"/>
      <c r="E62" s="378"/>
      <c r="F62" s="43"/>
      <c r="G62" s="225"/>
      <c r="H62" s="367">
        <v>3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2.75">
      <c r="B63" s="272" t="s">
        <v>297</v>
      </c>
      <c r="C63" s="400" t="s">
        <v>795</v>
      </c>
      <c r="D63" s="256"/>
      <c r="E63" s="378"/>
      <c r="F63" s="43"/>
      <c r="G63" s="225"/>
      <c r="H63" s="367">
        <v>3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2.75">
      <c r="B64" s="272" t="s">
        <v>298</v>
      </c>
      <c r="C64" s="395" t="s">
        <v>796</v>
      </c>
      <c r="D64" s="256"/>
      <c r="E64" s="378"/>
      <c r="F64" s="43"/>
      <c r="G64" s="160"/>
      <c r="H64" s="367">
        <v>3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2.75">
      <c r="B65" s="272" t="s">
        <v>299</v>
      </c>
      <c r="C65" s="395" t="s">
        <v>917</v>
      </c>
      <c r="D65" s="256"/>
      <c r="E65" s="378"/>
      <c r="F65" s="43"/>
      <c r="G65" s="225"/>
      <c r="H65" s="367">
        <v>9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2.75">
      <c r="B66" s="272" t="s">
        <v>300</v>
      </c>
      <c r="C66" s="434" t="s">
        <v>1159</v>
      </c>
      <c r="D66" s="256"/>
      <c r="E66" s="378"/>
      <c r="F66" s="43"/>
      <c r="G66" s="225"/>
      <c r="H66" s="367">
        <v>3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2.75">
      <c r="B67" s="272" t="s">
        <v>301</v>
      </c>
      <c r="C67" s="395" t="s">
        <v>797</v>
      </c>
      <c r="D67" s="256"/>
      <c r="E67" s="378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2.75">
      <c r="B68" s="272" t="s">
        <v>302</v>
      </c>
      <c r="C68" s="400" t="s">
        <v>798</v>
      </c>
      <c r="D68" s="382"/>
      <c r="E68" s="382"/>
      <c r="F68" s="43"/>
      <c r="G68" s="160"/>
      <c r="H68" s="367">
        <v>3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2.75">
      <c r="B69" s="272" t="s">
        <v>303</v>
      </c>
      <c r="C69" s="395" t="s">
        <v>799</v>
      </c>
      <c r="D69" s="119"/>
      <c r="E69" s="120"/>
      <c r="F69" s="43"/>
      <c r="G69" s="160"/>
      <c r="H69" s="367">
        <v>3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2.75">
      <c r="B70" s="272" t="s">
        <v>304</v>
      </c>
      <c r="C70" s="112" t="s">
        <v>800</v>
      </c>
      <c r="D70" s="119"/>
      <c r="E70" s="120"/>
      <c r="F70" s="43"/>
      <c r="G70" s="160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2.75">
      <c r="B71" s="272" t="s">
        <v>305</v>
      </c>
      <c r="C71" s="536" t="s">
        <v>899</v>
      </c>
      <c r="D71" s="537"/>
      <c r="E71" s="538"/>
      <c r="F71" s="43"/>
      <c r="G71" s="160"/>
      <c r="H71" s="367">
        <v>3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2.75">
      <c r="B72" s="272"/>
      <c r="C72" s="117" t="s">
        <v>785</v>
      </c>
      <c r="D72" s="396"/>
      <c r="E72" s="397" t="s">
        <v>787</v>
      </c>
      <c r="F72" s="80"/>
      <c r="G72" s="162"/>
      <c r="H72" s="367"/>
      <c r="I72" s="167"/>
      <c r="J72" s="152"/>
      <c r="K72" s="151"/>
    </row>
    <row r="73" spans="2:11" s="72" customFormat="1" ht="12.75">
      <c r="B73" s="272" t="s">
        <v>306</v>
      </c>
      <c r="C73" s="400" t="s">
        <v>785</v>
      </c>
      <c r="D73" s="396" t="s">
        <v>786</v>
      </c>
      <c r="E73" s="114">
        <v>1250</v>
      </c>
      <c r="F73" s="43"/>
      <c r="G73" s="160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2.75">
      <c r="B74" s="272" t="s">
        <v>307</v>
      </c>
      <c r="C74" s="400" t="s">
        <v>785</v>
      </c>
      <c r="D74" s="396" t="s">
        <v>786</v>
      </c>
      <c r="E74" s="114">
        <v>1875</v>
      </c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2.75">
      <c r="B75" s="272" t="s">
        <v>308</v>
      </c>
      <c r="C75" s="400" t="s">
        <v>785</v>
      </c>
      <c r="D75" s="396" t="s">
        <v>786</v>
      </c>
      <c r="E75" s="114">
        <v>2500</v>
      </c>
      <c r="F75" s="43"/>
      <c r="G75" s="160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2.75">
      <c r="B76" s="272" t="s">
        <v>309</v>
      </c>
      <c r="C76" s="400" t="s">
        <v>785</v>
      </c>
      <c r="D76" s="396" t="s">
        <v>786</v>
      </c>
      <c r="E76" s="114">
        <v>3750</v>
      </c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2.75">
      <c r="B77" s="272" t="s">
        <v>310</v>
      </c>
      <c r="C77" s="400" t="s">
        <v>790</v>
      </c>
      <c r="D77" s="396" t="s">
        <v>788</v>
      </c>
      <c r="E77" s="114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2.75">
      <c r="B78" s="272" t="s">
        <v>311</v>
      </c>
      <c r="C78" s="539" t="s">
        <v>789</v>
      </c>
      <c r="D78" s="534"/>
      <c r="E78" s="535"/>
      <c r="F78" s="43"/>
      <c r="G78" s="225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2.75">
      <c r="B79" s="272" t="s">
        <v>312</v>
      </c>
      <c r="C79" s="398" t="s">
        <v>806</v>
      </c>
      <c r="D79" s="147"/>
      <c r="E79" s="148"/>
      <c r="F79" s="43"/>
      <c r="G79" s="225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5" thickBot="1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.75" thickBot="1">
      <c r="B81" s="45"/>
      <c r="C81" s="46"/>
      <c r="D81" s="47"/>
      <c r="E81" s="46"/>
      <c r="F81" s="48"/>
      <c r="G81" s="49"/>
      <c r="H81" s="50"/>
      <c r="I81" s="51"/>
    </row>
    <row r="82" spans="2:11" ht="19.5" thickBot="1">
      <c r="B82" s="531" t="s">
        <v>707</v>
      </c>
      <c r="C82" s="532"/>
      <c r="D82" s="532"/>
      <c r="E82" s="532"/>
      <c r="F82" s="532"/>
      <c r="G82" s="533"/>
      <c r="H82" s="222">
        <f>SUM(H11:H80)</f>
        <v>82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>
      <c r="B83" s="52"/>
    </row>
    <row r="84" spans="2:11">
      <c r="B84" s="52"/>
    </row>
    <row r="85" spans="2:11">
      <c r="B85" s="52"/>
    </row>
    <row r="86" spans="2:11">
      <c r="B86" s="52"/>
    </row>
    <row r="87" spans="2:11">
      <c r="B87" s="52"/>
    </row>
    <row r="88" spans="2:11">
      <c r="B88" s="52"/>
    </row>
    <row r="89" spans="2:11">
      <c r="B89" s="52"/>
    </row>
    <row r="90" spans="2:11">
      <c r="B90" s="52"/>
    </row>
    <row r="91" spans="2:11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C78:E78"/>
    <mergeCell ref="B82:G82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5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56.140625" style="39" customWidth="1"/>
    <col min="4" max="4" width="20.7109375" style="39" bestFit="1" customWidth="1"/>
    <col min="5" max="5" width="11" style="39" bestFit="1" customWidth="1"/>
    <col min="6" max="6" width="13" style="39" customWidth="1"/>
    <col min="7" max="7" width="14.140625" style="39" customWidth="1"/>
    <col min="8" max="8" width="9.140625" style="39" customWidth="1"/>
    <col min="9" max="10" width="15.710937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18" t="s">
        <v>240</v>
      </c>
      <c r="C2" s="504" t="str">
        <f>Nábytek!D11</f>
        <v>Chladicí regály Maso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5" thickBot="1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Olomouc - remodelling chlazení</v>
      </c>
      <c r="J3" s="497"/>
      <c r="K3" s="498"/>
    </row>
    <row r="4" spans="2:11" ht="16.5" thickBot="1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5" customHeight="1">
      <c r="B5" s="507" t="s">
        <v>807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2.75">
      <c r="B6" s="511" t="s">
        <v>1129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2.75">
      <c r="B7" s="511" t="s">
        <v>1142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>
      <c r="B8" s="513" t="s">
        <v>812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.75" thickBot="1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313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2.75">
      <c r="B13" s="272" t="s">
        <v>314</v>
      </c>
      <c r="C13" s="143" t="s">
        <v>746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315</v>
      </c>
      <c r="C14" s="143" t="s">
        <v>747</v>
      </c>
      <c r="D14" s="113"/>
      <c r="E14" s="114">
        <v>2500</v>
      </c>
      <c r="F14" s="43"/>
      <c r="G14" s="160"/>
      <c r="H14" s="367">
        <v>10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 t="s">
        <v>316</v>
      </c>
      <c r="C15" s="143" t="s">
        <v>748</v>
      </c>
      <c r="D15" s="113"/>
      <c r="E15" s="114">
        <v>3750</v>
      </c>
      <c r="F15" s="43"/>
      <c r="G15" s="160"/>
      <c r="H15" s="367">
        <v>15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2.75">
      <c r="B17" s="272" t="s">
        <v>319</v>
      </c>
      <c r="C17" s="143" t="s">
        <v>750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320</v>
      </c>
      <c r="C18" s="143" t="s">
        <v>751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321</v>
      </c>
      <c r="C19" s="143" t="s">
        <v>752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322</v>
      </c>
      <c r="C20" s="143" t="s">
        <v>753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323</v>
      </c>
      <c r="C21" s="143" t="s">
        <v>754</v>
      </c>
      <c r="D21" s="115" t="s">
        <v>756</v>
      </c>
      <c r="E21" s="116"/>
      <c r="F21" s="43"/>
      <c r="G21" s="225"/>
      <c r="H21" s="367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324</v>
      </c>
      <c r="C22" s="143" t="s">
        <v>755</v>
      </c>
      <c r="D22" s="115" t="s">
        <v>756</v>
      </c>
      <c r="E22" s="116"/>
      <c r="F22" s="43"/>
      <c r="G22" s="225"/>
      <c r="H22" s="367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325</v>
      </c>
      <c r="C23" s="112" t="s">
        <v>757</v>
      </c>
      <c r="D23" s="115"/>
      <c r="E23" s="116"/>
      <c r="F23" s="43"/>
      <c r="G23" s="225"/>
      <c r="H23" s="367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2.75">
      <c r="B24" s="272" t="s">
        <v>326</v>
      </c>
      <c r="C24" s="112" t="s">
        <v>758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327</v>
      </c>
      <c r="C25" s="143" t="s">
        <v>759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/>
      <c r="C26" s="117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2.75">
      <c r="B27" s="272" t="s">
        <v>317</v>
      </c>
      <c r="C27" s="112" t="s">
        <v>760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328</v>
      </c>
      <c r="C28" s="112" t="s">
        <v>761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 t="s">
        <v>329</v>
      </c>
      <c r="C29" s="143" t="s">
        <v>762</v>
      </c>
      <c r="D29" s="113"/>
      <c r="E29" s="116"/>
      <c r="F29" s="43"/>
      <c r="G29" s="225"/>
      <c r="H29" s="367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330</v>
      </c>
      <c r="C30" s="143" t="s">
        <v>763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331</v>
      </c>
      <c r="C31" s="143" t="s">
        <v>764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332</v>
      </c>
      <c r="C32" s="143" t="s">
        <v>765</v>
      </c>
      <c r="D32" s="115" t="s">
        <v>816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333</v>
      </c>
      <c r="C33" s="143" t="s">
        <v>765</v>
      </c>
      <c r="D33" s="115" t="s">
        <v>816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334</v>
      </c>
      <c r="C34" s="143" t="s">
        <v>765</v>
      </c>
      <c r="D34" s="115" t="s">
        <v>816</v>
      </c>
      <c r="E34" s="118" t="s">
        <v>88</v>
      </c>
      <c r="F34" s="43"/>
      <c r="G34" s="225"/>
      <c r="H34" s="367">
        <v>10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335</v>
      </c>
      <c r="C35" s="143" t="s">
        <v>765</v>
      </c>
      <c r="D35" s="115" t="s">
        <v>816</v>
      </c>
      <c r="E35" s="118" t="s">
        <v>89</v>
      </c>
      <c r="F35" s="43"/>
      <c r="G35" s="225"/>
      <c r="H35" s="367">
        <v>15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2.75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15" customHeight="1">
      <c r="B37" s="272" t="s">
        <v>318</v>
      </c>
      <c r="C37" s="121" t="s">
        <v>767</v>
      </c>
      <c r="D37" s="122" t="s">
        <v>768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15" customHeight="1">
      <c r="B38" s="272" t="s">
        <v>336</v>
      </c>
      <c r="C38" s="240" t="s">
        <v>769</v>
      </c>
      <c r="D38" s="122" t="s">
        <v>768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15" customHeight="1">
      <c r="B39" s="272" t="s">
        <v>337</v>
      </c>
      <c r="C39" s="121" t="s">
        <v>770</v>
      </c>
      <c r="D39" s="122" t="s">
        <v>768</v>
      </c>
      <c r="E39" s="123"/>
      <c r="F39" s="43"/>
      <c r="G39" s="225"/>
      <c r="H39" s="367">
        <v>40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15" customHeight="1">
      <c r="B40" s="272" t="s">
        <v>338</v>
      </c>
      <c r="C40" s="121" t="s">
        <v>771</v>
      </c>
      <c r="D40" s="122" t="s">
        <v>768</v>
      </c>
      <c r="E40" s="123"/>
      <c r="F40" s="43"/>
      <c r="G40" s="225"/>
      <c r="H40" s="367">
        <v>60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2.75">
      <c r="B41" s="272" t="s">
        <v>339</v>
      </c>
      <c r="C41" s="240" t="s">
        <v>810</v>
      </c>
      <c r="D41" s="534" t="s">
        <v>776</v>
      </c>
      <c r="E41" s="535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15" customHeight="1">
      <c r="B42" s="272" t="s">
        <v>340</v>
      </c>
      <c r="C42" s="240" t="s">
        <v>773</v>
      </c>
      <c r="D42" s="534" t="s">
        <v>776</v>
      </c>
      <c r="E42" s="535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15" customHeight="1">
      <c r="B43" s="272" t="s">
        <v>341</v>
      </c>
      <c r="C43" s="240" t="s">
        <v>774</v>
      </c>
      <c r="D43" s="534" t="s">
        <v>776</v>
      </c>
      <c r="E43" s="535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2.75">
      <c r="B44" s="272" t="s">
        <v>342</v>
      </c>
      <c r="C44" s="240" t="s">
        <v>775</v>
      </c>
      <c r="D44" s="534" t="s">
        <v>776</v>
      </c>
      <c r="E44" s="535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2.75">
      <c r="B45" s="272" t="s">
        <v>343</v>
      </c>
      <c r="C45" s="240" t="s">
        <v>777</v>
      </c>
      <c r="D45" s="534" t="s">
        <v>778</v>
      </c>
      <c r="E45" s="535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2.75">
      <c r="B46" s="272" t="s">
        <v>344</v>
      </c>
      <c r="C46" s="240" t="s">
        <v>777</v>
      </c>
      <c r="D46" s="534" t="s">
        <v>779</v>
      </c>
      <c r="E46" s="535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2.75">
      <c r="B47" s="272" t="s">
        <v>345</v>
      </c>
      <c r="C47" s="240" t="s">
        <v>777</v>
      </c>
      <c r="D47" s="534" t="s">
        <v>780</v>
      </c>
      <c r="E47" s="535"/>
      <c r="F47" s="217"/>
      <c r="G47" s="225"/>
      <c r="H47" s="367">
        <v>40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2.75">
      <c r="B48" s="272" t="s">
        <v>346</v>
      </c>
      <c r="C48" s="240" t="s">
        <v>777</v>
      </c>
      <c r="D48" s="534" t="s">
        <v>781</v>
      </c>
      <c r="E48" s="535"/>
      <c r="F48" s="217"/>
      <c r="G48" s="225"/>
      <c r="H48" s="367">
        <v>60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2.75">
      <c r="B49" s="272" t="s">
        <v>347</v>
      </c>
      <c r="C49" s="240" t="s">
        <v>782</v>
      </c>
      <c r="D49" s="534" t="s">
        <v>802</v>
      </c>
      <c r="E49" s="535"/>
      <c r="F49" s="43"/>
      <c r="G49" s="225"/>
      <c r="H49" s="367">
        <v>260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2.75">
      <c r="B50" s="272" t="s">
        <v>348</v>
      </c>
      <c r="C50" s="240" t="s">
        <v>783</v>
      </c>
      <c r="D50" s="534" t="s">
        <v>802</v>
      </c>
      <c r="E50" s="535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2.75">
      <c r="B51" s="272" t="s">
        <v>349</v>
      </c>
      <c r="C51" s="240" t="s">
        <v>784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2.75">
      <c r="B52" s="272" t="s">
        <v>350</v>
      </c>
      <c r="C52" s="240" t="s">
        <v>784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2.75">
      <c r="B53" s="272" t="s">
        <v>351</v>
      </c>
      <c r="C53" s="240" t="s">
        <v>784</v>
      </c>
      <c r="D53" s="113"/>
      <c r="E53" s="114">
        <v>2500</v>
      </c>
      <c r="F53" s="43"/>
      <c r="G53" s="225"/>
      <c r="H53" s="367">
        <v>10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2.75">
      <c r="B54" s="272" t="s">
        <v>352</v>
      </c>
      <c r="C54" s="240" t="s">
        <v>784</v>
      </c>
      <c r="D54" s="113"/>
      <c r="E54" s="114">
        <v>3750</v>
      </c>
      <c r="F54" s="43"/>
      <c r="G54" s="225"/>
      <c r="H54" s="367">
        <v>15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2.75">
      <c r="B55" s="272" t="s">
        <v>353</v>
      </c>
      <c r="C55" s="240" t="s">
        <v>803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2.75">
      <c r="B56" s="272" t="s">
        <v>354</v>
      </c>
      <c r="C56" s="240" t="s">
        <v>803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2.75">
      <c r="B57" s="272" t="s">
        <v>355</v>
      </c>
      <c r="C57" s="240" t="s">
        <v>803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2.75">
      <c r="B58" s="272" t="s">
        <v>356</v>
      </c>
      <c r="C58" s="240" t="s">
        <v>803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2.75">
      <c r="B59" s="272" t="s">
        <v>357</v>
      </c>
      <c r="C59" s="240" t="s">
        <v>804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2.75">
      <c r="B60" s="272" t="s">
        <v>358</v>
      </c>
      <c r="C60" s="240" t="s">
        <v>805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2.75">
      <c r="B61" s="272" t="s">
        <v>359</v>
      </c>
      <c r="C61" s="240" t="s">
        <v>811</v>
      </c>
      <c r="D61" s="113"/>
      <c r="E61" s="114">
        <v>1250</v>
      </c>
      <c r="F61" s="43"/>
      <c r="G61" s="225"/>
      <c r="H61" s="367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2.75">
      <c r="B62" s="272" t="s">
        <v>360</v>
      </c>
      <c r="C62" s="240" t="s">
        <v>811</v>
      </c>
      <c r="D62" s="113"/>
      <c r="E62" s="114">
        <v>1875</v>
      </c>
      <c r="F62" s="43"/>
      <c r="G62" s="225"/>
      <c r="H62" s="367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2.75">
      <c r="B63" s="272" t="s">
        <v>361</v>
      </c>
      <c r="C63" s="240" t="s">
        <v>811</v>
      </c>
      <c r="D63" s="113"/>
      <c r="E63" s="114">
        <v>2500</v>
      </c>
      <c r="F63" s="43"/>
      <c r="G63" s="225"/>
      <c r="H63" s="367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2.75">
      <c r="B64" s="272" t="s">
        <v>362</v>
      </c>
      <c r="C64" s="240" t="s">
        <v>811</v>
      </c>
      <c r="D64" s="113"/>
      <c r="E64" s="114">
        <v>3750</v>
      </c>
      <c r="F64" s="43"/>
      <c r="G64" s="225"/>
      <c r="H64" s="367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15" customHeight="1">
      <c r="B65" s="273"/>
      <c r="C65" s="117" t="s">
        <v>792</v>
      </c>
      <c r="D65" s="379" t="s">
        <v>793</v>
      </c>
      <c r="E65" s="379" t="s">
        <v>739</v>
      </c>
      <c r="F65" s="80"/>
      <c r="G65" s="162"/>
      <c r="H65" s="367"/>
      <c r="I65" s="167"/>
      <c r="J65" s="152"/>
      <c r="K65" s="151"/>
    </row>
    <row r="66" spans="2:11" s="72" customFormat="1" ht="12.75">
      <c r="B66" s="272" t="s">
        <v>364</v>
      </c>
      <c r="C66" s="395" t="s">
        <v>794</v>
      </c>
      <c r="D66" s="256"/>
      <c r="E66" s="378"/>
      <c r="F66" s="43"/>
      <c r="G66" s="225"/>
      <c r="H66" s="367">
        <v>25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2.75">
      <c r="B67" s="272" t="s">
        <v>365</v>
      </c>
      <c r="C67" s="400" t="s">
        <v>795</v>
      </c>
      <c r="D67" s="256"/>
      <c r="E67" s="378"/>
      <c r="F67" s="43"/>
      <c r="G67" s="225"/>
      <c r="H67" s="367">
        <v>25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2.75">
      <c r="B68" s="272" t="s">
        <v>366</v>
      </c>
      <c r="C68" s="395" t="s">
        <v>796</v>
      </c>
      <c r="D68" s="256"/>
      <c r="E68" s="378"/>
      <c r="F68" s="43"/>
      <c r="G68" s="160"/>
      <c r="H68" s="367">
        <v>25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2.75">
      <c r="B69" s="272" t="s">
        <v>367</v>
      </c>
      <c r="C69" s="395" t="s">
        <v>917</v>
      </c>
      <c r="D69" s="256"/>
      <c r="E69" s="378"/>
      <c r="F69" s="43"/>
      <c r="G69" s="225"/>
      <c r="H69" s="367">
        <v>75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2.75">
      <c r="B70" s="272" t="s">
        <v>368</v>
      </c>
      <c r="C70" s="434" t="s">
        <v>1159</v>
      </c>
      <c r="D70" s="256"/>
      <c r="E70" s="378"/>
      <c r="F70" s="43"/>
      <c r="G70" s="225"/>
      <c r="H70" s="367">
        <v>25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2.75">
      <c r="B71" s="272" t="s">
        <v>369</v>
      </c>
      <c r="C71" s="395" t="s">
        <v>797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2.75">
      <c r="B72" s="272" t="s">
        <v>370</v>
      </c>
      <c r="C72" s="400" t="s">
        <v>798</v>
      </c>
      <c r="D72" s="382"/>
      <c r="E72" s="382"/>
      <c r="F72" s="43"/>
      <c r="G72" s="160"/>
      <c r="H72" s="367">
        <v>25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2.75">
      <c r="B73" s="272" t="s">
        <v>371</v>
      </c>
      <c r="C73" s="395" t="s">
        <v>799</v>
      </c>
      <c r="D73" s="119"/>
      <c r="E73" s="120"/>
      <c r="F73" s="43"/>
      <c r="G73" s="160"/>
      <c r="H73" s="367">
        <v>25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2.75">
      <c r="B74" s="272" t="s">
        <v>372</v>
      </c>
      <c r="C74" s="112" t="s">
        <v>800</v>
      </c>
      <c r="D74" s="119"/>
      <c r="E74" s="120"/>
      <c r="F74" s="43"/>
      <c r="G74" s="160"/>
      <c r="H74" s="367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2.75">
      <c r="B75" s="272" t="s">
        <v>373</v>
      </c>
      <c r="C75" s="536" t="s">
        <v>899</v>
      </c>
      <c r="D75" s="537"/>
      <c r="E75" s="538"/>
      <c r="F75" s="43"/>
      <c r="G75" s="160"/>
      <c r="H75" s="367">
        <v>25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2.75">
      <c r="B76" s="273"/>
      <c r="C76" s="117" t="s">
        <v>785</v>
      </c>
      <c r="D76" s="396"/>
      <c r="E76" s="397" t="s">
        <v>787</v>
      </c>
      <c r="F76" s="80"/>
      <c r="G76" s="162"/>
      <c r="H76" s="367"/>
      <c r="I76" s="167"/>
      <c r="J76" s="152"/>
      <c r="K76" s="151"/>
    </row>
    <row r="77" spans="2:11" s="72" customFormat="1" ht="12.75">
      <c r="B77" s="272" t="s">
        <v>363</v>
      </c>
      <c r="C77" s="400" t="s">
        <v>785</v>
      </c>
      <c r="D77" s="396" t="s">
        <v>786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2.75">
      <c r="B78" s="272" t="s">
        <v>374</v>
      </c>
      <c r="C78" s="400" t="s">
        <v>785</v>
      </c>
      <c r="D78" s="396" t="s">
        <v>786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2.75">
      <c r="B79" s="272" t="s">
        <v>375</v>
      </c>
      <c r="C79" s="400" t="s">
        <v>785</v>
      </c>
      <c r="D79" s="396" t="s">
        <v>786</v>
      </c>
      <c r="E79" s="114">
        <v>2500</v>
      </c>
      <c r="F79" s="43"/>
      <c r="G79" s="160"/>
      <c r="H79" s="367">
        <v>6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2.75">
      <c r="B80" s="272" t="s">
        <v>376</v>
      </c>
      <c r="C80" s="400" t="s">
        <v>785</v>
      </c>
      <c r="D80" s="396" t="s">
        <v>786</v>
      </c>
      <c r="E80" s="114">
        <v>3750</v>
      </c>
      <c r="F80" s="43"/>
      <c r="G80" s="160"/>
      <c r="H80" s="367">
        <v>15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2.75">
      <c r="B81" s="272" t="s">
        <v>377</v>
      </c>
      <c r="C81" s="400" t="s">
        <v>790</v>
      </c>
      <c r="D81" s="396" t="s">
        <v>788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2.75">
      <c r="B82" s="272" t="s">
        <v>378</v>
      </c>
      <c r="C82" s="539" t="s">
        <v>789</v>
      </c>
      <c r="D82" s="534"/>
      <c r="E82" s="535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2.75">
      <c r="B83" s="272" t="s">
        <v>379</v>
      </c>
      <c r="C83" s="398" t="s">
        <v>806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5" thickBot="1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.75" thickBot="1">
      <c r="B85" s="45"/>
      <c r="C85" s="46"/>
      <c r="D85" s="47"/>
      <c r="E85" s="46"/>
      <c r="F85" s="48"/>
      <c r="G85" s="49"/>
      <c r="H85" s="50"/>
      <c r="I85" s="51"/>
    </row>
    <row r="86" spans="2:11" ht="19.5" thickBot="1">
      <c r="B86" s="531" t="s">
        <v>707</v>
      </c>
      <c r="C86" s="532"/>
      <c r="D86" s="532"/>
      <c r="E86" s="532"/>
      <c r="F86" s="532"/>
      <c r="G86" s="533"/>
      <c r="H86" s="222">
        <f>SUM(H11:H84)</f>
        <v>846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>
      <c r="B87" s="52"/>
    </row>
    <row r="88" spans="2:11">
      <c r="B88" s="52"/>
    </row>
    <row r="89" spans="2:11">
      <c r="B89" s="52"/>
    </row>
    <row r="90" spans="2:11">
      <c r="B90" s="52"/>
    </row>
    <row r="91" spans="2:11">
      <c r="B91" s="52"/>
    </row>
    <row r="92" spans="2:11">
      <c r="B92" s="52"/>
    </row>
    <row r="93" spans="2:11">
      <c r="B93" s="52"/>
    </row>
    <row r="94" spans="2:11">
      <c r="B94" s="52"/>
    </row>
    <row r="95" spans="2:11">
      <c r="B95" s="52"/>
    </row>
  </sheetData>
  <protectedRanges>
    <protectedRange sqref="G36:H36 G65:H65 G26:H26 G11:H11 G84:H84 H82:H83 G16:H16 H12:H15 H56:H58 G76:H76 H17:H25 H77:H80 H27:H35 H37:H54 H66:H75" name="Bereich2_4"/>
    <protectedRange sqref="F49:F51 F82:F84 F11:F44 F65:F80" name="Bereich2_1_3"/>
    <protectedRange sqref="G27:G35 G37:G54 G82:G83 G17:G25" name="Bereich2_4_1"/>
    <protectedRange sqref="F45:F48" name="Bereich2_3"/>
    <protectedRange sqref="H55 H59:H64" name="Bereich2_4_2"/>
    <protectedRange sqref="F56:F64" name="Bereich2_1_3_1"/>
    <protectedRange sqref="G55:G64" name="Bereich2_4_1_1"/>
    <protectedRange sqref="G81:H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5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55.7109375" style="39" customWidth="1"/>
    <col min="4" max="4" width="20.7109375" style="39" bestFit="1" customWidth="1"/>
    <col min="5" max="5" width="11" style="39" bestFit="1" customWidth="1"/>
    <col min="6" max="6" width="13" style="39" customWidth="1"/>
    <col min="7" max="7" width="14.140625" style="39" customWidth="1"/>
    <col min="8" max="8" width="9.140625" style="39" customWidth="1"/>
    <col min="9" max="9" width="15.7109375" style="39" customWidth="1"/>
    <col min="10" max="10" width="15.570312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18" t="s">
        <v>241</v>
      </c>
      <c r="C2" s="504" t="str">
        <f>Nábytek!D12</f>
        <v>Chladicí regály Ryby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5" thickBot="1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Olomouc - remodelling chlazení</v>
      </c>
      <c r="J3" s="497"/>
      <c r="K3" s="498"/>
    </row>
    <row r="4" spans="2:11" ht="16.5" thickBot="1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5" customHeight="1">
      <c r="B5" s="507" t="s">
        <v>807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2.75">
      <c r="B6" s="511" t="s">
        <v>1130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2.75">
      <c r="B7" s="511" t="s">
        <v>813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>
      <c r="B8" s="513" t="s">
        <v>814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.75" thickBot="1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380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2.75">
      <c r="B13" s="272" t="s">
        <v>381</v>
      </c>
      <c r="C13" s="143" t="s">
        <v>746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382</v>
      </c>
      <c r="C14" s="143" t="s">
        <v>747</v>
      </c>
      <c r="D14" s="113"/>
      <c r="E14" s="114">
        <v>2500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 t="s">
        <v>383</v>
      </c>
      <c r="C15" s="143" t="s">
        <v>748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2.75">
      <c r="B17" s="272" t="s">
        <v>385</v>
      </c>
      <c r="C17" s="143" t="s">
        <v>750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386</v>
      </c>
      <c r="C18" s="143" t="s">
        <v>751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387</v>
      </c>
      <c r="C19" s="143" t="s">
        <v>752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388</v>
      </c>
      <c r="C20" s="143" t="s">
        <v>753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389</v>
      </c>
      <c r="C21" s="143" t="s">
        <v>754</v>
      </c>
      <c r="D21" s="115" t="s">
        <v>756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390</v>
      </c>
      <c r="C22" s="143" t="s">
        <v>755</v>
      </c>
      <c r="D22" s="115" t="s">
        <v>756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391</v>
      </c>
      <c r="C23" s="112" t="s">
        <v>757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392</v>
      </c>
      <c r="C24" s="112" t="s">
        <v>758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393</v>
      </c>
      <c r="C25" s="143" t="s">
        <v>759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/>
      <c r="C26" s="415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2.75">
      <c r="B27" s="272" t="s">
        <v>384</v>
      </c>
      <c r="C27" s="112" t="s">
        <v>760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394</v>
      </c>
      <c r="C28" s="112" t="s">
        <v>761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 t="s">
        <v>395</v>
      </c>
      <c r="C29" s="112" t="s">
        <v>762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396</v>
      </c>
      <c r="C30" s="112" t="s">
        <v>763</v>
      </c>
      <c r="D30" s="113"/>
      <c r="E30" s="116"/>
      <c r="F30" s="43"/>
      <c r="G30" s="225"/>
      <c r="H30" s="367">
        <v>1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397</v>
      </c>
      <c r="C31" s="143" t="s">
        <v>764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398</v>
      </c>
      <c r="C32" s="143" t="s">
        <v>765</v>
      </c>
      <c r="D32" s="115" t="s">
        <v>815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399</v>
      </c>
      <c r="C33" s="143" t="s">
        <v>765</v>
      </c>
      <c r="D33" s="115" t="s">
        <v>815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400</v>
      </c>
      <c r="C34" s="143" t="s">
        <v>765</v>
      </c>
      <c r="D34" s="115" t="s">
        <v>815</v>
      </c>
      <c r="E34" s="118" t="s">
        <v>88</v>
      </c>
      <c r="F34" s="43"/>
      <c r="G34" s="225"/>
      <c r="H34" s="367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401</v>
      </c>
      <c r="C35" s="143" t="s">
        <v>765</v>
      </c>
      <c r="D35" s="115" t="s">
        <v>815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15" customHeight="1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15" customHeight="1">
      <c r="B37" s="272" t="s">
        <v>418</v>
      </c>
      <c r="C37" s="121" t="s">
        <v>767</v>
      </c>
      <c r="D37" s="122" t="s">
        <v>768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15" customHeight="1">
      <c r="B38" s="272" t="s">
        <v>419</v>
      </c>
      <c r="C38" s="240" t="s">
        <v>769</v>
      </c>
      <c r="D38" s="122" t="s">
        <v>768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15" customHeight="1">
      <c r="B39" s="272" t="s">
        <v>420</v>
      </c>
      <c r="C39" s="121" t="s">
        <v>770</v>
      </c>
      <c r="D39" s="122" t="s">
        <v>768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15" customHeight="1">
      <c r="B40" s="272" t="s">
        <v>421</v>
      </c>
      <c r="C40" s="121" t="s">
        <v>771</v>
      </c>
      <c r="D40" s="122" t="s">
        <v>768</v>
      </c>
      <c r="E40" s="123"/>
      <c r="F40" s="43"/>
      <c r="G40" s="225"/>
      <c r="H40" s="367">
        <v>3</v>
      </c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15" customHeight="1">
      <c r="B41" s="272" t="s">
        <v>422</v>
      </c>
      <c r="C41" s="240" t="s">
        <v>810</v>
      </c>
      <c r="D41" s="534" t="s">
        <v>776</v>
      </c>
      <c r="E41" s="535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15" customHeight="1">
      <c r="B42" s="272" t="s">
        <v>423</v>
      </c>
      <c r="C42" s="240" t="s">
        <v>773</v>
      </c>
      <c r="D42" s="534" t="s">
        <v>776</v>
      </c>
      <c r="E42" s="535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15" customHeight="1">
      <c r="B43" s="272" t="s">
        <v>424</v>
      </c>
      <c r="C43" s="240" t="s">
        <v>774</v>
      </c>
      <c r="D43" s="534" t="s">
        <v>776</v>
      </c>
      <c r="E43" s="535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2.75">
      <c r="B44" s="272" t="s">
        <v>425</v>
      </c>
      <c r="C44" s="240" t="s">
        <v>775</v>
      </c>
      <c r="D44" s="534" t="s">
        <v>776</v>
      </c>
      <c r="E44" s="535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2.75">
      <c r="B45" s="272" t="s">
        <v>426</v>
      </c>
      <c r="C45" s="240" t="s">
        <v>777</v>
      </c>
      <c r="D45" s="534" t="s">
        <v>778</v>
      </c>
      <c r="E45" s="535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2.75">
      <c r="B46" s="272" t="s">
        <v>427</v>
      </c>
      <c r="C46" s="240" t="s">
        <v>777</v>
      </c>
      <c r="D46" s="534" t="s">
        <v>779</v>
      </c>
      <c r="E46" s="535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2.75">
      <c r="B47" s="272" t="s">
        <v>428</v>
      </c>
      <c r="C47" s="240" t="s">
        <v>777</v>
      </c>
      <c r="D47" s="534" t="s">
        <v>780</v>
      </c>
      <c r="E47" s="535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2.75">
      <c r="B48" s="272" t="s">
        <v>429</v>
      </c>
      <c r="C48" s="240" t="s">
        <v>777</v>
      </c>
      <c r="D48" s="534" t="s">
        <v>781</v>
      </c>
      <c r="E48" s="535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2.75">
      <c r="B49" s="272" t="s">
        <v>430</v>
      </c>
      <c r="C49" s="240" t="s">
        <v>782</v>
      </c>
      <c r="D49" s="534" t="s">
        <v>802</v>
      </c>
      <c r="E49" s="535"/>
      <c r="F49" s="43"/>
      <c r="G49" s="225"/>
      <c r="H49" s="367">
        <v>9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2.75">
      <c r="B50" s="272" t="s">
        <v>431</v>
      </c>
      <c r="C50" s="240" t="s">
        <v>783</v>
      </c>
      <c r="D50" s="534" t="s">
        <v>802</v>
      </c>
      <c r="E50" s="535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2.75">
      <c r="B51" s="272" t="s">
        <v>432</v>
      </c>
      <c r="C51" s="240" t="s">
        <v>784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2.75">
      <c r="B52" s="272" t="s">
        <v>433</v>
      </c>
      <c r="C52" s="240" t="s">
        <v>784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2.75">
      <c r="B53" s="272" t="s">
        <v>434</v>
      </c>
      <c r="C53" s="240" t="s">
        <v>784</v>
      </c>
      <c r="D53" s="113"/>
      <c r="E53" s="114">
        <v>2500</v>
      </c>
      <c r="F53" s="43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2.75">
      <c r="B54" s="272" t="s">
        <v>435</v>
      </c>
      <c r="C54" s="240" t="s">
        <v>784</v>
      </c>
      <c r="D54" s="113"/>
      <c r="E54" s="114">
        <v>3750</v>
      </c>
      <c r="F54" s="43"/>
      <c r="G54" s="225"/>
      <c r="H54" s="367">
        <v>1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2.75">
      <c r="B55" s="272" t="s">
        <v>436</v>
      </c>
      <c r="C55" s="240" t="s">
        <v>803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2.75">
      <c r="B56" s="272" t="s">
        <v>437</v>
      </c>
      <c r="C56" s="240" t="s">
        <v>803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2.75">
      <c r="B57" s="272" t="s">
        <v>438</v>
      </c>
      <c r="C57" s="240" t="s">
        <v>803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2.75">
      <c r="B58" s="272" t="s">
        <v>439</v>
      </c>
      <c r="C58" s="240" t="s">
        <v>803</v>
      </c>
      <c r="D58" s="113"/>
      <c r="E58" s="114">
        <v>3750</v>
      </c>
      <c r="F58" s="43"/>
      <c r="G58" s="225"/>
      <c r="H58" s="367">
        <v>1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2.75">
      <c r="B59" s="272" t="s">
        <v>440</v>
      </c>
      <c r="C59" s="240" t="s">
        <v>804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2.75">
      <c r="B60" s="272" t="s">
        <v>441</v>
      </c>
      <c r="C60" s="240" t="s">
        <v>805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2.75">
      <c r="B61" s="272" t="s">
        <v>442</v>
      </c>
      <c r="C61" s="240" t="s">
        <v>811</v>
      </c>
      <c r="D61" s="113"/>
      <c r="E61" s="114">
        <v>1250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2.75">
      <c r="B62" s="272" t="s">
        <v>443</v>
      </c>
      <c r="C62" s="240" t="s">
        <v>811</v>
      </c>
      <c r="D62" s="113"/>
      <c r="E62" s="114">
        <v>1875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2.75">
      <c r="B63" s="272" t="s">
        <v>444</v>
      </c>
      <c r="C63" s="240" t="s">
        <v>811</v>
      </c>
      <c r="D63" s="113"/>
      <c r="E63" s="114">
        <v>2500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2.75">
      <c r="B64" s="272" t="s">
        <v>445</v>
      </c>
      <c r="C64" s="240" t="s">
        <v>811</v>
      </c>
      <c r="D64" s="113"/>
      <c r="E64" s="114">
        <v>3750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15" customHeight="1">
      <c r="B65" s="273"/>
      <c r="C65" s="117" t="s">
        <v>792</v>
      </c>
      <c r="D65" s="379" t="s">
        <v>793</v>
      </c>
      <c r="E65" s="379" t="s">
        <v>739</v>
      </c>
      <c r="F65" s="80"/>
      <c r="G65" s="162"/>
      <c r="H65" s="367"/>
      <c r="I65" s="167"/>
      <c r="J65" s="152"/>
      <c r="K65" s="151"/>
    </row>
    <row r="66" spans="2:11" s="72" customFormat="1" ht="12.75">
      <c r="B66" s="272" t="s">
        <v>403</v>
      </c>
      <c r="C66" s="395" t="s">
        <v>794</v>
      </c>
      <c r="D66" s="256"/>
      <c r="E66" s="378"/>
      <c r="F66" s="43"/>
      <c r="G66" s="225"/>
      <c r="H66" s="367">
        <v>2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2.75">
      <c r="B67" s="272" t="s">
        <v>404</v>
      </c>
      <c r="C67" s="400" t="s">
        <v>795</v>
      </c>
      <c r="D67" s="256"/>
      <c r="E67" s="378"/>
      <c r="F67" s="43"/>
      <c r="G67" s="225"/>
      <c r="H67" s="367">
        <v>2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2.75">
      <c r="B68" s="272" t="s">
        <v>405</v>
      </c>
      <c r="C68" s="395" t="s">
        <v>796</v>
      </c>
      <c r="D68" s="256"/>
      <c r="E68" s="378"/>
      <c r="F68" s="43"/>
      <c r="G68" s="160"/>
      <c r="H68" s="367">
        <v>2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2.75">
      <c r="B69" s="272" t="s">
        <v>406</v>
      </c>
      <c r="C69" s="395" t="s">
        <v>917</v>
      </c>
      <c r="D69" s="256"/>
      <c r="E69" s="378"/>
      <c r="F69" s="43"/>
      <c r="G69" s="225"/>
      <c r="H69" s="367">
        <v>6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2.75">
      <c r="B70" s="272" t="s">
        <v>407</v>
      </c>
      <c r="C70" s="434" t="s">
        <v>1159</v>
      </c>
      <c r="D70" s="256"/>
      <c r="E70" s="378"/>
      <c r="F70" s="43"/>
      <c r="G70" s="225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2.75">
      <c r="B71" s="272" t="s">
        <v>408</v>
      </c>
      <c r="C71" s="395" t="s">
        <v>797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2.75">
      <c r="B72" s="272" t="s">
        <v>409</v>
      </c>
      <c r="C72" s="400" t="s">
        <v>798</v>
      </c>
      <c r="D72" s="382"/>
      <c r="E72" s="382"/>
      <c r="F72" s="43"/>
      <c r="G72" s="160"/>
      <c r="H72" s="367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2.75">
      <c r="B73" s="272" t="s">
        <v>410</v>
      </c>
      <c r="C73" s="395" t="s">
        <v>799</v>
      </c>
      <c r="D73" s="119"/>
      <c r="E73" s="120"/>
      <c r="F73" s="43"/>
      <c r="G73" s="160"/>
      <c r="H73" s="367">
        <v>2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2.75">
      <c r="B74" s="272" t="s">
        <v>411</v>
      </c>
      <c r="C74" s="112" t="s">
        <v>800</v>
      </c>
      <c r="D74" s="119"/>
      <c r="E74" s="120"/>
      <c r="F74" s="43"/>
      <c r="G74" s="160"/>
      <c r="H74" s="367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2.75">
      <c r="B75" s="272" t="s">
        <v>412</v>
      </c>
      <c r="C75" s="536" t="s">
        <v>899</v>
      </c>
      <c r="D75" s="537"/>
      <c r="E75" s="538"/>
      <c r="F75" s="43"/>
      <c r="G75" s="160"/>
      <c r="H75" s="367">
        <v>2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2.75">
      <c r="B76" s="273"/>
      <c r="C76" s="117" t="s">
        <v>785</v>
      </c>
      <c r="D76" s="396"/>
      <c r="E76" s="397" t="s">
        <v>787</v>
      </c>
      <c r="F76" s="80"/>
      <c r="G76" s="162"/>
      <c r="H76" s="367"/>
      <c r="I76" s="167"/>
      <c r="J76" s="152"/>
      <c r="K76" s="151"/>
    </row>
    <row r="77" spans="2:11" s="72" customFormat="1" ht="12.75">
      <c r="B77" s="272" t="s">
        <v>402</v>
      </c>
      <c r="C77" s="400" t="s">
        <v>785</v>
      </c>
      <c r="D77" s="396" t="s">
        <v>786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2.75">
      <c r="B78" s="272" t="s">
        <v>413</v>
      </c>
      <c r="C78" s="400" t="s">
        <v>785</v>
      </c>
      <c r="D78" s="396" t="s">
        <v>786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2.75">
      <c r="B79" s="272" t="s">
        <v>414</v>
      </c>
      <c r="C79" s="400" t="s">
        <v>785</v>
      </c>
      <c r="D79" s="396" t="s">
        <v>786</v>
      </c>
      <c r="E79" s="114">
        <v>2500</v>
      </c>
      <c r="F79" s="43"/>
      <c r="G79" s="160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2.75">
      <c r="B80" s="272" t="s">
        <v>415</v>
      </c>
      <c r="C80" s="400" t="s">
        <v>785</v>
      </c>
      <c r="D80" s="396" t="s">
        <v>786</v>
      </c>
      <c r="E80" s="114">
        <v>3750</v>
      </c>
      <c r="F80" s="43"/>
      <c r="G80" s="160"/>
      <c r="H80" s="367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2.75">
      <c r="B81" s="272" t="s">
        <v>416</v>
      </c>
      <c r="C81" s="400" t="s">
        <v>790</v>
      </c>
      <c r="D81" s="396" t="s">
        <v>788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2.75">
      <c r="B82" s="272" t="s">
        <v>417</v>
      </c>
      <c r="C82" s="539" t="s">
        <v>789</v>
      </c>
      <c r="D82" s="534"/>
      <c r="E82" s="535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2.75">
      <c r="B83" s="272" t="s">
        <v>661</v>
      </c>
      <c r="C83" s="398" t="s">
        <v>806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5" thickBot="1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.75" thickBot="1">
      <c r="B85" s="45"/>
      <c r="C85" s="46"/>
      <c r="D85" s="47"/>
      <c r="E85" s="46"/>
      <c r="F85" s="48"/>
      <c r="G85" s="49"/>
      <c r="H85" s="50"/>
      <c r="I85" s="51"/>
    </row>
    <row r="86" spans="2:11" ht="19.5" thickBot="1">
      <c r="B86" s="531" t="s">
        <v>707</v>
      </c>
      <c r="C86" s="532"/>
      <c r="D86" s="532"/>
      <c r="E86" s="532"/>
      <c r="F86" s="532"/>
      <c r="G86" s="533"/>
      <c r="H86" s="222">
        <f>SUM(H11:H84)</f>
        <v>41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>
      <c r="B87" s="52"/>
    </row>
    <row r="88" spans="2:11">
      <c r="B88" s="52"/>
    </row>
    <row r="89" spans="2:11">
      <c r="B89" s="52"/>
    </row>
    <row r="90" spans="2:11">
      <c r="B90" s="52"/>
    </row>
    <row r="91" spans="2:11">
      <c r="B91" s="52"/>
    </row>
    <row r="92" spans="2:11">
      <c r="B92" s="52"/>
    </row>
    <row r="93" spans="2:11">
      <c r="B93" s="52"/>
    </row>
    <row r="94" spans="2:11">
      <c r="B94" s="52"/>
    </row>
    <row r="95" spans="2:11">
      <c r="B95" s="52"/>
    </row>
  </sheetData>
  <protectedRanges>
    <protectedRange sqref="G36:H36 G65:H65 G26:H26 H17:H25 G11:H11 H27:H35 G76:H76 G84:H84 H82:H83 G16:H16 H12:H15 H77:H80 H37:H60 H66:H75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:H81" name="Bereich2_4_3"/>
    <protectedRange sqref="F81" name="Bereich2_1_3_2"/>
    <protectedRange sqref="G12:G15" name="Bereich2_4_4"/>
    <protectedRange sqref="H61:H64" name="Bereich2_4_2_1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9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55.85546875" style="39" customWidth="1"/>
    <col min="4" max="4" width="20.7109375" style="39" bestFit="1" customWidth="1"/>
    <col min="5" max="5" width="11" style="39" customWidth="1"/>
    <col min="6" max="6" width="13" style="39" customWidth="1"/>
    <col min="7" max="7" width="14.140625" style="39" customWidth="1"/>
    <col min="8" max="8" width="9.140625" style="39" customWidth="1"/>
    <col min="9" max="9" width="16.5703125" style="39" customWidth="1"/>
    <col min="10" max="10" width="17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18" t="s">
        <v>446</v>
      </c>
      <c r="C2" s="504" t="str">
        <f>Nábytek!D13</f>
        <v>Chladicí regály Zákusky a pečivo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5" thickBot="1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Olomouc - remodelling chlazení</v>
      </c>
      <c r="J3" s="497"/>
      <c r="K3" s="498"/>
    </row>
    <row r="4" spans="2:11" ht="16.5" thickBot="1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5" customHeight="1">
      <c r="B5" s="507" t="s">
        <v>817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15" customHeight="1">
      <c r="B6" s="511" t="s">
        <v>1131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15" customHeight="1">
      <c r="B7" s="511" t="s">
        <v>1143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>
      <c r="B8" s="513" t="s">
        <v>1027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.75" thickBot="1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447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2.75">
      <c r="B13" s="272" t="s">
        <v>507</v>
      </c>
      <c r="C13" s="143" t="s">
        <v>746</v>
      </c>
      <c r="D13" s="113"/>
      <c r="E13" s="114">
        <v>1875</v>
      </c>
      <c r="F13" s="43"/>
      <c r="G13" s="160"/>
      <c r="H13" s="367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508</v>
      </c>
      <c r="C14" s="143" t="s">
        <v>747</v>
      </c>
      <c r="D14" s="113"/>
      <c r="E14" s="114">
        <v>2500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 t="s">
        <v>509</v>
      </c>
      <c r="C15" s="143" t="s">
        <v>748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2.75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2.75">
      <c r="B17" s="272" t="s">
        <v>448</v>
      </c>
      <c r="C17" s="143" t="s">
        <v>750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499</v>
      </c>
      <c r="C18" s="143" t="s">
        <v>751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500</v>
      </c>
      <c r="C19" s="143" t="s">
        <v>752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501</v>
      </c>
      <c r="C20" s="143" t="s">
        <v>753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502</v>
      </c>
      <c r="C21" s="112" t="s">
        <v>757</v>
      </c>
      <c r="D21" s="115"/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503</v>
      </c>
      <c r="C22" s="112" t="s">
        <v>818</v>
      </c>
      <c r="D22" s="115"/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504</v>
      </c>
      <c r="C23" s="112" t="s">
        <v>819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505</v>
      </c>
      <c r="C24" s="112" t="s">
        <v>758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506</v>
      </c>
      <c r="C25" s="143" t="s">
        <v>759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/>
      <c r="C26" s="415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2.75">
      <c r="B27" s="272" t="s">
        <v>449</v>
      </c>
      <c r="C27" s="112" t="s">
        <v>760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491</v>
      </c>
      <c r="C28" s="112" t="s">
        <v>761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 t="s">
        <v>492</v>
      </c>
      <c r="C29" s="112" t="s">
        <v>762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493</v>
      </c>
      <c r="C30" s="112" t="s">
        <v>763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494</v>
      </c>
      <c r="C31" s="143" t="s">
        <v>764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495</v>
      </c>
      <c r="C32" s="143" t="s">
        <v>765</v>
      </c>
      <c r="D32" s="115" t="s">
        <v>815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496</v>
      </c>
      <c r="C33" s="143" t="s">
        <v>765</v>
      </c>
      <c r="D33" s="115" t="s">
        <v>815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497</v>
      </c>
      <c r="C34" s="143" t="s">
        <v>765</v>
      </c>
      <c r="D34" s="115" t="s">
        <v>815</v>
      </c>
      <c r="E34" s="118" t="s">
        <v>88</v>
      </c>
      <c r="F34" s="43"/>
      <c r="G34" s="225"/>
      <c r="H34" s="367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498</v>
      </c>
      <c r="C35" s="143" t="s">
        <v>765</v>
      </c>
      <c r="D35" s="115" t="s">
        <v>815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2.75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2.75">
      <c r="B37" s="272" t="s">
        <v>450</v>
      </c>
      <c r="C37" s="121" t="s">
        <v>820</v>
      </c>
      <c r="D37" s="122" t="s">
        <v>768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2.75">
      <c r="B38" s="272" t="s">
        <v>468</v>
      </c>
      <c r="C38" s="121" t="s">
        <v>821</v>
      </c>
      <c r="D38" s="122" t="s">
        <v>768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2.75">
      <c r="B39" s="272" t="s">
        <v>469</v>
      </c>
      <c r="C39" s="121" t="s">
        <v>822</v>
      </c>
      <c r="D39" s="122" t="s">
        <v>768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2.75">
      <c r="B40" s="272" t="s">
        <v>470</v>
      </c>
      <c r="C40" s="121" t="s">
        <v>823</v>
      </c>
      <c r="D40" s="122" t="s">
        <v>768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2.75">
      <c r="B41" s="272" t="s">
        <v>471</v>
      </c>
      <c r="C41" s="121" t="s">
        <v>824</v>
      </c>
      <c r="D41" s="122" t="s">
        <v>768</v>
      </c>
      <c r="E41" s="123"/>
      <c r="F41" s="43"/>
      <c r="G41" s="224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2.75">
      <c r="B42" s="272" t="s">
        <v>472</v>
      </c>
      <c r="C42" s="121" t="s">
        <v>825</v>
      </c>
      <c r="D42" s="122" t="s">
        <v>768</v>
      </c>
      <c r="E42" s="123"/>
      <c r="F42" s="43"/>
      <c r="G42" s="225"/>
      <c r="H42" s="367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2.75">
      <c r="B43" s="272" t="s">
        <v>473</v>
      </c>
      <c r="C43" s="121" t="s">
        <v>826</v>
      </c>
      <c r="D43" s="122" t="s">
        <v>768</v>
      </c>
      <c r="E43" s="123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2.75">
      <c r="B44" s="272" t="s">
        <v>474</v>
      </c>
      <c r="C44" s="121" t="s">
        <v>827</v>
      </c>
      <c r="D44" s="122" t="s">
        <v>768</v>
      </c>
      <c r="E44" s="123"/>
      <c r="F44" s="43"/>
      <c r="G44" s="225"/>
      <c r="H44" s="367">
        <v>1</v>
      </c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2.75">
      <c r="B45" s="272" t="s">
        <v>475</v>
      </c>
      <c r="C45" s="121" t="s">
        <v>828</v>
      </c>
      <c r="D45" s="122" t="s">
        <v>768</v>
      </c>
      <c r="E45" s="123"/>
      <c r="F45" s="43"/>
      <c r="G45" s="224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2.75">
      <c r="B46" s="272" t="s">
        <v>476</v>
      </c>
      <c r="C46" s="121" t="s">
        <v>829</v>
      </c>
      <c r="D46" s="122" t="s">
        <v>768</v>
      </c>
      <c r="E46" s="123"/>
      <c r="F46" s="43"/>
      <c r="G46" s="225"/>
      <c r="H46" s="367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2.75">
      <c r="B47" s="272" t="s">
        <v>477</v>
      </c>
      <c r="C47" s="121" t="s">
        <v>830</v>
      </c>
      <c r="D47" s="122" t="s">
        <v>768</v>
      </c>
      <c r="E47" s="123"/>
      <c r="F47" s="43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2.75">
      <c r="B48" s="272" t="s">
        <v>478</v>
      </c>
      <c r="C48" s="121" t="s">
        <v>831</v>
      </c>
      <c r="D48" s="122" t="s">
        <v>768</v>
      </c>
      <c r="E48" s="123"/>
      <c r="F48" s="43"/>
      <c r="G48" s="225"/>
      <c r="H48" s="367">
        <v>3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2.75">
      <c r="B49" s="272" t="s">
        <v>479</v>
      </c>
      <c r="C49" s="240" t="s">
        <v>810</v>
      </c>
      <c r="D49" s="534" t="s">
        <v>776</v>
      </c>
      <c r="E49" s="535"/>
      <c r="F49" s="43"/>
      <c r="G49" s="225"/>
      <c r="H49" s="367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2.75">
      <c r="B50" s="272" t="s">
        <v>480</v>
      </c>
      <c r="C50" s="240" t="s">
        <v>773</v>
      </c>
      <c r="D50" s="534" t="s">
        <v>776</v>
      </c>
      <c r="E50" s="535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2.75">
      <c r="B51" s="272" t="s">
        <v>481</v>
      </c>
      <c r="C51" s="240" t="s">
        <v>774</v>
      </c>
      <c r="D51" s="534" t="s">
        <v>776</v>
      </c>
      <c r="E51" s="535"/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2.75">
      <c r="B52" s="272" t="s">
        <v>482</v>
      </c>
      <c r="C52" s="240" t="s">
        <v>775</v>
      </c>
      <c r="D52" s="534" t="s">
        <v>776</v>
      </c>
      <c r="E52" s="535"/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2.75">
      <c r="B53" s="272" t="s">
        <v>483</v>
      </c>
      <c r="C53" s="240" t="s">
        <v>777</v>
      </c>
      <c r="D53" s="534" t="s">
        <v>778</v>
      </c>
      <c r="E53" s="535"/>
      <c r="F53" s="217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2.75">
      <c r="B54" s="272" t="s">
        <v>484</v>
      </c>
      <c r="C54" s="240" t="s">
        <v>777</v>
      </c>
      <c r="D54" s="534" t="s">
        <v>779</v>
      </c>
      <c r="E54" s="535"/>
      <c r="F54" s="217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2.75">
      <c r="B55" s="272" t="s">
        <v>485</v>
      </c>
      <c r="C55" s="240" t="s">
        <v>777</v>
      </c>
      <c r="D55" s="534" t="s">
        <v>780</v>
      </c>
      <c r="E55" s="535"/>
      <c r="F55" s="217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2.75">
      <c r="B56" s="272" t="s">
        <v>486</v>
      </c>
      <c r="C56" s="240" t="s">
        <v>777</v>
      </c>
      <c r="D56" s="534" t="s">
        <v>781</v>
      </c>
      <c r="E56" s="535"/>
      <c r="F56" s="217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2.75">
      <c r="B57" s="272" t="s">
        <v>487</v>
      </c>
      <c r="C57" s="240" t="s">
        <v>782</v>
      </c>
      <c r="D57" s="534" t="s">
        <v>802</v>
      </c>
      <c r="E57" s="535"/>
      <c r="F57" s="43"/>
      <c r="G57" s="225"/>
      <c r="H57" s="367">
        <v>12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2.75">
      <c r="B58" s="272" t="s">
        <v>488</v>
      </c>
      <c r="C58" s="240" t="s">
        <v>783</v>
      </c>
      <c r="D58" s="534" t="s">
        <v>802</v>
      </c>
      <c r="E58" s="535"/>
      <c r="F58" s="43"/>
      <c r="G58" s="225"/>
      <c r="H58" s="367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2.75">
      <c r="B59" s="272" t="s">
        <v>489</v>
      </c>
      <c r="C59" s="240" t="s">
        <v>784</v>
      </c>
      <c r="D59" s="113"/>
      <c r="E59" s="114">
        <v>1250</v>
      </c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2.75">
      <c r="B60" s="272" t="s">
        <v>490</v>
      </c>
      <c r="C60" s="240" t="s">
        <v>784</v>
      </c>
      <c r="D60" s="113"/>
      <c r="E60" s="114">
        <v>1875</v>
      </c>
      <c r="F60" s="43"/>
      <c r="G60" s="225"/>
      <c r="H60" s="367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2.75">
      <c r="B61" s="272" t="s">
        <v>451</v>
      </c>
      <c r="C61" s="240" t="s">
        <v>784</v>
      </c>
      <c r="D61" s="113"/>
      <c r="E61" s="114">
        <v>2500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2.75">
      <c r="B62" s="272" t="s">
        <v>459</v>
      </c>
      <c r="C62" s="240" t="s">
        <v>784</v>
      </c>
      <c r="D62" s="113"/>
      <c r="E62" s="114">
        <v>3750</v>
      </c>
      <c r="F62" s="43"/>
      <c r="G62" s="225"/>
      <c r="H62" s="367">
        <v>1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2.75">
      <c r="B63" s="272" t="s">
        <v>460</v>
      </c>
      <c r="C63" s="240" t="s">
        <v>803</v>
      </c>
      <c r="D63" s="113"/>
      <c r="E63" s="114">
        <v>1250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2.75">
      <c r="B64" s="272" t="s">
        <v>461</v>
      </c>
      <c r="C64" s="240" t="s">
        <v>803</v>
      </c>
      <c r="D64" s="113"/>
      <c r="E64" s="114">
        <v>1875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2.75">
      <c r="B65" s="272" t="s">
        <v>462</v>
      </c>
      <c r="C65" s="240" t="s">
        <v>803</v>
      </c>
      <c r="D65" s="113"/>
      <c r="E65" s="114">
        <v>2500</v>
      </c>
      <c r="F65" s="43"/>
      <c r="G65" s="225"/>
      <c r="H65" s="367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2.75">
      <c r="B66" s="272" t="s">
        <v>463</v>
      </c>
      <c r="C66" s="240" t="s">
        <v>803</v>
      </c>
      <c r="D66" s="113"/>
      <c r="E66" s="114">
        <v>3750</v>
      </c>
      <c r="F66" s="43"/>
      <c r="G66" s="225"/>
      <c r="H66" s="367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2.75">
      <c r="B67" s="272" t="s">
        <v>464</v>
      </c>
      <c r="C67" s="240" t="s">
        <v>804</v>
      </c>
      <c r="D67" s="113"/>
      <c r="E67" s="114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2.75">
      <c r="B68" s="272" t="s">
        <v>465</v>
      </c>
      <c r="C68" s="240" t="s">
        <v>805</v>
      </c>
      <c r="D68" s="113"/>
      <c r="E68" s="114"/>
      <c r="F68" s="43"/>
      <c r="G68" s="225"/>
      <c r="H68" s="367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15" customHeight="1">
      <c r="B69" s="273"/>
      <c r="C69" s="117" t="s">
        <v>792</v>
      </c>
      <c r="D69" s="379" t="s">
        <v>793</v>
      </c>
      <c r="E69" s="379" t="s">
        <v>739</v>
      </c>
      <c r="F69" s="80"/>
      <c r="G69" s="162"/>
      <c r="H69" s="367"/>
      <c r="I69" s="167"/>
      <c r="J69" s="152"/>
      <c r="K69" s="151"/>
    </row>
    <row r="70" spans="2:11" s="72" customFormat="1" ht="12.75">
      <c r="B70" s="272" t="s">
        <v>466</v>
      </c>
      <c r="C70" s="395" t="s">
        <v>794</v>
      </c>
      <c r="D70" s="256"/>
      <c r="E70" s="378"/>
      <c r="F70" s="43"/>
      <c r="G70" s="225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2.75">
      <c r="B71" s="272" t="s">
        <v>467</v>
      </c>
      <c r="C71" s="400" t="s">
        <v>795</v>
      </c>
      <c r="D71" s="256"/>
      <c r="E71" s="378"/>
      <c r="F71" s="43"/>
      <c r="G71" s="225"/>
      <c r="H71" s="367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2.75">
      <c r="B72" s="272" t="s">
        <v>452</v>
      </c>
      <c r="C72" s="395" t="s">
        <v>796</v>
      </c>
      <c r="D72" s="256"/>
      <c r="E72" s="378"/>
      <c r="F72" s="43"/>
      <c r="G72" s="160"/>
      <c r="H72" s="367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2.75">
      <c r="B73" s="272" t="s">
        <v>453</v>
      </c>
      <c r="C73" s="395" t="s">
        <v>917</v>
      </c>
      <c r="D73" s="256"/>
      <c r="E73" s="378"/>
      <c r="F73" s="43"/>
      <c r="G73" s="225"/>
      <c r="H73" s="367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2.75">
      <c r="B74" s="272" t="s">
        <v>454</v>
      </c>
      <c r="C74" s="434" t="s">
        <v>1159</v>
      </c>
      <c r="D74" s="256"/>
      <c r="E74" s="378"/>
      <c r="F74" s="43"/>
      <c r="G74" s="225"/>
      <c r="H74" s="367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2.75">
      <c r="B75" s="272" t="s">
        <v>455</v>
      </c>
      <c r="C75" s="395" t="s">
        <v>797</v>
      </c>
      <c r="D75" s="256"/>
      <c r="E75" s="378"/>
      <c r="F75" s="43"/>
      <c r="G75" s="225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2.75">
      <c r="B76" s="272" t="s">
        <v>456</v>
      </c>
      <c r="C76" s="400" t="s">
        <v>798</v>
      </c>
      <c r="D76" s="382"/>
      <c r="E76" s="382"/>
      <c r="F76" s="43"/>
      <c r="G76" s="160"/>
      <c r="H76" s="367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2.75">
      <c r="B77" s="272" t="s">
        <v>457</v>
      </c>
      <c r="C77" s="395" t="s">
        <v>799</v>
      </c>
      <c r="D77" s="119"/>
      <c r="E77" s="120"/>
      <c r="F77" s="43"/>
      <c r="G77" s="160"/>
      <c r="H77" s="367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2.75">
      <c r="B78" s="272" t="s">
        <v>458</v>
      </c>
      <c r="C78" s="112" t="s">
        <v>800</v>
      </c>
      <c r="D78" s="119"/>
      <c r="E78" s="120"/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2.75">
      <c r="B79" s="272" t="s">
        <v>662</v>
      </c>
      <c r="C79" s="536" t="s">
        <v>899</v>
      </c>
      <c r="D79" s="537"/>
      <c r="E79" s="538"/>
      <c r="F79" s="43"/>
      <c r="G79" s="160"/>
      <c r="H79" s="367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2.75">
      <c r="B80" s="273"/>
      <c r="C80" s="117" t="s">
        <v>785</v>
      </c>
      <c r="D80" s="396"/>
      <c r="E80" s="397" t="s">
        <v>787</v>
      </c>
      <c r="F80" s="80"/>
      <c r="G80" s="162"/>
      <c r="H80" s="367"/>
      <c r="I80" s="167"/>
      <c r="J80" s="152"/>
      <c r="K80" s="151"/>
    </row>
    <row r="81" spans="2:11" s="72" customFormat="1" ht="12.75">
      <c r="B81" s="272" t="s">
        <v>663</v>
      </c>
      <c r="C81" s="400" t="s">
        <v>785</v>
      </c>
      <c r="D81" s="396" t="s">
        <v>786</v>
      </c>
      <c r="E81" s="114">
        <v>1250</v>
      </c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2.75">
      <c r="B82" s="272" t="s">
        <v>664</v>
      </c>
      <c r="C82" s="400" t="s">
        <v>785</v>
      </c>
      <c r="D82" s="396" t="s">
        <v>786</v>
      </c>
      <c r="E82" s="114">
        <v>1875</v>
      </c>
      <c r="F82" s="43"/>
      <c r="G82" s="160"/>
      <c r="H82" s="367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2.75">
      <c r="B83" s="272" t="s">
        <v>665</v>
      </c>
      <c r="C83" s="400" t="s">
        <v>785</v>
      </c>
      <c r="D83" s="396" t="s">
        <v>786</v>
      </c>
      <c r="E83" s="114">
        <v>2500</v>
      </c>
      <c r="F83" s="43"/>
      <c r="G83" s="160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2.75">
      <c r="B84" s="272" t="s">
        <v>666</v>
      </c>
      <c r="C84" s="400" t="s">
        <v>785</v>
      </c>
      <c r="D84" s="396" t="s">
        <v>786</v>
      </c>
      <c r="E84" s="114">
        <v>3750</v>
      </c>
      <c r="F84" s="43"/>
      <c r="G84" s="160"/>
      <c r="H84" s="367">
        <v>1</v>
      </c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2.75">
      <c r="B85" s="272" t="s">
        <v>667</v>
      </c>
      <c r="C85" s="400" t="s">
        <v>790</v>
      </c>
      <c r="D85" s="396" t="s">
        <v>788</v>
      </c>
      <c r="E85" s="114"/>
      <c r="F85" s="43"/>
      <c r="G85" s="160"/>
      <c r="H85" s="367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2.75">
      <c r="B86" s="272" t="s">
        <v>668</v>
      </c>
      <c r="C86" s="539" t="s">
        <v>789</v>
      </c>
      <c r="D86" s="534"/>
      <c r="E86" s="535"/>
      <c r="F86" s="43"/>
      <c r="G86" s="225"/>
      <c r="H86" s="367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2.75">
      <c r="B87" s="272" t="s">
        <v>669</v>
      </c>
      <c r="C87" s="398" t="s">
        <v>806</v>
      </c>
      <c r="D87" s="147"/>
      <c r="E87" s="148"/>
      <c r="F87" s="43"/>
      <c r="G87" s="225"/>
      <c r="H87" s="367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ht="13.5" thickBot="1">
      <c r="B88" s="274"/>
      <c r="C88" s="74"/>
      <c r="D88" s="124"/>
      <c r="E88" s="125"/>
      <c r="F88" s="81"/>
      <c r="G88" s="164"/>
      <c r="H88" s="368"/>
      <c r="I88" s="168"/>
      <c r="J88" s="154"/>
      <c r="K88" s="153"/>
    </row>
    <row r="89" spans="2:11" ht="15.75" thickBot="1">
      <c r="B89" s="45"/>
      <c r="C89" s="46"/>
      <c r="D89" s="47"/>
      <c r="E89" s="46"/>
      <c r="F89" s="48"/>
      <c r="G89" s="49"/>
      <c r="H89" s="50"/>
      <c r="I89" s="51"/>
    </row>
    <row r="90" spans="2:11" ht="19.5" thickBot="1">
      <c r="B90" s="531" t="s">
        <v>707</v>
      </c>
      <c r="C90" s="532"/>
      <c r="D90" s="532"/>
      <c r="E90" s="532"/>
      <c r="F90" s="532"/>
      <c r="G90" s="533"/>
      <c r="H90" s="222">
        <f>SUM(H11:H88)</f>
        <v>55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>
      <c r="B91" s="52"/>
    </row>
    <row r="92" spans="2:11">
      <c r="B92" s="52"/>
    </row>
    <row r="93" spans="2:11">
      <c r="B93" s="52"/>
    </row>
    <row r="94" spans="2:11">
      <c r="B94" s="52"/>
    </row>
    <row r="95" spans="2:11">
      <c r="B95" s="52"/>
    </row>
    <row r="96" spans="2:11">
      <c r="B96" s="52"/>
    </row>
    <row r="97" spans="2:2">
      <c r="B97" s="52"/>
    </row>
    <row r="98" spans="2:2">
      <c r="B98" s="52"/>
    </row>
    <row r="99" spans="2:2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C86:E86"/>
    <mergeCell ref="B90:G90"/>
    <mergeCell ref="D55:E55"/>
    <mergeCell ref="D56:E56"/>
    <mergeCell ref="D57:E57"/>
    <mergeCell ref="D58:E58"/>
    <mergeCell ref="C79:E79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9.5703125" style="39" bestFit="1" customWidth="1"/>
    <col min="3" max="3" width="67.7109375" style="39" customWidth="1"/>
    <col min="4" max="4" width="20.7109375" style="39" bestFit="1" customWidth="1"/>
    <col min="5" max="5" width="11" style="39" customWidth="1"/>
    <col min="6" max="6" width="13" style="39" customWidth="1"/>
    <col min="7" max="7" width="14.140625" style="39" customWidth="1"/>
    <col min="8" max="8" width="9.140625" style="39" customWidth="1"/>
    <col min="9" max="10" width="15.7109375" style="39" customWidth="1"/>
    <col min="11" max="11" width="12.28515625" style="39" customWidth="1"/>
    <col min="12" max="16384" width="8.85546875" style="39"/>
  </cols>
  <sheetData>
    <row r="1" spans="2:11" ht="15.75" thickBot="1"/>
    <row r="2" spans="2:11" ht="21.75" thickBot="1">
      <c r="B2" s="518" t="s">
        <v>235</v>
      </c>
      <c r="C2" s="504" t="str">
        <f>Nábytek!D14</f>
        <v>Kontejnerové chladicí regály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5" thickBot="1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Olomouc - remodelling chlazení</v>
      </c>
      <c r="J3" s="497"/>
      <c r="K3" s="498"/>
    </row>
    <row r="4" spans="2:11" ht="16.5" thickBot="1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5" customHeight="1">
      <c r="B5" s="507" t="s">
        <v>832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15" customHeight="1">
      <c r="B6" s="511" t="s">
        <v>1132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15" customHeight="1">
      <c r="B7" s="511" t="s">
        <v>1144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>
      <c r="B8" s="513" t="s">
        <v>833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.75" thickBot="1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2.75">
      <c r="B12" s="272" t="s">
        <v>541</v>
      </c>
      <c r="C12" s="143" t="s">
        <v>834</v>
      </c>
      <c r="D12" s="113"/>
      <c r="E12" s="114">
        <v>1400</v>
      </c>
      <c r="F12" s="43"/>
      <c r="G12" s="160"/>
      <c r="H12" s="367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2.75">
      <c r="B13" s="272" t="s">
        <v>542</v>
      </c>
      <c r="C13" s="143" t="s">
        <v>835</v>
      </c>
      <c r="D13" s="113"/>
      <c r="E13" s="114">
        <v>1875</v>
      </c>
      <c r="F13" s="43"/>
      <c r="G13" s="160"/>
      <c r="H13" s="367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2.75">
      <c r="B14" s="272" t="s">
        <v>543</v>
      </c>
      <c r="C14" s="143" t="s">
        <v>836</v>
      </c>
      <c r="D14" s="113"/>
      <c r="E14" s="114">
        <v>2000</v>
      </c>
      <c r="F14" s="43"/>
      <c r="G14" s="160"/>
      <c r="H14" s="367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2.75">
      <c r="B15" s="272" t="s">
        <v>544</v>
      </c>
      <c r="C15" s="143" t="s">
        <v>837</v>
      </c>
      <c r="D15" s="113"/>
      <c r="E15" s="114">
        <v>2200</v>
      </c>
      <c r="F15" s="43"/>
      <c r="G15" s="160"/>
      <c r="H15" s="367"/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2.75">
      <c r="B16" s="272" t="s">
        <v>540</v>
      </c>
      <c r="C16" s="143" t="s">
        <v>838</v>
      </c>
      <c r="D16" s="113"/>
      <c r="E16" s="114">
        <v>2500</v>
      </c>
      <c r="F16" s="43"/>
      <c r="G16" s="160"/>
      <c r="H16" s="367"/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2.75">
      <c r="B17" s="272" t="s">
        <v>545</v>
      </c>
      <c r="C17" s="143" t="s">
        <v>839</v>
      </c>
      <c r="D17" s="113"/>
      <c r="E17" s="114">
        <v>2800</v>
      </c>
      <c r="F17" s="43"/>
      <c r="G17" s="160"/>
      <c r="H17" s="367">
        <v>11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546</v>
      </c>
      <c r="C18" s="143" t="s">
        <v>840</v>
      </c>
      <c r="D18" s="113"/>
      <c r="E18" s="114">
        <v>3750</v>
      </c>
      <c r="F18" s="43"/>
      <c r="G18" s="160"/>
      <c r="H18" s="367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/>
      <c r="C19" s="144" t="s">
        <v>749</v>
      </c>
      <c r="D19" s="115"/>
      <c r="E19" s="116"/>
      <c r="F19" s="80"/>
      <c r="G19" s="162"/>
      <c r="H19" s="367"/>
      <c r="I19" s="167"/>
      <c r="J19" s="152"/>
      <c r="K19" s="151"/>
    </row>
    <row r="20" spans="2:11" s="72" customFormat="1" ht="12.75">
      <c r="B20" s="272" t="s">
        <v>547</v>
      </c>
      <c r="C20" s="143" t="s">
        <v>750</v>
      </c>
      <c r="D20" s="115"/>
      <c r="E20" s="114"/>
      <c r="F20" s="43"/>
      <c r="G20" s="224"/>
      <c r="H20" s="367">
        <v>2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 t="s">
        <v>548</v>
      </c>
      <c r="C21" s="143" t="s">
        <v>751</v>
      </c>
      <c r="D21" s="113"/>
      <c r="E21" s="114"/>
      <c r="F21" s="43"/>
      <c r="G21" s="225"/>
      <c r="H21" s="367">
        <v>3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2.75">
      <c r="B22" s="272" t="s">
        <v>549</v>
      </c>
      <c r="C22" s="143" t="s">
        <v>752</v>
      </c>
      <c r="D22" s="115"/>
      <c r="E22" s="114"/>
      <c r="F22" s="43"/>
      <c r="G22" s="225"/>
      <c r="H22" s="367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550</v>
      </c>
      <c r="C23" s="143" t="s">
        <v>753</v>
      </c>
      <c r="D23" s="113"/>
      <c r="E23" s="114"/>
      <c r="F23" s="43"/>
      <c r="G23" s="225"/>
      <c r="H23" s="367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551</v>
      </c>
      <c r="C24" s="112" t="s">
        <v>757</v>
      </c>
      <c r="D24" s="115"/>
      <c r="E24" s="116"/>
      <c r="F24" s="43"/>
      <c r="G24" s="225"/>
      <c r="H24" s="367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552</v>
      </c>
      <c r="C25" s="112" t="s">
        <v>818</v>
      </c>
      <c r="D25" s="115"/>
      <c r="E25" s="116"/>
      <c r="F25" s="43"/>
      <c r="G25" s="225"/>
      <c r="H25" s="367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2.75">
      <c r="B26" s="272" t="s">
        <v>539</v>
      </c>
      <c r="C26" s="112" t="s">
        <v>819</v>
      </c>
      <c r="D26" s="115"/>
      <c r="E26" s="116"/>
      <c r="F26" s="43"/>
      <c r="G26" s="225"/>
      <c r="H26" s="367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2.75">
      <c r="B27" s="272" t="s">
        <v>553</v>
      </c>
      <c r="C27" s="112" t="s">
        <v>758</v>
      </c>
      <c r="D27" s="115"/>
      <c r="E27" s="116"/>
      <c r="F27" s="43"/>
      <c r="G27" s="225"/>
      <c r="H27" s="367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2.75">
      <c r="B28" s="272" t="s">
        <v>554</v>
      </c>
      <c r="C28" s="143" t="s">
        <v>759</v>
      </c>
      <c r="D28" s="113"/>
      <c r="E28" s="116"/>
      <c r="F28" s="43"/>
      <c r="G28" s="225"/>
      <c r="H28" s="367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2.75">
      <c r="B29" s="272"/>
      <c r="C29" s="415" t="s">
        <v>809</v>
      </c>
      <c r="D29" s="113"/>
      <c r="E29" s="116"/>
      <c r="F29" s="80"/>
      <c r="G29" s="162"/>
      <c r="H29" s="367"/>
      <c r="I29" s="167"/>
      <c r="J29" s="152"/>
      <c r="K29" s="151"/>
    </row>
    <row r="30" spans="2:11" s="72" customFormat="1" ht="12.75">
      <c r="B30" s="272" t="s">
        <v>555</v>
      </c>
      <c r="C30" s="112" t="s">
        <v>841</v>
      </c>
      <c r="D30" s="113"/>
      <c r="E30" s="114">
        <v>1400</v>
      </c>
      <c r="F30" s="43"/>
      <c r="G30" s="224"/>
      <c r="H30" s="367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556</v>
      </c>
      <c r="C31" s="112" t="s">
        <v>841</v>
      </c>
      <c r="D31" s="113"/>
      <c r="E31" s="114">
        <v>2200</v>
      </c>
      <c r="F31" s="43"/>
      <c r="G31" s="225"/>
      <c r="H31" s="367"/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2.75">
      <c r="B32" s="272" t="s">
        <v>557</v>
      </c>
      <c r="C32" s="112" t="s">
        <v>841</v>
      </c>
      <c r="D32" s="113"/>
      <c r="E32" s="114">
        <v>2500</v>
      </c>
      <c r="F32" s="43"/>
      <c r="G32" s="225"/>
      <c r="H32" s="367"/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2.75">
      <c r="B33" s="272" t="s">
        <v>558</v>
      </c>
      <c r="C33" s="112" t="s">
        <v>841</v>
      </c>
      <c r="D33" s="113"/>
      <c r="E33" s="114">
        <v>2800</v>
      </c>
      <c r="F33" s="43"/>
      <c r="G33" s="225"/>
      <c r="H33" s="367">
        <v>11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2.75">
      <c r="B34" s="272" t="s">
        <v>559</v>
      </c>
      <c r="C34" s="112" t="s">
        <v>841</v>
      </c>
      <c r="D34" s="113"/>
      <c r="E34" s="114">
        <v>3750</v>
      </c>
      <c r="F34" s="43"/>
      <c r="G34" s="225"/>
      <c r="H34" s="367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2.75">
      <c r="B35" s="272" t="s">
        <v>560</v>
      </c>
      <c r="C35" s="143" t="s">
        <v>764</v>
      </c>
      <c r="D35" s="113"/>
      <c r="E35" s="116"/>
      <c r="F35" s="43"/>
      <c r="G35" s="225"/>
      <c r="H35" s="367">
        <v>11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2.75">
      <c r="B36" s="272" t="s">
        <v>511</v>
      </c>
      <c r="C36" s="143" t="s">
        <v>765</v>
      </c>
      <c r="D36" s="115" t="s">
        <v>815</v>
      </c>
      <c r="E36" s="114">
        <v>1400</v>
      </c>
      <c r="F36" s="43"/>
      <c r="G36" s="225"/>
      <c r="H36" s="367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2.75">
      <c r="B37" s="272" t="s">
        <v>512</v>
      </c>
      <c r="C37" s="143" t="s">
        <v>765</v>
      </c>
      <c r="D37" s="115" t="s">
        <v>815</v>
      </c>
      <c r="E37" s="114">
        <v>2200</v>
      </c>
      <c r="F37" s="43"/>
      <c r="G37" s="225"/>
      <c r="H37" s="367"/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2.75">
      <c r="B38" s="272" t="s">
        <v>513</v>
      </c>
      <c r="C38" s="143" t="s">
        <v>765</v>
      </c>
      <c r="D38" s="115" t="s">
        <v>815</v>
      </c>
      <c r="E38" s="114">
        <v>2500</v>
      </c>
      <c r="F38" s="43"/>
      <c r="G38" s="225"/>
      <c r="H38" s="367"/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2.75">
      <c r="B39" s="272" t="s">
        <v>514</v>
      </c>
      <c r="C39" s="143" t="s">
        <v>765</v>
      </c>
      <c r="D39" s="115" t="s">
        <v>815</v>
      </c>
      <c r="E39" s="114">
        <v>2800</v>
      </c>
      <c r="F39" s="43"/>
      <c r="G39" s="225"/>
      <c r="H39" s="367">
        <v>11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2.75">
      <c r="B40" s="272" t="s">
        <v>515</v>
      </c>
      <c r="C40" s="143" t="s">
        <v>765</v>
      </c>
      <c r="D40" s="115" t="s">
        <v>815</v>
      </c>
      <c r="E40" s="114">
        <v>3750</v>
      </c>
      <c r="F40" s="43"/>
      <c r="G40" s="225"/>
      <c r="H40" s="367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2.75">
      <c r="B41" s="272"/>
      <c r="C41" s="244" t="s">
        <v>766</v>
      </c>
      <c r="D41" s="119"/>
      <c r="E41" s="120"/>
      <c r="F41" s="80"/>
      <c r="G41" s="162"/>
      <c r="H41" s="367"/>
      <c r="I41" s="167"/>
      <c r="J41" s="152"/>
      <c r="K41" s="151"/>
    </row>
    <row r="42" spans="2:11" s="72" customFormat="1" ht="12.75">
      <c r="B42" s="272" t="s">
        <v>516</v>
      </c>
      <c r="C42" s="121" t="s">
        <v>853</v>
      </c>
      <c r="D42" s="122" t="s">
        <v>768</v>
      </c>
      <c r="E42" s="123"/>
      <c r="F42" s="43"/>
      <c r="G42" s="224"/>
      <c r="H42" s="367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2.75">
      <c r="B43" s="272" t="s">
        <v>517</v>
      </c>
      <c r="C43" s="121" t="s">
        <v>842</v>
      </c>
      <c r="D43" s="122" t="s">
        <v>768</v>
      </c>
      <c r="E43" s="123"/>
      <c r="F43" s="43"/>
      <c r="G43" s="225"/>
      <c r="H43" s="367"/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2.75">
      <c r="B44" s="272" t="s">
        <v>518</v>
      </c>
      <c r="C44" s="121" t="s">
        <v>843</v>
      </c>
      <c r="D44" s="122" t="s">
        <v>768</v>
      </c>
      <c r="E44" s="123"/>
      <c r="F44" s="43"/>
      <c r="G44" s="225"/>
      <c r="H44" s="367"/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2.75">
      <c r="B45" s="272" t="s">
        <v>519</v>
      </c>
      <c r="C45" s="121" t="s">
        <v>844</v>
      </c>
      <c r="D45" s="122" t="s">
        <v>768</v>
      </c>
      <c r="E45" s="123"/>
      <c r="F45" s="43"/>
      <c r="G45" s="225"/>
      <c r="H45" s="367">
        <v>11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2.75">
      <c r="B46" s="272" t="s">
        <v>520</v>
      </c>
      <c r="C46" s="121" t="s">
        <v>845</v>
      </c>
      <c r="D46" s="122" t="s">
        <v>768</v>
      </c>
      <c r="E46" s="123"/>
      <c r="F46" s="43"/>
      <c r="G46" s="225"/>
      <c r="H46" s="367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2.75">
      <c r="B47" s="272" t="s">
        <v>521</v>
      </c>
      <c r="C47" s="121" t="s">
        <v>854</v>
      </c>
      <c r="D47" s="122" t="s">
        <v>768</v>
      </c>
      <c r="E47" s="123"/>
      <c r="F47" s="43"/>
      <c r="G47" s="224"/>
      <c r="H47" s="367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2.75">
      <c r="B48" s="272" t="s">
        <v>522</v>
      </c>
      <c r="C48" s="121" t="s">
        <v>846</v>
      </c>
      <c r="D48" s="122" t="s">
        <v>768</v>
      </c>
      <c r="E48" s="123"/>
      <c r="F48" s="43"/>
      <c r="G48" s="225"/>
      <c r="H48" s="367"/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2.75">
      <c r="B49" s="272" t="s">
        <v>523</v>
      </c>
      <c r="C49" s="121" t="s">
        <v>847</v>
      </c>
      <c r="D49" s="122" t="s">
        <v>768</v>
      </c>
      <c r="E49" s="123"/>
      <c r="F49" s="43"/>
      <c r="G49" s="225"/>
      <c r="H49" s="367"/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2.75">
      <c r="B50" s="272" t="s">
        <v>524</v>
      </c>
      <c r="C50" s="121" t="s">
        <v>848</v>
      </c>
      <c r="D50" s="122" t="s">
        <v>768</v>
      </c>
      <c r="E50" s="123"/>
      <c r="F50" s="43"/>
      <c r="G50" s="225"/>
      <c r="H50" s="367">
        <v>11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2.75">
      <c r="B51" s="272" t="s">
        <v>525</v>
      </c>
      <c r="C51" s="121" t="s">
        <v>849</v>
      </c>
      <c r="D51" s="122" t="s">
        <v>768</v>
      </c>
      <c r="E51" s="123"/>
      <c r="F51" s="43"/>
      <c r="G51" s="225"/>
      <c r="H51" s="367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>
      <c r="B52" s="272" t="s">
        <v>526</v>
      </c>
      <c r="C52" s="240" t="s">
        <v>850</v>
      </c>
      <c r="D52" s="534" t="s">
        <v>776</v>
      </c>
      <c r="E52" s="535"/>
      <c r="F52" s="43"/>
      <c r="G52" s="225"/>
      <c r="H52" s="367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2.75">
      <c r="B53" s="272" t="s">
        <v>527</v>
      </c>
      <c r="C53" s="240" t="s">
        <v>851</v>
      </c>
      <c r="D53" s="534" t="s">
        <v>776</v>
      </c>
      <c r="E53" s="535"/>
      <c r="F53" s="43"/>
      <c r="G53" s="225"/>
      <c r="H53" s="367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15" customHeight="1">
      <c r="B54" s="272" t="s">
        <v>528</v>
      </c>
      <c r="C54" s="240" t="s">
        <v>774</v>
      </c>
      <c r="D54" s="534" t="s">
        <v>776</v>
      </c>
      <c r="E54" s="535"/>
      <c r="F54" s="43"/>
      <c r="G54" s="225"/>
      <c r="H54" s="367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15" customHeight="1">
      <c r="B55" s="272" t="s">
        <v>510</v>
      </c>
      <c r="C55" s="240" t="s">
        <v>852</v>
      </c>
      <c r="D55" s="534" t="s">
        <v>776</v>
      </c>
      <c r="E55" s="535"/>
      <c r="F55" s="43"/>
      <c r="G55" s="225"/>
      <c r="H55" s="367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15" customHeight="1">
      <c r="B56" s="272" t="s">
        <v>529</v>
      </c>
      <c r="C56" s="240" t="s">
        <v>775</v>
      </c>
      <c r="D56" s="534" t="s">
        <v>776</v>
      </c>
      <c r="E56" s="535"/>
      <c r="F56" s="43"/>
      <c r="G56" s="225"/>
      <c r="H56" s="367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2.75">
      <c r="B57" s="272" t="s">
        <v>530</v>
      </c>
      <c r="C57" s="240" t="s">
        <v>777</v>
      </c>
      <c r="D57" s="534" t="s">
        <v>238</v>
      </c>
      <c r="E57" s="535"/>
      <c r="F57" s="217"/>
      <c r="G57" s="225"/>
      <c r="H57" s="367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2.75">
      <c r="B58" s="272" t="s">
        <v>531</v>
      </c>
      <c r="C58" s="240" t="s">
        <v>777</v>
      </c>
      <c r="D58" s="534" t="s">
        <v>232</v>
      </c>
      <c r="E58" s="535"/>
      <c r="F58" s="217"/>
      <c r="G58" s="225"/>
      <c r="H58" s="367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2.75">
      <c r="B59" s="272" t="s">
        <v>532</v>
      </c>
      <c r="C59" s="240" t="s">
        <v>777</v>
      </c>
      <c r="D59" s="534" t="s">
        <v>237</v>
      </c>
      <c r="E59" s="535"/>
      <c r="F59" s="217"/>
      <c r="G59" s="225"/>
      <c r="H59" s="367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2.75">
      <c r="B60" s="272" t="s">
        <v>533</v>
      </c>
      <c r="C60" s="240" t="s">
        <v>777</v>
      </c>
      <c r="D60" s="534" t="s">
        <v>233</v>
      </c>
      <c r="E60" s="535"/>
      <c r="F60" s="217"/>
      <c r="G60" s="225"/>
      <c r="H60" s="367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15" customHeight="1">
      <c r="B61" s="272" t="s">
        <v>534</v>
      </c>
      <c r="C61" s="240" t="s">
        <v>782</v>
      </c>
      <c r="D61" s="534" t="s">
        <v>802</v>
      </c>
      <c r="E61" s="535"/>
      <c r="F61" s="43"/>
      <c r="G61" s="225"/>
      <c r="H61" s="367"/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15" customHeight="1">
      <c r="B62" s="272" t="s">
        <v>535</v>
      </c>
      <c r="C62" s="240" t="s">
        <v>855</v>
      </c>
      <c r="D62" s="534" t="s">
        <v>802</v>
      </c>
      <c r="E62" s="535"/>
      <c r="F62" s="43"/>
      <c r="G62" s="225"/>
      <c r="H62" s="367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2.75">
      <c r="B63" s="272" t="s">
        <v>536</v>
      </c>
      <c r="C63" s="240" t="s">
        <v>856</v>
      </c>
      <c r="D63" s="113"/>
      <c r="E63" s="114">
        <v>1400</v>
      </c>
      <c r="F63" s="43"/>
      <c r="G63" s="225"/>
      <c r="H63" s="367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2.75">
      <c r="B64" s="272" t="s">
        <v>537</v>
      </c>
      <c r="C64" s="240" t="s">
        <v>856</v>
      </c>
      <c r="D64" s="113"/>
      <c r="E64" s="114">
        <v>2200</v>
      </c>
      <c r="F64" s="43"/>
      <c r="G64" s="225"/>
      <c r="H64" s="367"/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2.75">
      <c r="B65" s="272" t="s">
        <v>538</v>
      </c>
      <c r="C65" s="240" t="s">
        <v>856</v>
      </c>
      <c r="D65" s="113"/>
      <c r="E65" s="114">
        <v>2500</v>
      </c>
      <c r="F65" s="43"/>
      <c r="G65" s="225"/>
      <c r="H65" s="367"/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2.75">
      <c r="B66" s="272" t="s">
        <v>651</v>
      </c>
      <c r="C66" s="240" t="s">
        <v>856</v>
      </c>
      <c r="D66" s="113"/>
      <c r="E66" s="114">
        <v>2800</v>
      </c>
      <c r="F66" s="43"/>
      <c r="G66" s="225"/>
      <c r="H66" s="367">
        <v>11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2.75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7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15" customHeight="1">
      <c r="B68" s="273"/>
      <c r="C68" s="117" t="s">
        <v>792</v>
      </c>
      <c r="D68" s="379" t="s">
        <v>793</v>
      </c>
      <c r="E68" s="379" t="s">
        <v>739</v>
      </c>
      <c r="F68" s="80"/>
      <c r="G68" s="162"/>
      <c r="H68" s="367"/>
      <c r="I68" s="167"/>
      <c r="J68" s="152"/>
      <c r="K68" s="151"/>
    </row>
    <row r="69" spans="2:11" s="72" customFormat="1" ht="12.75">
      <c r="B69" s="272" t="s">
        <v>653</v>
      </c>
      <c r="C69" s="395" t="s">
        <v>794</v>
      </c>
      <c r="D69" s="256"/>
      <c r="E69" s="378"/>
      <c r="F69" s="43"/>
      <c r="G69" s="225"/>
      <c r="H69" s="367">
        <v>11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15" customHeight="1">
      <c r="B70" s="272" t="s">
        <v>654</v>
      </c>
      <c r="C70" s="400" t="s">
        <v>795</v>
      </c>
      <c r="D70" s="256"/>
      <c r="E70" s="378"/>
      <c r="F70" s="43"/>
      <c r="G70" s="225"/>
      <c r="H70" s="367">
        <v>11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2.75">
      <c r="B71" s="272" t="s">
        <v>655</v>
      </c>
      <c r="C71" s="395" t="s">
        <v>796</v>
      </c>
      <c r="D71" s="256"/>
      <c r="E71" s="378"/>
      <c r="F71" s="43"/>
      <c r="G71" s="160"/>
      <c r="H71" s="367">
        <v>11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2.75">
      <c r="B72" s="272" t="s">
        <v>656</v>
      </c>
      <c r="C72" s="395" t="s">
        <v>917</v>
      </c>
      <c r="D72" s="256"/>
      <c r="E72" s="378"/>
      <c r="F72" s="43"/>
      <c r="G72" s="225"/>
      <c r="H72" s="367">
        <v>33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2.75">
      <c r="B73" s="272" t="s">
        <v>657</v>
      </c>
      <c r="C73" s="434" t="s">
        <v>1159</v>
      </c>
      <c r="D73" s="256"/>
      <c r="E73" s="378"/>
      <c r="F73" s="43"/>
      <c r="G73" s="225"/>
      <c r="H73" s="367">
        <v>11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2.75">
      <c r="B74" s="272" t="s">
        <v>658</v>
      </c>
      <c r="C74" s="395" t="s">
        <v>797</v>
      </c>
      <c r="D74" s="256"/>
      <c r="E74" s="378"/>
      <c r="F74" s="43"/>
      <c r="G74" s="225"/>
      <c r="H74" s="367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2.75">
      <c r="B75" s="272" t="s">
        <v>659</v>
      </c>
      <c r="C75" s="400" t="s">
        <v>798</v>
      </c>
      <c r="D75" s="382"/>
      <c r="E75" s="382"/>
      <c r="F75" s="43"/>
      <c r="G75" s="160"/>
      <c r="H75" s="367">
        <v>11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2.75">
      <c r="B76" s="272" t="s">
        <v>660</v>
      </c>
      <c r="C76" s="395" t="s">
        <v>799</v>
      </c>
      <c r="D76" s="119"/>
      <c r="E76" s="120"/>
      <c r="F76" s="43"/>
      <c r="G76" s="160"/>
      <c r="H76" s="367">
        <v>11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2.75">
      <c r="B77" s="272" t="s">
        <v>670</v>
      </c>
      <c r="C77" s="112" t="s">
        <v>800</v>
      </c>
      <c r="D77" s="119"/>
      <c r="E77" s="120"/>
      <c r="F77" s="43"/>
      <c r="G77" s="160"/>
      <c r="H77" s="367">
        <v>9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2.75">
      <c r="B78" s="272" t="s">
        <v>671</v>
      </c>
      <c r="C78" s="536" t="s">
        <v>899</v>
      </c>
      <c r="D78" s="537"/>
      <c r="E78" s="538"/>
      <c r="F78" s="43"/>
      <c r="G78" s="160"/>
      <c r="H78" s="367">
        <v>11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2.75">
      <c r="B79" s="273"/>
      <c r="C79" s="117" t="s">
        <v>785</v>
      </c>
      <c r="D79" s="396"/>
      <c r="E79" s="397" t="s">
        <v>787</v>
      </c>
      <c r="F79" s="80"/>
      <c r="G79" s="162"/>
      <c r="H79" s="367"/>
      <c r="I79" s="167"/>
      <c r="J79" s="152"/>
      <c r="K79" s="151"/>
    </row>
    <row r="80" spans="2:11" s="72" customFormat="1" ht="12.75">
      <c r="B80" s="272" t="s">
        <v>672</v>
      </c>
      <c r="C80" s="400" t="s">
        <v>785</v>
      </c>
      <c r="D80" s="396" t="s">
        <v>786</v>
      </c>
      <c r="E80" s="114">
        <v>1400</v>
      </c>
      <c r="F80" s="43"/>
      <c r="G80" s="160"/>
      <c r="H80" s="367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2.75">
      <c r="B81" s="272" t="s">
        <v>673</v>
      </c>
      <c r="C81" s="400" t="s">
        <v>785</v>
      </c>
      <c r="D81" s="396" t="s">
        <v>786</v>
      </c>
      <c r="E81" s="114">
        <v>2200</v>
      </c>
      <c r="F81" s="43"/>
      <c r="G81" s="160"/>
      <c r="H81" s="367">
        <v>0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2.75">
      <c r="B82" s="272" t="s">
        <v>674</v>
      </c>
      <c r="C82" s="400" t="s">
        <v>785</v>
      </c>
      <c r="D82" s="396" t="s">
        <v>786</v>
      </c>
      <c r="E82" s="114">
        <v>2500</v>
      </c>
      <c r="F82" s="43"/>
      <c r="G82" s="160"/>
      <c r="H82" s="367">
        <v>0</v>
      </c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2.75">
      <c r="B83" s="272" t="s">
        <v>676</v>
      </c>
      <c r="C83" s="400" t="s">
        <v>785</v>
      </c>
      <c r="D83" s="396" t="s">
        <v>786</v>
      </c>
      <c r="E83" s="114">
        <v>2800</v>
      </c>
      <c r="F83" s="43"/>
      <c r="G83" s="160"/>
      <c r="H83" s="367">
        <v>0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2.75">
      <c r="B84" s="272" t="s">
        <v>677</v>
      </c>
      <c r="C84" s="400" t="s">
        <v>785</v>
      </c>
      <c r="D84" s="396" t="s">
        <v>786</v>
      </c>
      <c r="E84" s="114">
        <v>3750</v>
      </c>
      <c r="F84" s="43"/>
      <c r="G84" s="160"/>
      <c r="H84" s="367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ht="13.5" thickBot="1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.75" thickBot="1">
      <c r="B86" s="45"/>
      <c r="C86" s="46"/>
      <c r="D86" s="47"/>
      <c r="E86" s="46"/>
      <c r="F86" s="48"/>
      <c r="G86" s="49"/>
      <c r="H86" s="50"/>
      <c r="I86" s="51"/>
    </row>
    <row r="87" spans="2:11" ht="19.5" thickBot="1">
      <c r="B87" s="531" t="s">
        <v>707</v>
      </c>
      <c r="C87" s="532"/>
      <c r="D87" s="532"/>
      <c r="E87" s="532"/>
      <c r="F87" s="532"/>
      <c r="G87" s="533"/>
      <c r="H87" s="222">
        <f>SUM(H11:H85)</f>
        <v>245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>
      <c r="B88" s="52"/>
    </row>
    <row r="89" spans="2:11">
      <c r="B89" s="52"/>
    </row>
    <row r="90" spans="2:11">
      <c r="B90" s="52"/>
    </row>
    <row r="91" spans="2:11">
      <c r="B91" s="52"/>
    </row>
    <row r="92" spans="2:11">
      <c r="B92" s="52"/>
    </row>
    <row r="93" spans="2:11">
      <c r="B93" s="52"/>
    </row>
    <row r="94" spans="2:11">
      <c r="B94" s="52"/>
    </row>
    <row r="95" spans="2:11">
      <c r="B95" s="52"/>
    </row>
    <row r="96" spans="2:11">
      <c r="B96" s="52"/>
    </row>
  </sheetData>
  <protectedRanges>
    <protectedRange sqref="G11:H11 G41:H41 G68:H68 G29:H29 H20:H28 G19:H19 G85:H85 H80:H84 H30:H40 H42:H56 H63:H67 H12:H18" name="Bereich2_4_2"/>
    <protectedRange sqref="F41 F68 F85 F11:F29" name="Bereich2_1_3_1"/>
    <protectedRange sqref="G20:G28 G30:G40" name="Bereich2_4_1_1"/>
    <protectedRange sqref="F34:F40" name="Bereich2_1_3"/>
    <protectedRange sqref="H57:H62" name="Bereich2_4_1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H69:H78" name="Bereich2_4_3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3"/>
  <sheetViews>
    <sheetView zoomScale="60" zoomScaleNormal="60" workbookViewId="0"/>
  </sheetViews>
  <sheetFormatPr defaultColWidth="8.85546875" defaultRowHeight="15"/>
  <cols>
    <col min="1" max="1" width="8.85546875" style="39"/>
    <col min="2" max="2" width="9.42578125" style="39" bestFit="1" customWidth="1"/>
    <col min="3" max="3" width="63" style="39" customWidth="1"/>
    <col min="4" max="4" width="19.28515625" style="39" bestFit="1" customWidth="1"/>
    <col min="5" max="5" width="11" style="39" bestFit="1" customWidth="1"/>
    <col min="6" max="6" width="8.85546875" style="39"/>
    <col min="7" max="7" width="17.42578125" style="39" customWidth="1"/>
    <col min="8" max="8" width="6.140625" style="39" customWidth="1"/>
    <col min="9" max="10" width="15.7109375" style="39" customWidth="1"/>
    <col min="11" max="11" width="12.140625" style="39" bestFit="1" customWidth="1"/>
    <col min="12" max="16384" width="8.85546875" style="39"/>
  </cols>
  <sheetData>
    <row r="1" spans="2:11" ht="15.75" thickBot="1"/>
    <row r="2" spans="2:11" ht="21.75" thickBot="1">
      <c r="B2" s="544" t="s">
        <v>140</v>
      </c>
      <c r="C2" s="504" t="str">
        <f>Nábytek!D19</f>
        <v>Mrazicí skříně s dveřmi</v>
      </c>
      <c r="D2" s="505"/>
      <c r="E2" s="505"/>
      <c r="F2" s="506"/>
      <c r="G2" s="525" t="str">
        <f>'Celkem  Nab+Tech'!G2</f>
        <v>Firma</v>
      </c>
      <c r="H2" s="526"/>
      <c r="I2" s="547" t="str">
        <f>Nábytek!H2</f>
        <v>XY</v>
      </c>
      <c r="J2" s="548"/>
      <c r="K2" s="549"/>
    </row>
    <row r="3" spans="2:11" ht="16.5" thickBot="1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47" t="str">
        <f>Nábytek!H3</f>
        <v>Makro Olomouc - remodelling chlazení</v>
      </c>
      <c r="J3" s="548"/>
      <c r="K3" s="549"/>
    </row>
    <row r="4" spans="2:11" ht="16.5" thickBot="1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2.75">
      <c r="B5" s="507" t="s">
        <v>857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15" customHeight="1">
      <c r="B6" s="511" t="s">
        <v>1133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15" customHeight="1">
      <c r="B7" s="511" t="s">
        <v>858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3.5" thickBot="1">
      <c r="B8" s="513" t="s">
        <v>882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42" t="s">
        <v>685</v>
      </c>
      <c r="I9" s="392" t="s">
        <v>686</v>
      </c>
      <c r="J9" s="502" t="s">
        <v>697</v>
      </c>
      <c r="K9" s="503"/>
    </row>
    <row r="10" spans="2:11" s="9" customFormat="1" ht="15.75" thickBot="1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43"/>
      <c r="I10" s="394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09" t="s">
        <v>900</v>
      </c>
      <c r="D11" s="110" t="s">
        <v>859</v>
      </c>
      <c r="E11" s="111"/>
      <c r="F11" s="42"/>
      <c r="G11" s="159"/>
      <c r="H11" s="42"/>
      <c r="I11" s="166"/>
      <c r="J11" s="156"/>
      <c r="K11" s="155"/>
    </row>
    <row r="12" spans="2:11" s="72" customFormat="1" ht="12.75">
      <c r="B12" s="272" t="s">
        <v>92</v>
      </c>
      <c r="C12" s="112" t="s">
        <v>863</v>
      </c>
      <c r="D12" s="113" t="s">
        <v>860</v>
      </c>
      <c r="E12" s="114"/>
      <c r="F12" s="217"/>
      <c r="G12" s="160"/>
      <c r="H12" s="367"/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2.75">
      <c r="B13" s="272" t="s">
        <v>93</v>
      </c>
      <c r="C13" s="112" t="s">
        <v>864</v>
      </c>
      <c r="D13" s="113" t="s">
        <v>861</v>
      </c>
      <c r="E13" s="114"/>
      <c r="F13" s="217"/>
      <c r="G13" s="160"/>
      <c r="H13" s="367"/>
      <c r="I13" s="167">
        <f t="shared" ref="I13:I14" si="2">J13+K13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2.75">
      <c r="B14" s="272" t="s">
        <v>94</v>
      </c>
      <c r="C14" s="112" t="s">
        <v>865</v>
      </c>
      <c r="D14" s="113" t="s">
        <v>862</v>
      </c>
      <c r="E14" s="114"/>
      <c r="F14" s="217"/>
      <c r="G14" s="160"/>
      <c r="H14" s="367">
        <v>2</v>
      </c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2.75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2.75">
      <c r="B16" s="272" t="s">
        <v>95</v>
      </c>
      <c r="C16" s="112" t="s">
        <v>869</v>
      </c>
      <c r="D16" s="113"/>
      <c r="E16" s="114"/>
      <c r="F16" s="43"/>
      <c r="G16" s="224"/>
      <c r="H16" s="367">
        <v>1</v>
      </c>
      <c r="I16" s="167">
        <f>J16+K16</f>
        <v>0</v>
      </c>
      <c r="J16" s="152">
        <f t="shared" si="3"/>
        <v>0</v>
      </c>
      <c r="K16" s="151">
        <f t="shared" si="4"/>
        <v>0</v>
      </c>
    </row>
    <row r="17" spans="2:11" s="72" customFormat="1" ht="12.75">
      <c r="B17" s="272" t="s">
        <v>96</v>
      </c>
      <c r="C17" s="112" t="s">
        <v>868</v>
      </c>
      <c r="D17" s="115"/>
      <c r="E17" s="116"/>
      <c r="F17" s="43"/>
      <c r="G17" s="225"/>
      <c r="H17" s="367">
        <v>1</v>
      </c>
      <c r="I17" s="167">
        <f t="shared" ref="I17:I20" si="5">J17+K17</f>
        <v>0</v>
      </c>
      <c r="J17" s="152">
        <f t="shared" si="3"/>
        <v>0</v>
      </c>
      <c r="K17" s="151">
        <f t="shared" si="4"/>
        <v>0</v>
      </c>
    </row>
    <row r="18" spans="2:11" s="72" customFormat="1" ht="12.75">
      <c r="B18" s="272" t="s">
        <v>97</v>
      </c>
      <c r="C18" s="143" t="s">
        <v>866</v>
      </c>
      <c r="D18" s="115"/>
      <c r="E18" s="114"/>
      <c r="F18" s="43"/>
      <c r="G18" s="225"/>
      <c r="H18" s="367"/>
      <c r="I18" s="167">
        <f t="shared" si="5"/>
        <v>0</v>
      </c>
      <c r="J18" s="152">
        <f t="shared" si="3"/>
        <v>0</v>
      </c>
      <c r="K18" s="151">
        <f t="shared" si="4"/>
        <v>0</v>
      </c>
    </row>
    <row r="19" spans="2:11" s="72" customFormat="1" ht="12.75">
      <c r="B19" s="272" t="s">
        <v>98</v>
      </c>
      <c r="C19" s="143" t="s">
        <v>867</v>
      </c>
      <c r="D19" s="113"/>
      <c r="E19" s="114"/>
      <c r="F19" s="43"/>
      <c r="G19" s="225"/>
      <c r="H19" s="367"/>
      <c r="I19" s="167">
        <f t="shared" si="5"/>
        <v>0</v>
      </c>
      <c r="J19" s="152">
        <f t="shared" si="3"/>
        <v>0</v>
      </c>
      <c r="K19" s="151">
        <f t="shared" si="4"/>
        <v>0</v>
      </c>
    </row>
    <row r="20" spans="2:11" s="72" customFormat="1" ht="12.75">
      <c r="B20" s="272" t="s">
        <v>99</v>
      </c>
      <c r="C20" s="143" t="s">
        <v>870</v>
      </c>
      <c r="D20" s="115"/>
      <c r="E20" s="114"/>
      <c r="F20" s="43"/>
      <c r="G20" s="225"/>
      <c r="H20" s="367"/>
      <c r="I20" s="167">
        <f t="shared" si="5"/>
        <v>0</v>
      </c>
      <c r="J20" s="152">
        <f t="shared" si="3"/>
        <v>0</v>
      </c>
      <c r="K20" s="151">
        <f t="shared" si="4"/>
        <v>0</v>
      </c>
    </row>
    <row r="21" spans="2:11" s="72" customFormat="1" ht="12.75">
      <c r="B21" s="272"/>
      <c r="C21" s="117" t="s">
        <v>871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2.75">
      <c r="B22" s="272" t="s">
        <v>100</v>
      </c>
      <c r="C22" s="112" t="s">
        <v>873</v>
      </c>
      <c r="D22" s="113" t="s">
        <v>875</v>
      </c>
      <c r="E22" s="114"/>
      <c r="F22" s="43"/>
      <c r="G22" s="225"/>
      <c r="H22" s="367">
        <v>50</v>
      </c>
      <c r="I22" s="167">
        <f>J22+K22</f>
        <v>0</v>
      </c>
      <c r="J22" s="152">
        <f t="shared" si="3"/>
        <v>0</v>
      </c>
      <c r="K22" s="151">
        <f t="shared" si="4"/>
        <v>0</v>
      </c>
    </row>
    <row r="23" spans="2:11" s="72" customFormat="1" ht="12.75">
      <c r="B23" s="272" t="s">
        <v>101</v>
      </c>
      <c r="C23" s="112" t="s">
        <v>872</v>
      </c>
      <c r="D23" s="113" t="s">
        <v>876</v>
      </c>
      <c r="E23" s="116"/>
      <c r="F23" s="43"/>
      <c r="G23" s="225"/>
      <c r="H23" s="367"/>
      <c r="I23" s="167">
        <f t="shared" ref="I23:I24" si="6">J23+K23</f>
        <v>0</v>
      </c>
      <c r="J23" s="152">
        <f t="shared" si="3"/>
        <v>0</v>
      </c>
      <c r="K23" s="151">
        <f t="shared" si="4"/>
        <v>0</v>
      </c>
    </row>
    <row r="24" spans="2:11" s="72" customFormat="1" ht="12.75">
      <c r="B24" s="272" t="s">
        <v>102</v>
      </c>
      <c r="C24" s="112" t="s">
        <v>874</v>
      </c>
      <c r="D24" s="113"/>
      <c r="E24" s="116"/>
      <c r="F24" s="43"/>
      <c r="G24" s="225"/>
      <c r="H24" s="367">
        <v>60</v>
      </c>
      <c r="I24" s="167">
        <f t="shared" si="6"/>
        <v>0</v>
      </c>
      <c r="J24" s="152">
        <f t="shared" si="3"/>
        <v>0</v>
      </c>
      <c r="K24" s="151">
        <f t="shared" si="4"/>
        <v>0</v>
      </c>
    </row>
    <row r="25" spans="2:11" s="130" customFormat="1" ht="12.75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2.75">
      <c r="B26" s="272" t="s">
        <v>103</v>
      </c>
      <c r="C26" s="112" t="s">
        <v>877</v>
      </c>
      <c r="D26" s="115"/>
      <c r="E26" s="116"/>
      <c r="F26" s="43"/>
      <c r="G26" s="224"/>
      <c r="H26" s="367"/>
      <c r="I26" s="167">
        <f>J26+K26</f>
        <v>0</v>
      </c>
      <c r="J26" s="152">
        <f t="shared" si="3"/>
        <v>0</v>
      </c>
      <c r="K26" s="151">
        <f t="shared" si="4"/>
        <v>0</v>
      </c>
    </row>
    <row r="27" spans="2:11" s="72" customFormat="1" ht="12.75">
      <c r="B27" s="272" t="s">
        <v>104</v>
      </c>
      <c r="C27" s="112" t="s">
        <v>878</v>
      </c>
      <c r="D27" s="113" t="s">
        <v>860</v>
      </c>
      <c r="E27" s="116"/>
      <c r="F27" s="43"/>
      <c r="G27" s="225"/>
      <c r="H27" s="367"/>
      <c r="I27" s="167">
        <f t="shared" ref="I27:I29" si="7">J27+K27</f>
        <v>0</v>
      </c>
      <c r="J27" s="152">
        <f t="shared" si="3"/>
        <v>0</v>
      </c>
      <c r="K27" s="151">
        <f t="shared" si="4"/>
        <v>0</v>
      </c>
    </row>
    <row r="28" spans="2:11" s="72" customFormat="1" ht="12.75">
      <c r="B28" s="272" t="s">
        <v>105</v>
      </c>
      <c r="C28" s="112" t="s">
        <v>878</v>
      </c>
      <c r="D28" s="113" t="s">
        <v>861</v>
      </c>
      <c r="E28" s="116"/>
      <c r="F28" s="43"/>
      <c r="G28" s="225"/>
      <c r="H28" s="367"/>
      <c r="I28" s="167">
        <f t="shared" si="7"/>
        <v>0</v>
      </c>
      <c r="J28" s="152">
        <f t="shared" si="3"/>
        <v>0</v>
      </c>
      <c r="K28" s="151">
        <f t="shared" si="4"/>
        <v>0</v>
      </c>
    </row>
    <row r="29" spans="2:11" s="72" customFormat="1" ht="12.75">
      <c r="B29" s="272" t="s">
        <v>106</v>
      </c>
      <c r="C29" s="112" t="s">
        <v>878</v>
      </c>
      <c r="D29" s="113" t="s">
        <v>862</v>
      </c>
      <c r="E29" s="116"/>
      <c r="F29" s="43"/>
      <c r="G29" s="225"/>
      <c r="H29" s="367">
        <v>2</v>
      </c>
      <c r="I29" s="167">
        <f t="shared" si="7"/>
        <v>0</v>
      </c>
      <c r="J29" s="152">
        <f t="shared" si="3"/>
        <v>0</v>
      </c>
      <c r="K29" s="151">
        <f t="shared" si="4"/>
        <v>0</v>
      </c>
    </row>
    <row r="30" spans="2:11" s="130" customFormat="1" ht="12.75">
      <c r="B30" s="275"/>
      <c r="C30" s="117" t="s">
        <v>792</v>
      </c>
      <c r="D30" s="379" t="s">
        <v>793</v>
      </c>
      <c r="E30" s="379" t="s">
        <v>739</v>
      </c>
      <c r="F30" s="80"/>
      <c r="G30" s="162"/>
      <c r="H30" s="367"/>
      <c r="I30" s="167"/>
      <c r="J30" s="152"/>
      <c r="K30" s="151"/>
    </row>
    <row r="31" spans="2:11" s="72" customFormat="1" ht="12.75">
      <c r="B31" s="272" t="s">
        <v>108</v>
      </c>
      <c r="C31" s="112" t="s">
        <v>879</v>
      </c>
      <c r="D31" s="256"/>
      <c r="E31" s="378"/>
      <c r="F31" s="43"/>
      <c r="G31" s="224"/>
      <c r="H31" s="367">
        <v>2</v>
      </c>
      <c r="I31" s="167">
        <f>J31+K31</f>
        <v>0</v>
      </c>
      <c r="J31" s="152">
        <f t="shared" si="3"/>
        <v>0</v>
      </c>
      <c r="K31" s="151">
        <f t="shared" si="4"/>
        <v>0</v>
      </c>
    </row>
    <row r="32" spans="2:11" s="72" customFormat="1" ht="12.75">
      <c r="B32" s="272" t="s">
        <v>109</v>
      </c>
      <c r="C32" s="395" t="s">
        <v>794</v>
      </c>
      <c r="D32" s="256"/>
      <c r="E32" s="378"/>
      <c r="F32" s="43"/>
      <c r="G32" s="225"/>
      <c r="H32" s="367">
        <v>2</v>
      </c>
      <c r="I32" s="167">
        <f t="shared" ref="I32:I41" si="8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2.75">
      <c r="B33" s="272" t="s">
        <v>110</v>
      </c>
      <c r="C33" s="400" t="s">
        <v>795</v>
      </c>
      <c r="D33" s="256"/>
      <c r="E33" s="378"/>
      <c r="F33" s="43"/>
      <c r="G33" s="225"/>
      <c r="H33" s="367">
        <v>2</v>
      </c>
      <c r="I33" s="167">
        <f t="shared" si="8"/>
        <v>0</v>
      </c>
      <c r="J33" s="152">
        <f t="shared" si="3"/>
        <v>0</v>
      </c>
      <c r="K33" s="151">
        <f t="shared" si="4"/>
        <v>0</v>
      </c>
    </row>
    <row r="34" spans="2:11" s="72" customFormat="1" ht="12.75">
      <c r="B34" s="272" t="s">
        <v>111</v>
      </c>
      <c r="C34" s="395" t="s">
        <v>796</v>
      </c>
      <c r="D34" s="256"/>
      <c r="E34" s="378"/>
      <c r="F34" s="43"/>
      <c r="G34" s="160"/>
      <c r="H34" s="367">
        <v>2</v>
      </c>
      <c r="I34" s="167">
        <f t="shared" si="8"/>
        <v>0</v>
      </c>
      <c r="J34" s="152">
        <f t="shared" si="3"/>
        <v>0</v>
      </c>
      <c r="K34" s="151">
        <f t="shared" si="4"/>
        <v>0</v>
      </c>
    </row>
    <row r="35" spans="2:11" s="72" customFormat="1" ht="12.75">
      <c r="B35" s="272" t="s">
        <v>112</v>
      </c>
      <c r="C35" s="395" t="s">
        <v>917</v>
      </c>
      <c r="D35" s="256"/>
      <c r="E35" s="378"/>
      <c r="F35" s="43"/>
      <c r="G35" s="225"/>
      <c r="H35" s="367">
        <v>6</v>
      </c>
      <c r="I35" s="167">
        <f t="shared" si="8"/>
        <v>0</v>
      </c>
      <c r="J35" s="152">
        <f t="shared" si="3"/>
        <v>0</v>
      </c>
      <c r="K35" s="151">
        <f t="shared" si="4"/>
        <v>0</v>
      </c>
    </row>
    <row r="36" spans="2:11" s="72" customFormat="1" ht="12.75">
      <c r="B36" s="272" t="s">
        <v>113</v>
      </c>
      <c r="C36" s="434" t="s">
        <v>1159</v>
      </c>
      <c r="D36" s="256"/>
      <c r="E36" s="378"/>
      <c r="F36" s="43"/>
      <c r="G36" s="225"/>
      <c r="H36" s="367">
        <v>2</v>
      </c>
      <c r="I36" s="167">
        <f t="shared" si="8"/>
        <v>0</v>
      </c>
      <c r="J36" s="152">
        <f t="shared" si="3"/>
        <v>0</v>
      </c>
      <c r="K36" s="151">
        <f t="shared" si="4"/>
        <v>0</v>
      </c>
    </row>
    <row r="37" spans="2:11" s="72" customFormat="1" ht="12.75">
      <c r="B37" s="272" t="s">
        <v>114</v>
      </c>
      <c r="C37" s="395" t="s">
        <v>797</v>
      </c>
      <c r="D37" s="256"/>
      <c r="E37" s="378"/>
      <c r="F37" s="43"/>
      <c r="G37" s="225"/>
      <c r="H37" s="367"/>
      <c r="I37" s="167">
        <f t="shared" si="8"/>
        <v>0</v>
      </c>
      <c r="J37" s="152">
        <f t="shared" si="3"/>
        <v>0</v>
      </c>
      <c r="K37" s="151">
        <f t="shared" si="4"/>
        <v>0</v>
      </c>
    </row>
    <row r="38" spans="2:11" s="72" customFormat="1" ht="12.75">
      <c r="B38" s="272" t="s">
        <v>115</v>
      </c>
      <c r="C38" s="400" t="s">
        <v>798</v>
      </c>
      <c r="D38" s="382"/>
      <c r="E38" s="382"/>
      <c r="F38" s="43"/>
      <c r="G38" s="160"/>
      <c r="H38" s="367">
        <v>2</v>
      </c>
      <c r="I38" s="167">
        <f t="shared" si="8"/>
        <v>0</v>
      </c>
      <c r="J38" s="152">
        <f t="shared" si="3"/>
        <v>0</v>
      </c>
      <c r="K38" s="151">
        <f t="shared" si="4"/>
        <v>0</v>
      </c>
    </row>
    <row r="39" spans="2:11" s="72" customFormat="1" ht="12.75">
      <c r="B39" s="272" t="s">
        <v>116</v>
      </c>
      <c r="C39" s="395" t="s">
        <v>799</v>
      </c>
      <c r="D39" s="119"/>
      <c r="E39" s="120"/>
      <c r="F39" s="43"/>
      <c r="G39" s="160"/>
      <c r="H39" s="367">
        <v>2</v>
      </c>
      <c r="I39" s="167">
        <f t="shared" si="8"/>
        <v>0</v>
      </c>
      <c r="J39" s="152">
        <f t="shared" si="3"/>
        <v>0</v>
      </c>
      <c r="K39" s="151">
        <f t="shared" si="4"/>
        <v>0</v>
      </c>
    </row>
    <row r="40" spans="2:11" s="72" customFormat="1" ht="12.75">
      <c r="B40" s="272" t="s">
        <v>117</v>
      </c>
      <c r="C40" s="112" t="s">
        <v>800</v>
      </c>
      <c r="D40" s="119"/>
      <c r="E40" s="120"/>
      <c r="F40" s="43"/>
      <c r="G40" s="160"/>
      <c r="H40" s="367"/>
      <c r="I40" s="167">
        <f t="shared" si="8"/>
        <v>0</v>
      </c>
      <c r="J40" s="152">
        <f t="shared" si="3"/>
        <v>0</v>
      </c>
      <c r="K40" s="151">
        <f t="shared" si="4"/>
        <v>0</v>
      </c>
    </row>
    <row r="41" spans="2:11" s="72" customFormat="1" ht="12.75">
      <c r="B41" s="272" t="s">
        <v>118</v>
      </c>
      <c r="C41" s="536" t="s">
        <v>899</v>
      </c>
      <c r="D41" s="537"/>
      <c r="E41" s="538"/>
      <c r="F41" s="43"/>
      <c r="G41" s="160"/>
      <c r="H41" s="367">
        <v>2</v>
      </c>
      <c r="I41" s="167">
        <f t="shared" si="8"/>
        <v>0</v>
      </c>
      <c r="J41" s="152">
        <f t="shared" si="3"/>
        <v>0</v>
      </c>
      <c r="K41" s="151">
        <f t="shared" si="4"/>
        <v>0</v>
      </c>
    </row>
    <row r="42" spans="2:11" s="72" customFormat="1" ht="13.5" thickBot="1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.75" thickBot="1">
      <c r="B43" s="45"/>
      <c r="C43" s="46"/>
      <c r="D43" s="47"/>
      <c r="E43" s="46"/>
      <c r="F43" s="48"/>
      <c r="G43" s="49"/>
      <c r="H43" s="50"/>
      <c r="I43" s="51"/>
    </row>
    <row r="44" spans="2:11" ht="19.5" thickBot="1">
      <c r="B44" s="531" t="s">
        <v>707</v>
      </c>
      <c r="C44" s="532"/>
      <c r="D44" s="532"/>
      <c r="E44" s="532"/>
      <c r="F44" s="532"/>
      <c r="G44" s="533"/>
      <c r="H44" s="226">
        <f>SUM(H11:H42)</f>
        <v>138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>
      <c r="B45" s="52"/>
    </row>
    <row r="46" spans="2:11">
      <c r="B46" s="52"/>
    </row>
    <row r="47" spans="2:11">
      <c r="B47" s="52"/>
    </row>
    <row r="48" spans="2:11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53" spans="2:2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6"/>
  <sheetViews>
    <sheetView zoomScale="60" zoomScaleNormal="60" workbookViewId="0"/>
  </sheetViews>
  <sheetFormatPr defaultColWidth="8.85546875" defaultRowHeight="15"/>
  <cols>
    <col min="1" max="1" width="8.85546875" style="39"/>
    <col min="2" max="2" width="9.42578125" style="39" bestFit="1" customWidth="1"/>
    <col min="3" max="3" width="55.5703125" style="39" bestFit="1" customWidth="1"/>
    <col min="4" max="4" width="17.7109375" style="39" bestFit="1" customWidth="1"/>
    <col min="5" max="5" width="10.42578125" style="39" bestFit="1" customWidth="1"/>
    <col min="6" max="6" width="8.85546875" style="39"/>
    <col min="7" max="7" width="17.42578125" style="39" customWidth="1"/>
    <col min="8" max="8" width="6.7109375" style="39" bestFit="1" customWidth="1"/>
    <col min="9" max="10" width="15.7109375" style="39" customWidth="1"/>
    <col min="11" max="11" width="12.140625" style="39" bestFit="1" customWidth="1"/>
    <col min="12" max="16384" width="8.85546875" style="39"/>
  </cols>
  <sheetData>
    <row r="1" spans="2:11" ht="15.75" thickBot="1"/>
    <row r="2" spans="2:11" ht="21.75" thickBot="1">
      <c r="B2" s="544" t="s">
        <v>234</v>
      </c>
      <c r="C2" s="504" t="str">
        <f>Nábytek!D20</f>
        <v>Mrazicí ostrůvky bez agregátu s posuvnými víky</v>
      </c>
      <c r="D2" s="505"/>
      <c r="E2" s="505"/>
      <c r="F2" s="506"/>
      <c r="G2" s="525" t="str">
        <f>'Celkem  Nab+Tech'!G2</f>
        <v>Firma</v>
      </c>
      <c r="H2" s="526"/>
      <c r="I2" s="547" t="str">
        <f>Nábytek!H2</f>
        <v>XY</v>
      </c>
      <c r="J2" s="548"/>
      <c r="K2" s="549"/>
    </row>
    <row r="3" spans="2:11" ht="16.5" thickBot="1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47" t="str">
        <f>Nábytek!H3</f>
        <v>Makro Olomouc - remodelling chlazení</v>
      </c>
      <c r="J3" s="548"/>
      <c r="K3" s="549"/>
    </row>
    <row r="4" spans="2:11" ht="16.5" thickBot="1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2.75">
      <c r="B5" s="507" t="s">
        <v>884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2.75">
      <c r="B6" s="511" t="s">
        <v>1134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2.75">
      <c r="B7" s="511" t="s">
        <v>881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3.5" thickBot="1">
      <c r="B8" s="513" t="s">
        <v>883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42" t="s">
        <v>685</v>
      </c>
      <c r="I9" s="392" t="s">
        <v>686</v>
      </c>
      <c r="J9" s="502" t="s">
        <v>697</v>
      </c>
      <c r="K9" s="503"/>
    </row>
    <row r="10" spans="2:11" s="9" customFormat="1" ht="15.75" thickBot="1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43"/>
      <c r="I10" s="394" t="s">
        <v>743</v>
      </c>
      <c r="J10" s="67" t="s">
        <v>687</v>
      </c>
      <c r="K10" s="68" t="s">
        <v>688</v>
      </c>
    </row>
    <row r="11" spans="2:11" s="72" customFormat="1" ht="12.75">
      <c r="B11" s="271"/>
      <c r="C11" s="109" t="s">
        <v>900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2.75">
      <c r="B12" s="272" t="s">
        <v>242</v>
      </c>
      <c r="C12" s="112" t="s">
        <v>885</v>
      </c>
      <c r="D12" s="113" t="s">
        <v>886</v>
      </c>
      <c r="E12" s="114">
        <v>2500</v>
      </c>
      <c r="F12" s="43"/>
      <c r="G12" s="160"/>
      <c r="H12" s="367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2.75">
      <c r="B13" s="272" t="s">
        <v>243</v>
      </c>
      <c r="C13" s="112" t="s">
        <v>885</v>
      </c>
      <c r="D13" s="113" t="s">
        <v>886</v>
      </c>
      <c r="E13" s="114">
        <v>3750</v>
      </c>
      <c r="F13" s="43"/>
      <c r="G13" s="160"/>
      <c r="H13" s="367"/>
      <c r="I13" s="167">
        <f t="shared" ref="I13:I14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2.75">
      <c r="B14" s="272" t="s">
        <v>244</v>
      </c>
      <c r="C14" s="112" t="s">
        <v>887</v>
      </c>
      <c r="D14" s="113"/>
      <c r="E14" s="114" t="s">
        <v>246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2.75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2.75">
      <c r="B16" s="272" t="s">
        <v>561</v>
      </c>
      <c r="C16" s="112" t="s">
        <v>869</v>
      </c>
      <c r="D16" s="113"/>
      <c r="E16" s="114"/>
      <c r="F16" s="43"/>
      <c r="G16" s="224"/>
      <c r="H16" s="367"/>
      <c r="I16" s="167">
        <f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2.75">
      <c r="B17" s="272" t="s">
        <v>580</v>
      </c>
      <c r="C17" s="112" t="s">
        <v>868</v>
      </c>
      <c r="D17" s="115"/>
      <c r="E17" s="116"/>
      <c r="F17" s="43"/>
      <c r="G17" s="225"/>
      <c r="H17" s="367"/>
      <c r="I17" s="167">
        <f t="shared" ref="I17:I20" si="3">J17+K17</f>
        <v>0</v>
      </c>
      <c r="J17" s="152">
        <f t="shared" si="0"/>
        <v>0</v>
      </c>
      <c r="K17" s="151">
        <f t="shared" si="1"/>
        <v>0</v>
      </c>
    </row>
    <row r="18" spans="2:11" s="72" customFormat="1" ht="12.75">
      <c r="B18" s="272" t="s">
        <v>581</v>
      </c>
      <c r="C18" s="143" t="s">
        <v>888</v>
      </c>
      <c r="D18" s="115"/>
      <c r="E18" s="114"/>
      <c r="F18" s="43"/>
      <c r="G18" s="225"/>
      <c r="H18" s="367"/>
      <c r="I18" s="167">
        <f t="shared" si="3"/>
        <v>0</v>
      </c>
      <c r="J18" s="152">
        <f t="shared" si="0"/>
        <v>0</v>
      </c>
      <c r="K18" s="151">
        <f t="shared" si="1"/>
        <v>0</v>
      </c>
    </row>
    <row r="19" spans="2:11" s="72" customFormat="1" ht="12.75">
      <c r="B19" s="272" t="s">
        <v>582</v>
      </c>
      <c r="C19" s="143" t="s">
        <v>889</v>
      </c>
      <c r="D19" s="113"/>
      <c r="E19" s="114"/>
      <c r="F19" s="43"/>
      <c r="G19" s="225"/>
      <c r="H19" s="367"/>
      <c r="I19" s="167">
        <f t="shared" si="3"/>
        <v>0</v>
      </c>
      <c r="J19" s="152">
        <f t="shared" si="0"/>
        <v>0</v>
      </c>
      <c r="K19" s="151">
        <f t="shared" si="1"/>
        <v>0</v>
      </c>
    </row>
    <row r="20" spans="2:11" s="72" customFormat="1" ht="12.75">
      <c r="B20" s="272" t="s">
        <v>583</v>
      </c>
      <c r="C20" s="143" t="s">
        <v>890</v>
      </c>
      <c r="D20" s="115"/>
      <c r="E20" s="114"/>
      <c r="F20" s="43"/>
      <c r="G20" s="225"/>
      <c r="H20" s="367"/>
      <c r="I20" s="167">
        <f t="shared" si="3"/>
        <v>0</v>
      </c>
      <c r="J20" s="152">
        <f t="shared" si="0"/>
        <v>0</v>
      </c>
      <c r="K20" s="151">
        <f t="shared" si="1"/>
        <v>0</v>
      </c>
    </row>
    <row r="21" spans="2:11" s="72" customFormat="1" ht="12.75">
      <c r="B21" s="272"/>
      <c r="C21" s="117" t="s">
        <v>891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2.75">
      <c r="B22" s="272" t="s">
        <v>562</v>
      </c>
      <c r="C22" s="112" t="s">
        <v>892</v>
      </c>
      <c r="D22" s="113" t="s">
        <v>245</v>
      </c>
      <c r="E22" s="114"/>
      <c r="F22" s="43"/>
      <c r="G22" s="225"/>
      <c r="H22" s="367"/>
      <c r="I22" s="167">
        <f>J22+K22</f>
        <v>0</v>
      </c>
      <c r="J22" s="152">
        <f t="shared" si="0"/>
        <v>0</v>
      </c>
      <c r="K22" s="151">
        <f t="shared" si="1"/>
        <v>0</v>
      </c>
    </row>
    <row r="23" spans="2:11" s="72" customFormat="1" ht="12.75">
      <c r="B23" s="272" t="s">
        <v>576</v>
      </c>
      <c r="C23" s="112" t="s">
        <v>893</v>
      </c>
      <c r="D23" s="113" t="s">
        <v>247</v>
      </c>
      <c r="E23" s="116"/>
      <c r="F23" s="43"/>
      <c r="G23" s="225"/>
      <c r="H23" s="367"/>
      <c r="I23" s="167">
        <f t="shared" ref="I23:I27" si="4">J23+K23</f>
        <v>0</v>
      </c>
      <c r="J23" s="152">
        <f t="shared" si="0"/>
        <v>0</v>
      </c>
      <c r="K23" s="151">
        <f t="shared" si="1"/>
        <v>0</v>
      </c>
    </row>
    <row r="24" spans="2:11" s="72" customFormat="1" ht="12.75">
      <c r="B24" s="272" t="s">
        <v>577</v>
      </c>
      <c r="C24" s="112" t="s">
        <v>894</v>
      </c>
      <c r="D24" s="113"/>
      <c r="E24" s="116"/>
      <c r="F24" s="43"/>
      <c r="G24" s="225"/>
      <c r="H24" s="367"/>
      <c r="I24" s="167">
        <f t="shared" si="4"/>
        <v>0</v>
      </c>
      <c r="J24" s="152">
        <f t="shared" si="0"/>
        <v>0</v>
      </c>
      <c r="K24" s="151">
        <f t="shared" si="1"/>
        <v>0</v>
      </c>
    </row>
    <row r="25" spans="2:11" s="72" customFormat="1" ht="12.75">
      <c r="B25" s="272" t="s">
        <v>578</v>
      </c>
      <c r="C25" s="240" t="s">
        <v>895</v>
      </c>
      <c r="D25" s="113"/>
      <c r="E25" s="114">
        <v>2500</v>
      </c>
      <c r="F25" s="43"/>
      <c r="G25" s="225"/>
      <c r="H25" s="367"/>
      <c r="I25" s="167">
        <f t="shared" si="4"/>
        <v>0</v>
      </c>
      <c r="J25" s="152">
        <f t="shared" ref="J25:J27" si="5">F25*H25</f>
        <v>0</v>
      </c>
      <c r="K25" s="151">
        <f t="shared" ref="K25:K27" si="6">G25*H25</f>
        <v>0</v>
      </c>
    </row>
    <row r="26" spans="2:11" s="72" customFormat="1" ht="12.75">
      <c r="B26" s="272" t="s">
        <v>579</v>
      </c>
      <c r="C26" s="240" t="s">
        <v>895</v>
      </c>
      <c r="D26" s="113"/>
      <c r="E26" s="114">
        <v>3750</v>
      </c>
      <c r="F26" s="43"/>
      <c r="G26" s="225"/>
      <c r="H26" s="367"/>
      <c r="I26" s="167">
        <f t="shared" si="4"/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2.75">
      <c r="B27" s="272" t="s">
        <v>563</v>
      </c>
      <c r="C27" s="240" t="s">
        <v>895</v>
      </c>
      <c r="D27" s="113"/>
      <c r="E27" s="114" t="s">
        <v>246</v>
      </c>
      <c r="F27" s="43"/>
      <c r="G27" s="225"/>
      <c r="H27" s="367"/>
      <c r="I27" s="167">
        <f t="shared" si="4"/>
        <v>0</v>
      </c>
      <c r="J27" s="152">
        <f t="shared" si="5"/>
        <v>0</v>
      </c>
      <c r="K27" s="151">
        <f t="shared" si="6"/>
        <v>0</v>
      </c>
    </row>
    <row r="28" spans="2:11" s="130" customFormat="1" ht="12.75">
      <c r="B28" s="275"/>
      <c r="C28" s="112"/>
      <c r="D28" s="113"/>
      <c r="E28" s="116"/>
      <c r="F28" s="80"/>
      <c r="G28" s="161"/>
      <c r="H28" s="367"/>
      <c r="I28" s="167"/>
      <c r="J28" s="152"/>
      <c r="K28" s="151"/>
    </row>
    <row r="29" spans="2:11" s="72" customFormat="1" ht="12.75">
      <c r="B29" s="272" t="s">
        <v>575</v>
      </c>
      <c r="C29" s="112" t="s">
        <v>896</v>
      </c>
      <c r="D29" s="115" t="s">
        <v>897</v>
      </c>
      <c r="E29" s="116"/>
      <c r="F29" s="43"/>
      <c r="G29" s="160"/>
      <c r="H29" s="367"/>
      <c r="I29" s="167">
        <f>J29+K29</f>
        <v>0</v>
      </c>
      <c r="J29" s="152">
        <f t="shared" si="0"/>
        <v>0</v>
      </c>
      <c r="K29" s="151">
        <f t="shared" si="1"/>
        <v>0</v>
      </c>
    </row>
    <row r="30" spans="2:11" s="72" customFormat="1" ht="12.75">
      <c r="B30" s="272" t="s">
        <v>564</v>
      </c>
      <c r="C30" s="112" t="s">
        <v>898</v>
      </c>
      <c r="D30" s="113"/>
      <c r="E30" s="114">
        <v>2500</v>
      </c>
      <c r="F30" s="43"/>
      <c r="G30" s="160"/>
      <c r="H30" s="367"/>
      <c r="I30" s="167">
        <f t="shared" ref="I30:I32" si="9">J30+K30</f>
        <v>0</v>
      </c>
      <c r="J30" s="152">
        <f t="shared" si="0"/>
        <v>0</v>
      </c>
      <c r="K30" s="151">
        <f t="shared" si="1"/>
        <v>0</v>
      </c>
    </row>
    <row r="31" spans="2:11" s="72" customFormat="1" ht="12.75">
      <c r="B31" s="272" t="s">
        <v>565</v>
      </c>
      <c r="C31" s="112" t="s">
        <v>898</v>
      </c>
      <c r="D31" s="113"/>
      <c r="E31" s="114">
        <v>3750</v>
      </c>
      <c r="F31" s="43"/>
      <c r="G31" s="160"/>
      <c r="H31" s="367"/>
      <c r="I31" s="167">
        <f t="shared" si="9"/>
        <v>0</v>
      </c>
      <c r="J31" s="152">
        <f t="shared" si="0"/>
        <v>0</v>
      </c>
      <c r="K31" s="151">
        <f t="shared" si="1"/>
        <v>0</v>
      </c>
    </row>
    <row r="32" spans="2:11" s="72" customFormat="1" ht="12.75">
      <c r="B32" s="272" t="s">
        <v>566</v>
      </c>
      <c r="C32" s="112" t="s">
        <v>898</v>
      </c>
      <c r="D32" s="113"/>
      <c r="E32" s="114" t="s">
        <v>246</v>
      </c>
      <c r="F32" s="43"/>
      <c r="G32" s="160"/>
      <c r="H32" s="367"/>
      <c r="I32" s="167">
        <f t="shared" si="9"/>
        <v>0</v>
      </c>
      <c r="J32" s="152">
        <f t="shared" si="0"/>
        <v>0</v>
      </c>
      <c r="K32" s="151">
        <f t="shared" si="1"/>
        <v>0</v>
      </c>
    </row>
    <row r="33" spans="2:11" s="130" customFormat="1" ht="12.75">
      <c r="B33" s="275"/>
      <c r="C33" s="117" t="s">
        <v>792</v>
      </c>
      <c r="D33" s="379" t="s">
        <v>793</v>
      </c>
      <c r="E33" s="379" t="s">
        <v>739</v>
      </c>
      <c r="F33" s="80"/>
      <c r="G33" s="162"/>
      <c r="H33" s="367"/>
      <c r="I33" s="167"/>
      <c r="J33" s="152"/>
      <c r="K33" s="151"/>
    </row>
    <row r="34" spans="2:11" s="72" customFormat="1" ht="12.75">
      <c r="B34" s="272" t="s">
        <v>567</v>
      </c>
      <c r="C34" s="112" t="s">
        <v>879</v>
      </c>
      <c r="D34" s="256"/>
      <c r="E34" s="378"/>
      <c r="F34" s="43"/>
      <c r="G34" s="224"/>
      <c r="H34" s="367"/>
      <c r="I34" s="167">
        <f>J34+K34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2.75">
      <c r="B35" s="272" t="s">
        <v>568</v>
      </c>
      <c r="C35" s="395" t="s">
        <v>794</v>
      </c>
      <c r="D35" s="256"/>
      <c r="E35" s="378"/>
      <c r="F35" s="43"/>
      <c r="G35" s="225"/>
      <c r="H35" s="367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2.75">
      <c r="B36" s="272" t="s">
        <v>569</v>
      </c>
      <c r="C36" s="400" t="s">
        <v>795</v>
      </c>
      <c r="D36" s="256"/>
      <c r="E36" s="378"/>
      <c r="F36" s="43"/>
      <c r="G36" s="225"/>
      <c r="H36" s="367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2.75">
      <c r="B37" s="272" t="s">
        <v>570</v>
      </c>
      <c r="C37" s="395" t="s">
        <v>796</v>
      </c>
      <c r="D37" s="256"/>
      <c r="E37" s="378"/>
      <c r="F37" s="43"/>
      <c r="G37" s="160"/>
      <c r="H37" s="367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2.75">
      <c r="B38" s="272" t="s">
        <v>571</v>
      </c>
      <c r="C38" s="395" t="s">
        <v>917</v>
      </c>
      <c r="D38" s="256"/>
      <c r="E38" s="378"/>
      <c r="F38" s="43"/>
      <c r="G38" s="225"/>
      <c r="H38" s="367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2.75">
      <c r="B39" s="272" t="s">
        <v>572</v>
      </c>
      <c r="C39" s="434" t="s">
        <v>1159</v>
      </c>
      <c r="D39" s="256"/>
      <c r="E39" s="378"/>
      <c r="F39" s="43"/>
      <c r="G39" s="225"/>
      <c r="H39" s="367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2.75">
      <c r="B40" s="272" t="s">
        <v>573</v>
      </c>
      <c r="C40" s="395" t="s">
        <v>797</v>
      </c>
      <c r="D40" s="256"/>
      <c r="E40" s="378"/>
      <c r="F40" s="43"/>
      <c r="G40" s="225"/>
      <c r="H40" s="367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2.75">
      <c r="B41" s="272" t="s">
        <v>574</v>
      </c>
      <c r="C41" s="400" t="s">
        <v>798</v>
      </c>
      <c r="D41" s="382"/>
      <c r="E41" s="382"/>
      <c r="F41" s="43"/>
      <c r="G41" s="160"/>
      <c r="H41" s="367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2.75">
      <c r="B42" s="272" t="s">
        <v>586</v>
      </c>
      <c r="C42" s="395" t="s">
        <v>799</v>
      </c>
      <c r="D42" s="119"/>
      <c r="E42" s="120"/>
      <c r="F42" s="43"/>
      <c r="G42" s="160"/>
      <c r="H42" s="367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2.75">
      <c r="B43" s="272" t="s">
        <v>587</v>
      </c>
      <c r="C43" s="112" t="s">
        <v>800</v>
      </c>
      <c r="D43" s="119"/>
      <c r="E43" s="120"/>
      <c r="F43" s="43"/>
      <c r="G43" s="160"/>
      <c r="H43" s="367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2.75">
      <c r="B44" s="272" t="s">
        <v>588</v>
      </c>
      <c r="C44" s="536" t="s">
        <v>899</v>
      </c>
      <c r="D44" s="537"/>
      <c r="E44" s="538"/>
      <c r="F44" s="43"/>
      <c r="G44" s="160"/>
      <c r="H44" s="367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ht="13.5" thickBot="1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.75" thickBot="1">
      <c r="B46" s="45"/>
      <c r="C46" s="46"/>
      <c r="D46" s="47"/>
      <c r="E46" s="46"/>
      <c r="F46" s="48"/>
      <c r="G46" s="49"/>
      <c r="H46" s="50"/>
      <c r="I46" s="51"/>
    </row>
    <row r="47" spans="2:11" ht="19.5" thickBot="1">
      <c r="B47" s="531" t="s">
        <v>150</v>
      </c>
      <c r="C47" s="532"/>
      <c r="D47" s="532"/>
      <c r="E47" s="532"/>
      <c r="F47" s="532"/>
      <c r="G47" s="533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53" spans="2:2">
      <c r="B53" s="52"/>
    </row>
    <row r="54" spans="2:2">
      <c r="B54" s="52"/>
    </row>
    <row r="55" spans="2:2">
      <c r="B55" s="52"/>
    </row>
    <row r="56" spans="2:2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9"/>
  <sheetViews>
    <sheetView zoomScale="60" zoomScaleNormal="60" workbookViewId="0"/>
  </sheetViews>
  <sheetFormatPr defaultColWidth="8.85546875" defaultRowHeight="15"/>
  <cols>
    <col min="1" max="1" width="8.85546875" style="39"/>
    <col min="2" max="2" width="9.28515625" style="39" bestFit="1" customWidth="1"/>
    <col min="3" max="3" width="62.28515625" style="39" bestFit="1" customWidth="1"/>
    <col min="4" max="4" width="9.7109375" style="39" bestFit="1" customWidth="1"/>
    <col min="5" max="5" width="10.28515625" style="39" bestFit="1" customWidth="1"/>
    <col min="6" max="6" width="12.28515625" style="39" customWidth="1"/>
    <col min="7" max="7" width="18.5703125" style="39" customWidth="1"/>
    <col min="8" max="8" width="8.28515625" style="39" customWidth="1"/>
    <col min="9" max="10" width="15.7109375" style="39" customWidth="1"/>
    <col min="11" max="11" width="14.85546875" style="39" customWidth="1"/>
    <col min="12" max="16384" width="8.85546875" style="39"/>
  </cols>
  <sheetData>
    <row r="1" spans="2:11" ht="15.75" thickBot="1"/>
    <row r="2" spans="2:11" ht="21.75" thickBot="1">
      <c r="B2" s="544" t="s">
        <v>144</v>
      </c>
      <c r="C2" s="504" t="str">
        <f>Nábytek!D25</f>
        <v>Chladicí/Mrazicí ostrůvky s agregátem</v>
      </c>
      <c r="D2" s="505"/>
      <c r="E2" s="505"/>
      <c r="F2" s="506"/>
      <c r="G2" s="525" t="str">
        <f>'Celkem  Nab+Tech'!G2</f>
        <v>Firma</v>
      </c>
      <c r="H2" s="526"/>
      <c r="I2" s="553" t="str">
        <f>Nábytek!H2</f>
        <v>XY</v>
      </c>
      <c r="J2" s="554"/>
      <c r="K2" s="555"/>
    </row>
    <row r="3" spans="2:11" ht="16.5" thickBot="1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53" t="str">
        <f>Nábytek!H3</f>
        <v>Makro Olomouc - remodelling chlazení</v>
      </c>
      <c r="J3" s="554"/>
      <c r="K3" s="555"/>
    </row>
    <row r="4" spans="2:11" ht="16.5" thickBot="1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2.75">
      <c r="B5" s="507" t="s">
        <v>1128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2.75">
      <c r="B6" s="511" t="s">
        <v>1120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4.45" customHeight="1">
      <c r="B7" s="511" t="s">
        <v>1121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2.75">
      <c r="B8" s="511" t="s">
        <v>1116</v>
      </c>
      <c r="C8" s="508"/>
      <c r="D8" s="508"/>
      <c r="E8" s="508"/>
      <c r="F8" s="508"/>
      <c r="G8" s="508"/>
      <c r="H8" s="508"/>
      <c r="I8" s="508"/>
      <c r="J8" s="508"/>
      <c r="K8" s="512"/>
    </row>
    <row r="9" spans="2:11" s="72" customFormat="1" ht="13.5" thickBot="1">
      <c r="B9" s="513" t="s">
        <v>1122</v>
      </c>
      <c r="C9" s="514"/>
      <c r="D9" s="514"/>
      <c r="E9" s="514"/>
      <c r="F9" s="514"/>
      <c r="G9" s="514"/>
      <c r="H9" s="514"/>
      <c r="I9" s="514"/>
      <c r="J9" s="514"/>
      <c r="K9" s="515"/>
    </row>
    <row r="10" spans="2:11" s="9" customFormat="1">
      <c r="B10" s="516" t="s">
        <v>16</v>
      </c>
      <c r="C10" s="521" t="s">
        <v>739</v>
      </c>
      <c r="D10" s="521" t="s">
        <v>740</v>
      </c>
      <c r="E10" s="393" t="s">
        <v>741</v>
      </c>
      <c r="F10" s="393" t="s">
        <v>742</v>
      </c>
      <c r="G10" s="393" t="s">
        <v>688</v>
      </c>
      <c r="H10" s="521" t="s">
        <v>685</v>
      </c>
      <c r="I10" s="392" t="s">
        <v>686</v>
      </c>
      <c r="J10" s="502" t="s">
        <v>697</v>
      </c>
      <c r="K10" s="503"/>
    </row>
    <row r="11" spans="2:11" s="9" customFormat="1" ht="15.75" thickBot="1">
      <c r="B11" s="517"/>
      <c r="C11" s="522"/>
      <c r="D11" s="522"/>
      <c r="E11" s="394" t="s">
        <v>27</v>
      </c>
      <c r="F11" s="394" t="s">
        <v>743</v>
      </c>
      <c r="G11" s="394" t="s">
        <v>743</v>
      </c>
      <c r="H11" s="522"/>
      <c r="I11" s="394" t="s">
        <v>743</v>
      </c>
      <c r="J11" s="67" t="s">
        <v>687</v>
      </c>
      <c r="K11" s="68" t="s">
        <v>688</v>
      </c>
    </row>
    <row r="12" spans="2:11" s="72" customFormat="1" ht="12.75">
      <c r="B12" s="271"/>
      <c r="C12" s="109" t="s">
        <v>900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2.75">
      <c r="B13" s="272" t="s">
        <v>119</v>
      </c>
      <c r="C13" s="112" t="s">
        <v>1127</v>
      </c>
      <c r="E13" s="113" t="s">
        <v>1125</v>
      </c>
      <c r="F13" s="43"/>
      <c r="G13" s="160"/>
      <c r="H13" s="367">
        <v>8</v>
      </c>
      <c r="I13" s="167">
        <f>J13+K13</f>
        <v>0</v>
      </c>
      <c r="J13" s="152">
        <f t="shared" ref="J13" si="0">F13*H13</f>
        <v>0</v>
      </c>
      <c r="K13" s="151">
        <f t="shared" ref="K13" si="1">G13*H13</f>
        <v>0</v>
      </c>
    </row>
    <row r="14" spans="2:11" s="72" customFormat="1" ht="12.75">
      <c r="B14" s="272" t="s">
        <v>120</v>
      </c>
      <c r="C14" s="112" t="s">
        <v>901</v>
      </c>
      <c r="D14" s="113"/>
      <c r="E14" s="114" t="s">
        <v>134</v>
      </c>
      <c r="F14" s="43"/>
      <c r="G14" s="160"/>
      <c r="H14" s="367">
        <v>12</v>
      </c>
      <c r="I14" s="167">
        <f t="shared" ref="I14:I37" si="2">J14+K14</f>
        <v>0</v>
      </c>
      <c r="J14" s="152">
        <f t="shared" ref="J14:J37" si="3">F14*H14</f>
        <v>0</v>
      </c>
      <c r="K14" s="151">
        <f t="shared" ref="K14:K37" si="4">G14*H14</f>
        <v>0</v>
      </c>
    </row>
    <row r="15" spans="2:11" s="72" customFormat="1" ht="12.75">
      <c r="B15" s="272" t="s">
        <v>121</v>
      </c>
      <c r="C15" s="112" t="s">
        <v>901</v>
      </c>
      <c r="D15" s="113"/>
      <c r="E15" s="114" t="s">
        <v>135</v>
      </c>
      <c r="F15" s="43"/>
      <c r="G15" s="160"/>
      <c r="H15" s="367">
        <v>51</v>
      </c>
      <c r="I15" s="167">
        <f t="shared" si="2"/>
        <v>0</v>
      </c>
      <c r="J15" s="152">
        <f t="shared" si="3"/>
        <v>0</v>
      </c>
      <c r="K15" s="151">
        <f t="shared" si="4"/>
        <v>0</v>
      </c>
    </row>
    <row r="16" spans="2:11" s="72" customFormat="1" ht="12.75">
      <c r="B16" s="272" t="s">
        <v>122</v>
      </c>
      <c r="C16" s="112" t="s">
        <v>1126</v>
      </c>
      <c r="D16" s="113"/>
      <c r="E16" s="114" t="s">
        <v>134</v>
      </c>
      <c r="F16" s="43"/>
      <c r="G16" s="160"/>
      <c r="H16" s="367">
        <v>0</v>
      </c>
      <c r="I16" s="167">
        <f t="shared" ref="I16:I17" si="5">J16+K16</f>
        <v>0</v>
      </c>
      <c r="J16" s="152">
        <f t="shared" ref="J16:J17" si="6">F16*H16</f>
        <v>0</v>
      </c>
      <c r="K16" s="151">
        <f t="shared" ref="K16:K17" si="7">G16*H16</f>
        <v>0</v>
      </c>
    </row>
    <row r="17" spans="2:11" s="72" customFormat="1" ht="12.75">
      <c r="B17" s="272" t="s">
        <v>123</v>
      </c>
      <c r="C17" s="112" t="s">
        <v>1126</v>
      </c>
      <c r="D17" s="113"/>
      <c r="E17" s="114" t="s">
        <v>135</v>
      </c>
      <c r="F17" s="43"/>
      <c r="G17" s="160"/>
      <c r="H17" s="367">
        <v>9</v>
      </c>
      <c r="I17" s="167">
        <f t="shared" si="5"/>
        <v>0</v>
      </c>
      <c r="J17" s="152">
        <f t="shared" si="6"/>
        <v>0</v>
      </c>
      <c r="K17" s="151">
        <f t="shared" si="7"/>
        <v>0</v>
      </c>
    </row>
    <row r="18" spans="2:11" s="72" customFormat="1" ht="12.75">
      <c r="B18" s="272"/>
      <c r="C18" s="117" t="s">
        <v>891</v>
      </c>
      <c r="D18" s="113"/>
      <c r="E18" s="116"/>
      <c r="F18" s="80"/>
      <c r="G18" s="162"/>
      <c r="H18" s="367"/>
      <c r="I18" s="167"/>
      <c r="J18" s="152"/>
      <c r="K18" s="151"/>
    </row>
    <row r="19" spans="2:11" s="72" customFormat="1" ht="12.75">
      <c r="B19" s="272" t="s">
        <v>124</v>
      </c>
      <c r="C19" s="112" t="s">
        <v>892</v>
      </c>
      <c r="D19" s="115"/>
      <c r="E19" s="114"/>
      <c r="F19" s="43"/>
      <c r="G19" s="225"/>
      <c r="H19" s="367">
        <v>380</v>
      </c>
      <c r="I19" s="167">
        <f t="shared" ref="I19" si="8">J19+K19</f>
        <v>0</v>
      </c>
      <c r="J19" s="152">
        <f t="shared" ref="J19" si="9">F19*H19</f>
        <v>0</v>
      </c>
      <c r="K19" s="151">
        <f t="shared" ref="K19" si="10">G19*H19</f>
        <v>0</v>
      </c>
    </row>
    <row r="20" spans="2:11" s="72" customFormat="1" ht="12.75">
      <c r="B20" s="272" t="s">
        <v>125</v>
      </c>
      <c r="C20" s="112" t="s">
        <v>902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130" customFormat="1" ht="12.75">
      <c r="B21" s="275"/>
      <c r="C21" s="112"/>
      <c r="D21" s="115"/>
      <c r="E21" s="116"/>
      <c r="F21" s="80"/>
      <c r="G21" s="162"/>
      <c r="H21" s="367"/>
      <c r="I21" s="167"/>
      <c r="J21" s="152"/>
      <c r="K21" s="151"/>
    </row>
    <row r="22" spans="2:11" s="72" customFormat="1" ht="12.75">
      <c r="B22" s="272" t="s">
        <v>126</v>
      </c>
      <c r="C22" s="112" t="s">
        <v>896</v>
      </c>
      <c r="D22" s="115" t="s">
        <v>897</v>
      </c>
      <c r="E22" s="114" t="s">
        <v>134</v>
      </c>
      <c r="F22" s="43"/>
      <c r="G22" s="160"/>
      <c r="H22" s="367">
        <v>8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2.75">
      <c r="B23" s="272" t="s">
        <v>127</v>
      </c>
      <c r="C23" s="112" t="s">
        <v>903</v>
      </c>
      <c r="D23" s="115"/>
      <c r="E23" s="114" t="s">
        <v>134</v>
      </c>
      <c r="F23" s="43"/>
      <c r="G23" s="160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2.75">
      <c r="B24" s="272" t="s">
        <v>128</v>
      </c>
      <c r="C24" s="112" t="s">
        <v>903</v>
      </c>
      <c r="D24" s="113"/>
      <c r="E24" s="114" t="s">
        <v>135</v>
      </c>
      <c r="F24" s="43"/>
      <c r="G24" s="160"/>
      <c r="H24" s="367"/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2.75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2.75">
      <c r="B26" s="272" t="s">
        <v>129</v>
      </c>
      <c r="C26" s="112" t="s">
        <v>896</v>
      </c>
      <c r="D26" s="115" t="s">
        <v>897</v>
      </c>
      <c r="E26" s="116"/>
      <c r="F26" s="43"/>
      <c r="G26" s="160"/>
      <c r="H26" s="367">
        <v>87.5</v>
      </c>
      <c r="I26" s="167">
        <f>J26+K26</f>
        <v>0</v>
      </c>
      <c r="J26" s="152">
        <f t="shared" ref="J26:J29" si="11">F26*H26</f>
        <v>0</v>
      </c>
      <c r="K26" s="151">
        <f t="shared" ref="K26:K29" si="12">G26*H26</f>
        <v>0</v>
      </c>
    </row>
    <row r="27" spans="2:11" s="72" customFormat="1" ht="12.75">
      <c r="B27" s="272" t="s">
        <v>130</v>
      </c>
      <c r="C27" s="240" t="s">
        <v>895</v>
      </c>
      <c r="D27" s="113"/>
      <c r="E27" s="114" t="s">
        <v>134</v>
      </c>
      <c r="F27" s="43"/>
      <c r="G27" s="225"/>
      <c r="H27" s="367">
        <v>16</v>
      </c>
      <c r="I27" s="167">
        <f t="shared" ref="I27:I29" si="13">J27+K27</f>
        <v>0</v>
      </c>
      <c r="J27" s="152">
        <f t="shared" si="11"/>
        <v>0</v>
      </c>
      <c r="K27" s="151">
        <f t="shared" si="12"/>
        <v>0</v>
      </c>
    </row>
    <row r="28" spans="2:11" s="72" customFormat="1" ht="12.75">
      <c r="B28" s="272" t="s">
        <v>131</v>
      </c>
      <c r="C28" s="240" t="s">
        <v>895</v>
      </c>
      <c r="D28" s="113"/>
      <c r="E28" s="114" t="s">
        <v>134</v>
      </c>
      <c r="F28" s="43"/>
      <c r="G28" s="225"/>
      <c r="H28" s="367">
        <v>24</v>
      </c>
      <c r="I28" s="167">
        <f t="shared" si="13"/>
        <v>0</v>
      </c>
      <c r="J28" s="152">
        <f t="shared" si="11"/>
        <v>0</v>
      </c>
      <c r="K28" s="151">
        <f t="shared" si="12"/>
        <v>0</v>
      </c>
    </row>
    <row r="29" spans="2:11" s="72" customFormat="1" ht="12.75">
      <c r="B29" s="272" t="s">
        <v>132</v>
      </c>
      <c r="C29" s="240" t="s">
        <v>895</v>
      </c>
      <c r="D29" s="113"/>
      <c r="E29" s="114" t="s">
        <v>135</v>
      </c>
      <c r="F29" s="43"/>
      <c r="G29" s="225"/>
      <c r="H29" s="367">
        <v>120</v>
      </c>
      <c r="I29" s="167">
        <f t="shared" si="13"/>
        <v>0</v>
      </c>
      <c r="J29" s="152">
        <f t="shared" si="11"/>
        <v>0</v>
      </c>
      <c r="K29" s="151">
        <f t="shared" si="12"/>
        <v>0</v>
      </c>
    </row>
    <row r="30" spans="2:11" s="130" customFormat="1" ht="12.75">
      <c r="B30" s="275"/>
      <c r="C30" s="112"/>
      <c r="D30" s="113"/>
      <c r="E30" s="116"/>
      <c r="F30" s="80"/>
      <c r="G30" s="162"/>
      <c r="H30" s="367"/>
      <c r="I30" s="167"/>
      <c r="J30" s="152"/>
      <c r="K30" s="151"/>
    </row>
    <row r="31" spans="2:11" s="72" customFormat="1" ht="12.75">
      <c r="B31" s="272" t="s">
        <v>133</v>
      </c>
      <c r="C31" s="112" t="s">
        <v>1117</v>
      </c>
      <c r="D31" s="113" t="s">
        <v>246</v>
      </c>
      <c r="E31" s="114" t="s">
        <v>134</v>
      </c>
      <c r="F31" s="43"/>
      <c r="G31" s="225"/>
      <c r="H31" s="367">
        <v>8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2.75">
      <c r="B32" s="272" t="s">
        <v>650</v>
      </c>
      <c r="C32" s="112" t="s">
        <v>1117</v>
      </c>
      <c r="D32" s="113"/>
      <c r="E32" s="116" t="s">
        <v>134</v>
      </c>
      <c r="F32" s="43"/>
      <c r="G32" s="225"/>
      <c r="H32" s="367">
        <v>12</v>
      </c>
      <c r="I32" s="167">
        <f t="shared" si="2"/>
        <v>0</v>
      </c>
      <c r="J32" s="152">
        <f t="shared" si="3"/>
        <v>0</v>
      </c>
      <c r="K32" s="151">
        <f t="shared" si="4"/>
        <v>0</v>
      </c>
    </row>
    <row r="33" spans="2:11" s="72" customFormat="1" ht="12.75">
      <c r="B33" s="272" t="s">
        <v>647</v>
      </c>
      <c r="C33" s="112" t="s">
        <v>1117</v>
      </c>
      <c r="D33" s="115"/>
      <c r="E33" s="116" t="s">
        <v>135</v>
      </c>
      <c r="F33" s="43"/>
      <c r="G33" s="225"/>
      <c r="H33" s="367">
        <v>60</v>
      </c>
      <c r="I33" s="167">
        <f t="shared" si="2"/>
        <v>0</v>
      </c>
      <c r="J33" s="152">
        <f t="shared" si="3"/>
        <v>0</v>
      </c>
      <c r="K33" s="151">
        <f t="shared" si="4"/>
        <v>0</v>
      </c>
    </row>
    <row r="34" spans="2:11" s="130" customFormat="1" ht="12.75">
      <c r="B34" s="275"/>
      <c r="C34" s="112"/>
      <c r="D34" s="115"/>
      <c r="E34" s="116"/>
      <c r="F34" s="80"/>
      <c r="G34" s="162"/>
      <c r="H34" s="367"/>
      <c r="I34" s="167"/>
      <c r="J34" s="152"/>
      <c r="K34" s="151"/>
    </row>
    <row r="35" spans="2:11" s="72" customFormat="1" ht="12.75">
      <c r="B35" s="272" t="s">
        <v>648</v>
      </c>
      <c r="C35" s="112" t="s">
        <v>1118</v>
      </c>
      <c r="D35" s="113" t="s">
        <v>246</v>
      </c>
      <c r="E35" s="114" t="s">
        <v>134</v>
      </c>
      <c r="F35" s="43"/>
      <c r="G35" s="160"/>
      <c r="H35" s="367">
        <v>8</v>
      </c>
      <c r="I35" s="167">
        <f t="shared" si="2"/>
        <v>0</v>
      </c>
      <c r="J35" s="152">
        <f t="shared" si="3"/>
        <v>0</v>
      </c>
      <c r="K35" s="151">
        <f t="shared" si="4"/>
        <v>0</v>
      </c>
    </row>
    <row r="36" spans="2:11" s="72" customFormat="1" ht="12.75">
      <c r="B36" s="272" t="s">
        <v>649</v>
      </c>
      <c r="C36" s="112" t="s">
        <v>1119</v>
      </c>
      <c r="D36" s="113"/>
      <c r="E36" s="114" t="s">
        <v>134</v>
      </c>
      <c r="F36" s="43"/>
      <c r="G36" s="160"/>
      <c r="H36" s="367">
        <v>12</v>
      </c>
      <c r="I36" s="167">
        <f t="shared" si="2"/>
        <v>0</v>
      </c>
      <c r="J36" s="152">
        <f t="shared" si="3"/>
        <v>0</v>
      </c>
      <c r="K36" s="151">
        <f t="shared" si="4"/>
        <v>0</v>
      </c>
    </row>
    <row r="37" spans="2:11" s="72" customFormat="1" ht="12.75">
      <c r="B37" s="272" t="s">
        <v>675</v>
      </c>
      <c r="C37" s="112" t="s">
        <v>1119</v>
      </c>
      <c r="D37" s="113"/>
      <c r="E37" s="114" t="s">
        <v>135</v>
      </c>
      <c r="F37" s="43"/>
      <c r="G37" s="160"/>
      <c r="H37" s="367">
        <v>60</v>
      </c>
      <c r="I37" s="167">
        <f t="shared" si="2"/>
        <v>0</v>
      </c>
      <c r="J37" s="152">
        <f t="shared" si="3"/>
        <v>0</v>
      </c>
      <c r="K37" s="151">
        <f t="shared" si="4"/>
        <v>0</v>
      </c>
    </row>
    <row r="38" spans="2:11" s="72" customFormat="1" ht="13.5" thickBot="1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.75" thickBot="1">
      <c r="B39" s="45"/>
      <c r="C39" s="46"/>
      <c r="D39" s="47"/>
      <c r="E39" s="46"/>
      <c r="F39" s="48"/>
      <c r="G39" s="49"/>
      <c r="H39" s="50"/>
      <c r="I39" s="51"/>
    </row>
    <row r="40" spans="2:11" ht="19.5" thickBot="1">
      <c r="B40" s="531" t="s">
        <v>707</v>
      </c>
      <c r="C40" s="532"/>
      <c r="D40" s="532"/>
      <c r="E40" s="532"/>
      <c r="F40" s="532"/>
      <c r="G40" s="532"/>
      <c r="H40" s="222">
        <f>SUM(H12:H38)</f>
        <v>875.5</v>
      </c>
      <c r="I40" s="189">
        <f t="shared" ref="I40:K40" si="14">SUM(I12:I38)</f>
        <v>0</v>
      </c>
      <c r="J40" s="258">
        <f t="shared" si="14"/>
        <v>0</v>
      </c>
      <c r="K40" s="259">
        <f t="shared" si="14"/>
        <v>0</v>
      </c>
    </row>
    <row r="41" spans="2:11">
      <c r="B41" s="52"/>
    </row>
    <row r="42" spans="2:11">
      <c r="B42" s="52"/>
    </row>
    <row r="43" spans="2:11">
      <c r="B43" s="52"/>
    </row>
    <row r="44" spans="2:11">
      <c r="B44" s="52"/>
    </row>
    <row r="45" spans="2:11">
      <c r="B45" s="52"/>
    </row>
    <row r="46" spans="2:11">
      <c r="B46" s="52"/>
    </row>
    <row r="47" spans="2:11">
      <c r="B47" s="52"/>
    </row>
    <row r="48" spans="2:11">
      <c r="B48" s="52"/>
    </row>
    <row r="49" spans="2:2">
      <c r="B49" s="52"/>
    </row>
  </sheetData>
  <protectedRanges>
    <protectedRange sqref="G21:H24 H31:H33 G13:H18 G34:H37 G30:H30 H19:H20" name="Bereich2_4"/>
    <protectedRange sqref="F30:F37 F13:F24" name="Bereich2_1_3"/>
    <protectedRange sqref="G19:G20" name="Bereich2_4_1_1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6"/>
  <sheetViews>
    <sheetView zoomScale="60" zoomScaleNormal="60" workbookViewId="0"/>
  </sheetViews>
  <sheetFormatPr defaultColWidth="8.85546875" defaultRowHeight="15"/>
  <cols>
    <col min="1" max="1" width="8.85546875" style="39"/>
    <col min="2" max="2" width="10.5703125" style="39" customWidth="1"/>
    <col min="3" max="3" width="43.28515625" style="39" bestFit="1" customWidth="1"/>
    <col min="4" max="4" width="11.28515625" style="39" customWidth="1"/>
    <col min="5" max="5" width="15.28515625" style="39" customWidth="1"/>
    <col min="6" max="6" width="17" style="39" customWidth="1"/>
    <col min="7" max="8" width="15.7109375" style="39" customWidth="1"/>
    <col min="9" max="9" width="13.140625" style="39" customWidth="1"/>
    <col min="10" max="16384" width="8.85546875" style="39"/>
  </cols>
  <sheetData>
    <row r="1" spans="2:12" ht="15.75" thickBot="1"/>
    <row r="2" spans="2:12" ht="21.75" thickBot="1">
      <c r="B2" s="544" t="s">
        <v>248</v>
      </c>
      <c r="C2" s="556" t="str">
        <f>Nábytek!C31:H31</f>
        <v>Doprava nábytku</v>
      </c>
      <c r="D2" s="557"/>
      <c r="E2" s="558"/>
      <c r="F2" s="40" t="str">
        <f>'Celkem  Nab+Tech'!G2</f>
        <v>Firma</v>
      </c>
      <c r="G2" s="547" t="str">
        <f>Nábytek!H2</f>
        <v>XY</v>
      </c>
      <c r="H2" s="548"/>
      <c r="I2" s="549"/>
    </row>
    <row r="3" spans="2:12" ht="15" customHeight="1" thickBot="1">
      <c r="B3" s="545"/>
      <c r="C3" s="559"/>
      <c r="D3" s="560"/>
      <c r="E3" s="561"/>
      <c r="F3" s="249" t="str">
        <f>'Celkem  Nab+Tech'!G3</f>
        <v>Projekt</v>
      </c>
      <c r="G3" s="547" t="str">
        <f>Nábytek!H3</f>
        <v>Makro Olomouc - remodelling chlazení</v>
      </c>
      <c r="H3" s="548"/>
      <c r="I3" s="549"/>
    </row>
    <row r="4" spans="2:12" ht="21.6" customHeight="1" thickBot="1">
      <c r="B4" s="546"/>
      <c r="C4" s="562"/>
      <c r="D4" s="563"/>
      <c r="E4" s="564"/>
      <c r="F4" s="41" t="str">
        <f>'Celkem  Nab+Tech'!G4</f>
        <v>Datum nabídky</v>
      </c>
      <c r="G4" s="565" t="str">
        <f>Nábytek!H4</f>
        <v>XX.XX.2020</v>
      </c>
      <c r="H4" s="566"/>
      <c r="I4" s="567"/>
    </row>
    <row r="5" spans="2:12" s="72" customFormat="1" ht="12.75">
      <c r="B5" s="568" t="s">
        <v>904</v>
      </c>
      <c r="C5" s="569"/>
      <c r="D5" s="569"/>
      <c r="E5" s="569"/>
      <c r="F5" s="569"/>
      <c r="G5" s="569"/>
      <c r="H5" s="569"/>
      <c r="I5" s="570"/>
    </row>
    <row r="6" spans="2:12" s="72" customFormat="1" ht="12.75">
      <c r="B6" s="571" t="s">
        <v>905</v>
      </c>
      <c r="C6" s="572" t="s">
        <v>231</v>
      </c>
      <c r="D6" s="572" t="s">
        <v>231</v>
      </c>
      <c r="E6" s="572" t="s">
        <v>231</v>
      </c>
      <c r="F6" s="572" t="s">
        <v>231</v>
      </c>
      <c r="G6" s="572" t="s">
        <v>231</v>
      </c>
      <c r="H6" s="572" t="s">
        <v>231</v>
      </c>
      <c r="I6" s="573" t="s">
        <v>231</v>
      </c>
    </row>
    <row r="7" spans="2:12" s="72" customFormat="1" ht="12.75">
      <c r="B7" s="571"/>
      <c r="C7" s="572"/>
      <c r="D7" s="572"/>
      <c r="E7" s="572"/>
      <c r="F7" s="572"/>
      <c r="G7" s="572"/>
      <c r="H7" s="572"/>
      <c r="I7" s="573"/>
    </row>
    <row r="8" spans="2:12" s="72" customFormat="1" ht="13.5" thickBot="1">
      <c r="B8" s="571"/>
      <c r="C8" s="572"/>
      <c r="D8" s="572"/>
      <c r="E8" s="572"/>
      <c r="F8" s="572"/>
      <c r="G8" s="572"/>
      <c r="H8" s="572"/>
      <c r="I8" s="573"/>
    </row>
    <row r="9" spans="2:12" ht="14.45" customHeight="1">
      <c r="B9" s="574" t="s">
        <v>85</v>
      </c>
      <c r="C9" s="576" t="s">
        <v>739</v>
      </c>
      <c r="D9" s="393" t="s">
        <v>742</v>
      </c>
      <c r="E9" s="393" t="s">
        <v>688</v>
      </c>
      <c r="F9" s="521" t="s">
        <v>685</v>
      </c>
      <c r="G9" s="392" t="s">
        <v>686</v>
      </c>
      <c r="H9" s="502" t="s">
        <v>697</v>
      </c>
      <c r="I9" s="503"/>
    </row>
    <row r="10" spans="2:12" ht="15.75" thickBot="1">
      <c r="B10" s="575"/>
      <c r="C10" s="577"/>
      <c r="D10" s="394" t="s">
        <v>743</v>
      </c>
      <c r="E10" s="394" t="s">
        <v>743</v>
      </c>
      <c r="F10" s="522"/>
      <c r="G10" s="394" t="s">
        <v>743</v>
      </c>
      <c r="H10" s="67" t="s">
        <v>687</v>
      </c>
      <c r="I10" s="68" t="s">
        <v>688</v>
      </c>
    </row>
    <row r="11" spans="2:12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>
      <c r="B12" s="69" t="s">
        <v>145</v>
      </c>
      <c r="C12" s="70" t="s">
        <v>906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.75" thickBot="1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.75" thickBot="1">
      <c r="B14" s="66"/>
      <c r="C14" s="60"/>
      <c r="D14" s="62"/>
      <c r="E14" s="63"/>
      <c r="F14" s="64"/>
      <c r="G14" s="211"/>
      <c r="H14" s="211"/>
      <c r="I14" s="211"/>
    </row>
    <row r="15" spans="2:12" ht="19.5" thickBot="1">
      <c r="B15" s="531" t="s">
        <v>707</v>
      </c>
      <c r="C15" s="532"/>
      <c r="D15" s="532"/>
      <c r="E15" s="533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60" zoomScaleNormal="60" workbookViewId="0"/>
  </sheetViews>
  <sheetFormatPr defaultColWidth="8.85546875" defaultRowHeight="15"/>
  <cols>
    <col min="1" max="1" width="8.85546875" style="39"/>
    <col min="2" max="2" width="9.28515625" style="39" bestFit="1" customWidth="1"/>
    <col min="3" max="3" width="50.85546875" style="39" bestFit="1" customWidth="1"/>
    <col min="4" max="4" width="16.7109375" style="39" customWidth="1"/>
    <col min="5" max="5" width="13.140625" style="39" customWidth="1"/>
    <col min="6" max="6" width="8.28515625" style="39" customWidth="1"/>
    <col min="7" max="8" width="15.7109375" style="39" customWidth="1"/>
    <col min="9" max="9" width="14.85546875" style="39" customWidth="1"/>
    <col min="10" max="16384" width="8.85546875" style="39"/>
  </cols>
  <sheetData>
    <row r="1" spans="1:9" ht="15.75" thickBot="1">
      <c r="A1" s="433"/>
    </row>
    <row r="2" spans="1:9" ht="21.75" thickBot="1">
      <c r="B2" s="544" t="s">
        <v>152</v>
      </c>
      <c r="C2" s="504" t="str">
        <f>Nábytek!D36</f>
        <v>Extra položky</v>
      </c>
      <c r="D2" s="506"/>
      <c r="E2" s="578" t="str">
        <f>'Celkem  Nab+Tech'!G2</f>
        <v>Firma</v>
      </c>
      <c r="F2" s="523"/>
      <c r="G2" s="553" t="str">
        <f>Nábytek!H2</f>
        <v>XY</v>
      </c>
      <c r="H2" s="554"/>
      <c r="I2" s="555"/>
    </row>
    <row r="3" spans="1:9" ht="16.5" thickBot="1">
      <c r="B3" s="545"/>
      <c r="C3" s="579"/>
      <c r="D3" s="580"/>
      <c r="E3" s="578" t="str">
        <f>'Celkem  Nab+Tech'!G3</f>
        <v>Projekt</v>
      </c>
      <c r="F3" s="523"/>
      <c r="G3" s="553" t="str">
        <f>Nábytek!H3</f>
        <v>Makro Olomouc - remodelling chlazení</v>
      </c>
      <c r="H3" s="554"/>
      <c r="I3" s="555"/>
    </row>
    <row r="4" spans="1:9" ht="16.5" thickBot="1">
      <c r="B4" s="546"/>
      <c r="C4" s="562"/>
      <c r="D4" s="564"/>
      <c r="E4" s="578" t="str">
        <f>'Celkem  Nab+Tech'!G4</f>
        <v>Datum nabídky</v>
      </c>
      <c r="F4" s="523"/>
      <c r="G4" s="550" t="str">
        <f>Nábytek!H4</f>
        <v>XX.XX.2020</v>
      </c>
      <c r="H4" s="551"/>
      <c r="I4" s="552"/>
    </row>
    <row r="5" spans="1:9" s="72" customFormat="1" ht="12.75">
      <c r="B5" s="507" t="s">
        <v>801</v>
      </c>
      <c r="C5" s="509"/>
      <c r="D5" s="509"/>
      <c r="E5" s="509"/>
      <c r="F5" s="509"/>
      <c r="G5" s="509"/>
      <c r="H5" s="509"/>
      <c r="I5" s="510"/>
    </row>
    <row r="6" spans="1:9" s="72" customFormat="1" ht="14.45" customHeight="1">
      <c r="B6" s="511"/>
      <c r="C6" s="508"/>
      <c r="D6" s="508"/>
      <c r="E6" s="508"/>
      <c r="F6" s="508"/>
      <c r="G6" s="508"/>
      <c r="H6" s="508"/>
      <c r="I6" s="512"/>
    </row>
    <row r="7" spans="1:9" s="72" customFormat="1" ht="12.75">
      <c r="B7" s="511"/>
      <c r="C7" s="508"/>
      <c r="D7" s="508"/>
      <c r="E7" s="508"/>
      <c r="F7" s="508"/>
      <c r="G7" s="508"/>
      <c r="H7" s="508"/>
      <c r="I7" s="512"/>
    </row>
    <row r="8" spans="1:9" s="72" customFormat="1" ht="13.5" thickBot="1">
      <c r="B8" s="513"/>
      <c r="C8" s="514"/>
      <c r="D8" s="514"/>
      <c r="E8" s="514"/>
      <c r="F8" s="514"/>
      <c r="G8" s="514"/>
      <c r="H8" s="514"/>
      <c r="I8" s="515"/>
    </row>
    <row r="9" spans="1:9" s="9" customFormat="1">
      <c r="B9" s="574" t="s">
        <v>85</v>
      </c>
      <c r="C9" s="576" t="s">
        <v>739</v>
      </c>
      <c r="D9" s="393" t="s">
        <v>742</v>
      </c>
      <c r="E9" s="393" t="s">
        <v>688</v>
      </c>
      <c r="F9" s="521" t="s">
        <v>685</v>
      </c>
      <c r="G9" s="392" t="s">
        <v>686</v>
      </c>
      <c r="H9" s="502" t="s">
        <v>697</v>
      </c>
      <c r="I9" s="503"/>
    </row>
    <row r="10" spans="1:9" s="9" customFormat="1" ht="15.75" thickBot="1">
      <c r="B10" s="575"/>
      <c r="C10" s="577"/>
      <c r="D10" s="394" t="s">
        <v>743</v>
      </c>
      <c r="E10" s="394" t="s">
        <v>743</v>
      </c>
      <c r="F10" s="522"/>
      <c r="G10" s="394" t="s">
        <v>743</v>
      </c>
      <c r="H10" s="67" t="s">
        <v>687</v>
      </c>
      <c r="I10" s="68" t="s">
        <v>688</v>
      </c>
    </row>
    <row r="11" spans="1:9" s="72" customFormat="1" ht="12.75">
      <c r="B11" s="271"/>
      <c r="C11" s="433"/>
      <c r="D11" s="42"/>
      <c r="E11" s="159"/>
      <c r="F11" s="42"/>
      <c r="G11" s="166"/>
      <c r="H11" s="157"/>
      <c r="I11" s="158"/>
    </row>
    <row r="12" spans="1:9" s="72" customFormat="1" ht="12.75">
      <c r="B12" s="272" t="s">
        <v>151</v>
      </c>
      <c r="C12" s="112" t="s">
        <v>1137</v>
      </c>
      <c r="D12" s="43"/>
      <c r="E12" s="162"/>
      <c r="F12" s="390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1:9" s="72" customFormat="1" ht="12.75">
      <c r="B13" s="272" t="s">
        <v>153</v>
      </c>
      <c r="C13" s="112" t="s">
        <v>1139</v>
      </c>
      <c r="D13" s="43"/>
      <c r="E13" s="162"/>
      <c r="F13" s="390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1:9" s="72" customFormat="1" ht="12.75">
      <c r="B14" s="272" t="s">
        <v>154</v>
      </c>
      <c r="C14" s="112" t="s">
        <v>1138</v>
      </c>
      <c r="D14" s="43"/>
      <c r="E14" s="162"/>
      <c r="F14" s="390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1:9" s="72" customFormat="1" ht="25.5">
      <c r="B15" s="272" t="s">
        <v>155</v>
      </c>
      <c r="C15" s="433" t="s">
        <v>1157</v>
      </c>
      <c r="D15" s="43"/>
      <c r="E15" s="162"/>
      <c r="F15" s="390">
        <v>1</v>
      </c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1:9" s="72" customFormat="1" ht="25.5">
      <c r="B16" s="272" t="s">
        <v>156</v>
      </c>
      <c r="C16" s="433" t="s">
        <v>1158</v>
      </c>
      <c r="D16" s="43"/>
      <c r="E16" s="162"/>
      <c r="F16" s="390">
        <v>1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2.75">
      <c r="B17" s="272" t="s">
        <v>157</v>
      </c>
      <c r="C17" s="112"/>
      <c r="D17" s="80"/>
      <c r="E17" s="162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2.75">
      <c r="B18" s="272" t="s">
        <v>158</v>
      </c>
      <c r="C18" s="112"/>
      <c r="D18" s="80"/>
      <c r="E18" s="162"/>
      <c r="F18" s="390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2.75">
      <c r="B19" s="272" t="s">
        <v>159</v>
      </c>
      <c r="C19" s="112"/>
      <c r="D19" s="80"/>
      <c r="E19" s="162"/>
      <c r="F19" s="390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2.75">
      <c r="B20" s="272" t="s">
        <v>160</v>
      </c>
      <c r="C20" s="112"/>
      <c r="D20" s="80"/>
      <c r="E20" s="162"/>
      <c r="F20" s="390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2.75">
      <c r="B21" s="272" t="s">
        <v>161</v>
      </c>
      <c r="C21" s="112"/>
      <c r="D21" s="80"/>
      <c r="E21" s="162"/>
      <c r="F21" s="390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2.75">
      <c r="B22" s="272" t="s">
        <v>162</v>
      </c>
      <c r="C22" s="112"/>
      <c r="D22" s="80"/>
      <c r="E22" s="162"/>
      <c r="F22" s="390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2.75">
      <c r="B23" s="272" t="s">
        <v>163</v>
      </c>
      <c r="C23" s="112"/>
      <c r="D23" s="80"/>
      <c r="E23" s="162"/>
      <c r="F23" s="390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2.75">
      <c r="B24" s="272" t="s">
        <v>164</v>
      </c>
      <c r="C24" s="112"/>
      <c r="D24" s="80"/>
      <c r="E24" s="162"/>
      <c r="F24" s="390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2.75">
      <c r="B25" s="272" t="s">
        <v>165</v>
      </c>
      <c r="C25" s="112"/>
      <c r="D25" s="80"/>
      <c r="E25" s="162"/>
      <c r="F25" s="390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2.75">
      <c r="B26" s="272" t="s">
        <v>166</v>
      </c>
      <c r="C26" s="112"/>
      <c r="D26" s="80"/>
      <c r="E26" s="162"/>
      <c r="F26" s="390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2.75">
      <c r="B27" s="272" t="s">
        <v>167</v>
      </c>
      <c r="C27" s="112"/>
      <c r="D27" s="80"/>
      <c r="E27" s="162"/>
      <c r="F27" s="390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2.75">
      <c r="B28" s="272" t="s">
        <v>168</v>
      </c>
      <c r="C28" s="112"/>
      <c r="D28" s="80"/>
      <c r="E28" s="162"/>
      <c r="F28" s="390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2.75">
      <c r="B29" s="272" t="s">
        <v>169</v>
      </c>
      <c r="C29" s="433"/>
      <c r="D29" s="80"/>
      <c r="E29" s="162"/>
      <c r="F29" s="390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2.75">
      <c r="B30" s="272" t="s">
        <v>170</v>
      </c>
      <c r="C30" s="112"/>
      <c r="D30" s="80"/>
      <c r="E30" s="162"/>
      <c r="F30" s="390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2.75">
      <c r="B31" s="272" t="s">
        <v>171</v>
      </c>
      <c r="C31" s="112"/>
      <c r="D31" s="80"/>
      <c r="E31" s="162"/>
      <c r="F31" s="390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ht="13.5" thickBot="1">
      <c r="B32" s="274"/>
      <c r="C32" s="74"/>
      <c r="D32" s="81"/>
      <c r="E32" s="165"/>
      <c r="F32" s="82"/>
      <c r="G32" s="168"/>
      <c r="H32" s="154"/>
      <c r="I32" s="153"/>
    </row>
    <row r="33" spans="2:9" ht="15.75" thickBot="1">
      <c r="B33" s="45"/>
      <c r="C33" s="46"/>
      <c r="D33" s="48"/>
      <c r="E33" s="49"/>
      <c r="F33" s="50"/>
      <c r="G33" s="51"/>
    </row>
    <row r="34" spans="2:9" ht="19.5" thickBot="1">
      <c r="B34" s="531" t="s">
        <v>150</v>
      </c>
      <c r="C34" s="532"/>
      <c r="D34" s="532"/>
      <c r="E34" s="533"/>
      <c r="F34" s="222">
        <f>SUM(F11:F32)</f>
        <v>57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>
      <c r="B35" s="52"/>
    </row>
    <row r="36" spans="2:9">
      <c r="B36" s="52"/>
    </row>
    <row r="37" spans="2:9">
      <c r="B37" s="52"/>
    </row>
    <row r="38" spans="2:9">
      <c r="B38" s="52"/>
    </row>
    <row r="39" spans="2:9">
      <c r="B39" s="52"/>
    </row>
    <row r="40" spans="2:9">
      <c r="B40" s="52"/>
    </row>
    <row r="41" spans="2:9">
      <c r="B41" s="52"/>
    </row>
    <row r="42" spans="2:9">
      <c r="B42" s="52"/>
    </row>
    <row r="43" spans="2:9">
      <c r="B43" s="52"/>
    </row>
  </sheetData>
  <protectedRanges>
    <protectedRange sqref="E12:F31" name="Bereich2_4"/>
    <protectedRange sqref="D17:D31" name="Bereich2_1_3"/>
    <protectedRange sqref="D12:D16" name="Bereich2_1_3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44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28515625" style="39" customWidth="1"/>
    <col min="10" max="11" width="15.7109375" style="39" customWidth="1"/>
    <col min="12" max="12" width="12.140625" style="39" bestFit="1" customWidth="1"/>
    <col min="13" max="23" width="8.85546875" style="39"/>
    <col min="24" max="24" width="9.85546875" style="39" bestFit="1" customWidth="1"/>
    <col min="25" max="25" width="8.85546875" style="39"/>
    <col min="26" max="26" width="14.28515625" style="39" bestFit="1" customWidth="1"/>
    <col min="27" max="27" width="9.85546875" style="39" bestFit="1" customWidth="1"/>
    <col min="28" max="28" width="14.28515625" style="39" bestFit="1" customWidth="1"/>
    <col min="29" max="16384" width="8.85546875" style="39"/>
  </cols>
  <sheetData>
    <row r="1" spans="2:12" ht="15.75" thickBot="1"/>
    <row r="2" spans="2:12" ht="16.149999999999999" customHeight="1" thickBot="1">
      <c r="B2" s="544" t="s">
        <v>139</v>
      </c>
      <c r="C2" s="556" t="str">
        <f>Technologie!D9</f>
        <v>Chladicí boxy maso (teploty 0/+2°C)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12" ht="15" customHeight="1" thickBot="1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Olomouc - remodelling chlazení</v>
      </c>
      <c r="K3" s="548"/>
      <c r="L3" s="549"/>
    </row>
    <row r="4" spans="2:12" ht="16.5" thickBot="1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12">
      <c r="B5" s="568" t="s">
        <v>930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12">
      <c r="B6" s="586" t="s">
        <v>909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12">
      <c r="B7" s="511" t="s">
        <v>908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12" ht="15.75" thickBot="1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12" ht="14.45" customHeight="1">
      <c r="B9" s="574" t="s">
        <v>85</v>
      </c>
      <c r="C9" s="576" t="s">
        <v>910</v>
      </c>
      <c r="D9" s="107" t="s">
        <v>739</v>
      </c>
      <c r="E9" s="107"/>
      <c r="F9" s="107" t="s">
        <v>1151</v>
      </c>
      <c r="G9" s="238" t="s">
        <v>742</v>
      </c>
      <c r="H9" s="238" t="s">
        <v>688</v>
      </c>
      <c r="I9" s="451" t="s">
        <v>685</v>
      </c>
      <c r="J9" s="392" t="s">
        <v>686</v>
      </c>
      <c r="K9" s="502" t="s">
        <v>697</v>
      </c>
      <c r="L9" s="503"/>
    </row>
    <row r="10" spans="2:12" ht="30.75" thickBot="1">
      <c r="B10" s="575"/>
      <c r="C10" s="577"/>
      <c r="D10" s="108" t="s">
        <v>911</v>
      </c>
      <c r="E10" s="129"/>
      <c r="F10" s="129" t="s">
        <v>1152</v>
      </c>
      <c r="G10" s="251" t="s">
        <v>743</v>
      </c>
      <c r="H10" s="251" t="s">
        <v>743</v>
      </c>
      <c r="I10" s="452"/>
      <c r="J10" s="394" t="s">
        <v>743</v>
      </c>
      <c r="K10" s="67" t="s">
        <v>687</v>
      </c>
      <c r="L10" s="68" t="s">
        <v>688</v>
      </c>
    </row>
    <row r="11" spans="2:12" s="72" customFormat="1" ht="12.75">
      <c r="B11" s="73"/>
      <c r="C11" s="366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15" customHeight="1">
      <c r="B12" s="180" t="s">
        <v>43</v>
      </c>
      <c r="C12" s="380"/>
      <c r="D12" s="185"/>
      <c r="E12" s="186"/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15" customHeight="1">
      <c r="B13" s="69" t="s">
        <v>44</v>
      </c>
      <c r="C13" s="380"/>
      <c r="D13" s="86"/>
      <c r="E13" s="71"/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15" customHeight="1">
      <c r="B14" s="69" t="s">
        <v>45</v>
      </c>
      <c r="C14" s="380"/>
      <c r="D14" s="86"/>
      <c r="E14" s="71"/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15" customHeight="1">
      <c r="B15" s="69" t="s">
        <v>46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15" customHeight="1">
      <c r="B16" s="69" t="s">
        <v>47</v>
      </c>
      <c r="C16" s="380"/>
      <c r="D16" s="86"/>
      <c r="E16" s="71"/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15" customHeight="1">
      <c r="B17" s="69" t="s">
        <v>48</v>
      </c>
      <c r="C17" s="380" t="s">
        <v>1043</v>
      </c>
      <c r="D17" s="86"/>
      <c r="E17" s="71"/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15" customHeight="1">
      <c r="B18" s="69" t="s">
        <v>49</v>
      </c>
      <c r="C18" s="380" t="s">
        <v>1044</v>
      </c>
      <c r="D18" s="86"/>
      <c r="E18" s="71"/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15" customHeight="1">
      <c r="B19" s="69" t="s">
        <v>50</v>
      </c>
      <c r="C19" s="380"/>
      <c r="D19" s="86"/>
      <c r="E19" s="71"/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15" customHeight="1">
      <c r="B20" s="69" t="s">
        <v>51</v>
      </c>
      <c r="C20" s="380" t="s">
        <v>1045</v>
      </c>
      <c r="D20" s="86"/>
      <c r="E20" s="71"/>
      <c r="F20" s="85"/>
      <c r="G20" s="169"/>
      <c r="H20" s="169"/>
      <c r="I20" s="372">
        <v>2</v>
      </c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15" customHeight="1">
      <c r="B21" s="69" t="s">
        <v>52</v>
      </c>
      <c r="C21" s="380"/>
      <c r="D21" s="86"/>
      <c r="E21" s="71"/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15" customHeight="1">
      <c r="B22" s="69" t="s">
        <v>53</v>
      </c>
      <c r="C22" s="380"/>
      <c r="D22" s="86"/>
      <c r="E22" s="71"/>
      <c r="F22" s="85"/>
      <c r="G22" s="169"/>
      <c r="H22" s="169"/>
      <c r="I22" s="372"/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15" customHeight="1">
      <c r="B23" s="69" t="s">
        <v>54</v>
      </c>
      <c r="C23" s="380"/>
      <c r="D23" s="86"/>
      <c r="E23" s="71"/>
      <c r="F23" s="85"/>
      <c r="G23" s="169"/>
      <c r="H23" s="169"/>
      <c r="I23" s="372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15" customHeight="1">
      <c r="B24" s="69" t="s">
        <v>55</v>
      </c>
      <c r="C24" s="380"/>
      <c r="D24" s="86"/>
      <c r="E24" s="71"/>
      <c r="F24" s="85"/>
      <c r="G24" s="169"/>
      <c r="H24" s="169"/>
      <c r="I24" s="372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15" customHeight="1">
      <c r="B25" s="69" t="s">
        <v>56</v>
      </c>
      <c r="C25" s="380" t="s">
        <v>1166</v>
      </c>
      <c r="D25" s="86"/>
      <c r="E25" s="71"/>
      <c r="F25" s="85"/>
      <c r="G25" s="169"/>
      <c r="H25" s="169"/>
      <c r="I25" s="372">
        <v>8</v>
      </c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15" customHeight="1">
      <c r="B26" s="69"/>
      <c r="C26" s="117" t="s">
        <v>792</v>
      </c>
      <c r="E26" s="416" t="s">
        <v>793</v>
      </c>
      <c r="F26" s="416" t="s">
        <v>739</v>
      </c>
      <c r="G26" s="53"/>
      <c r="H26" s="54"/>
      <c r="I26" s="373"/>
      <c r="J26" s="183"/>
      <c r="K26" s="171"/>
      <c r="L26" s="170"/>
    </row>
    <row r="27" spans="2:12" s="72" customFormat="1" ht="13.15" customHeight="1">
      <c r="B27" s="69" t="s">
        <v>58</v>
      </c>
      <c r="C27" s="581" t="s">
        <v>913</v>
      </c>
      <c r="D27" s="584"/>
      <c r="E27" s="584"/>
      <c r="F27" s="585"/>
      <c r="G27" s="169"/>
      <c r="H27" s="169"/>
      <c r="I27" s="374">
        <v>7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2.75">
      <c r="B28" s="69" t="s">
        <v>59</v>
      </c>
      <c r="C28" s="395" t="s">
        <v>794</v>
      </c>
      <c r="D28" s="257"/>
      <c r="E28" s="256"/>
      <c r="F28" s="378"/>
      <c r="G28" s="43"/>
      <c r="H28" s="169"/>
      <c r="I28" s="367">
        <v>12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2.75">
      <c r="B29" s="69" t="s">
        <v>60</v>
      </c>
      <c r="C29" s="400" t="s">
        <v>795</v>
      </c>
      <c r="D29" s="257"/>
      <c r="E29" s="256"/>
      <c r="F29" s="378"/>
      <c r="G29" s="43"/>
      <c r="H29" s="169"/>
      <c r="I29" s="367">
        <v>12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2.75">
      <c r="B30" s="69" t="s">
        <v>61</v>
      </c>
      <c r="C30" s="395" t="s">
        <v>914</v>
      </c>
      <c r="D30" s="257"/>
      <c r="E30" s="256"/>
      <c r="F30" s="378"/>
      <c r="G30" s="43"/>
      <c r="H30" s="160"/>
      <c r="I30" s="367">
        <v>2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2.75">
      <c r="B31" s="69" t="s">
        <v>62</v>
      </c>
      <c r="C31" s="395" t="s">
        <v>915</v>
      </c>
      <c r="D31" s="257"/>
      <c r="E31" s="256"/>
      <c r="F31" s="378"/>
      <c r="G31" s="43"/>
      <c r="H31" s="160"/>
      <c r="I31" s="367">
        <v>5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2.75">
      <c r="B32" s="69" t="s">
        <v>63</v>
      </c>
      <c r="C32" s="395" t="s">
        <v>916</v>
      </c>
      <c r="D32" s="257"/>
      <c r="E32" s="256"/>
      <c r="F32" s="378"/>
      <c r="G32" s="43"/>
      <c r="H32" s="160"/>
      <c r="I32" s="367">
        <v>24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2.75">
      <c r="B33" s="69" t="s">
        <v>64</v>
      </c>
      <c r="C33" s="250" t="s">
        <v>918</v>
      </c>
      <c r="D33" s="257"/>
      <c r="E33" s="256"/>
      <c r="F33" s="378"/>
      <c r="G33" s="43"/>
      <c r="H33" s="160"/>
      <c r="I33" s="367">
        <v>7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2.75">
      <c r="B34" s="69" t="s">
        <v>65</v>
      </c>
      <c r="C34" s="434" t="s">
        <v>1159</v>
      </c>
      <c r="D34" s="257"/>
      <c r="E34" s="256"/>
      <c r="F34" s="378"/>
      <c r="G34" s="43"/>
      <c r="H34" s="160"/>
      <c r="I34" s="367">
        <v>12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2.75">
      <c r="B35" s="69" t="s">
        <v>66</v>
      </c>
      <c r="C35" s="395" t="s">
        <v>797</v>
      </c>
      <c r="D35" s="257"/>
      <c r="E35" s="256"/>
      <c r="F35" s="378"/>
      <c r="G35" s="43"/>
      <c r="H35" s="160"/>
      <c r="I35" s="367">
        <v>5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2.75">
      <c r="B36" s="69" t="s">
        <v>67</v>
      </c>
      <c r="C36" s="395" t="s">
        <v>919</v>
      </c>
      <c r="D36" s="119"/>
      <c r="E36" s="119"/>
      <c r="F36" s="119"/>
      <c r="G36" s="43"/>
      <c r="H36" s="160"/>
      <c r="I36" s="367">
        <v>12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2.75">
      <c r="B37" s="69" t="s">
        <v>68</v>
      </c>
      <c r="C37" s="581" t="s">
        <v>920</v>
      </c>
      <c r="D37" s="582"/>
      <c r="E37" s="582"/>
      <c r="F37" s="583"/>
      <c r="G37" s="169"/>
      <c r="H37" s="169"/>
      <c r="I37" s="367">
        <v>12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2.75">
      <c r="B38" s="69" t="s">
        <v>69</v>
      </c>
      <c r="C38" s="581" t="s">
        <v>926</v>
      </c>
      <c r="D38" s="582"/>
      <c r="E38" s="582"/>
      <c r="F38" s="583"/>
      <c r="G38" s="169"/>
      <c r="H38" s="169"/>
      <c r="I38" s="374">
        <v>3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2.75">
      <c r="B39" s="69" t="s">
        <v>70</v>
      </c>
      <c r="C39" s="581" t="s">
        <v>921</v>
      </c>
      <c r="D39" s="582"/>
      <c r="E39" s="582"/>
      <c r="F39" s="583"/>
      <c r="G39" s="169"/>
      <c r="H39" s="169"/>
      <c r="I39" s="367">
        <v>7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2.75">
      <c r="B40" s="69" t="s">
        <v>71</v>
      </c>
      <c r="C40" s="581" t="s">
        <v>922</v>
      </c>
      <c r="D40" s="582"/>
      <c r="E40" s="582"/>
      <c r="F40" s="583"/>
      <c r="G40" s="169"/>
      <c r="H40" s="169"/>
      <c r="I40" s="367">
        <v>12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ht="13.5" thickBot="1">
      <c r="B41" s="73"/>
      <c r="C41" s="589"/>
      <c r="D41" s="590"/>
      <c r="E41" s="590"/>
      <c r="F41" s="591"/>
      <c r="G41" s="83"/>
      <c r="H41" s="83"/>
      <c r="I41" s="84"/>
      <c r="J41" s="184"/>
      <c r="K41" s="58"/>
      <c r="L41" s="57"/>
    </row>
    <row r="42" spans="2:12" ht="15.75" thickBot="1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9.5" thickBot="1">
      <c r="B43" s="531" t="s">
        <v>707</v>
      </c>
      <c r="C43" s="532"/>
      <c r="D43" s="532"/>
      <c r="E43" s="532"/>
      <c r="F43" s="532"/>
      <c r="G43" s="532"/>
      <c r="H43" s="533"/>
      <c r="I43" s="221">
        <f>SUM(I12:I41)</f>
        <v>144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39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3.85546875" style="39" bestFit="1" customWidth="1"/>
    <col min="10" max="11" width="15.7109375" style="39" customWidth="1"/>
    <col min="12" max="12" width="12.140625" style="39" bestFit="1" customWidth="1"/>
    <col min="13" max="16384" width="8.85546875" style="39"/>
  </cols>
  <sheetData>
    <row r="1" spans="2:26" ht="15.75" thickBot="1"/>
    <row r="2" spans="2:26" ht="16.149999999999999" customHeight="1" thickBot="1">
      <c r="B2" s="544" t="s">
        <v>639</v>
      </c>
      <c r="C2" s="556" t="str">
        <f>Technologie!D10</f>
        <v>Chladicí boxy mléko (teploty +2 až +6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6" ht="15" customHeight="1" thickBot="1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Olomouc - remodelling chlazení</v>
      </c>
      <c r="K3" s="548"/>
      <c r="L3" s="549"/>
    </row>
    <row r="4" spans="2:26" ht="16.5" thickBot="1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6">
      <c r="B5" s="568" t="s">
        <v>931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6" ht="14.65" customHeight="1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6" ht="14.65" customHeight="1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6" ht="15.75" thickBot="1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6" ht="14.45" customHeight="1">
      <c r="B9" s="574" t="s">
        <v>85</v>
      </c>
      <c r="C9" s="576" t="s">
        <v>910</v>
      </c>
      <c r="D9" s="399" t="s">
        <v>739</v>
      </c>
      <c r="E9" s="399"/>
      <c r="F9" s="432" t="s">
        <v>1151</v>
      </c>
      <c r="G9" s="393" t="s">
        <v>742</v>
      </c>
      <c r="H9" s="393" t="s">
        <v>688</v>
      </c>
      <c r="I9" s="451" t="s">
        <v>685</v>
      </c>
      <c r="J9" s="392" t="s">
        <v>686</v>
      </c>
      <c r="K9" s="502" t="s">
        <v>697</v>
      </c>
      <c r="L9" s="503"/>
    </row>
    <row r="10" spans="2:26" ht="30.75" thickBot="1">
      <c r="B10" s="575"/>
      <c r="C10" s="577"/>
      <c r="D10" s="401" t="s">
        <v>911</v>
      </c>
      <c r="E10" s="129"/>
      <c r="F10" s="129" t="s">
        <v>1152</v>
      </c>
      <c r="G10" s="394" t="s">
        <v>743</v>
      </c>
      <c r="H10" s="394" t="s">
        <v>743</v>
      </c>
      <c r="I10" s="452"/>
      <c r="J10" s="394" t="s">
        <v>743</v>
      </c>
      <c r="K10" s="67" t="s">
        <v>687</v>
      </c>
      <c r="L10" s="68" t="s">
        <v>688</v>
      </c>
    </row>
    <row r="11" spans="2:26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5"/>
      <c r="U11" s="325"/>
      <c r="V11" s="325"/>
      <c r="W11" s="325"/>
      <c r="X11" s="325"/>
      <c r="Y11" s="325"/>
      <c r="Z11" s="325"/>
    </row>
    <row r="12" spans="2:26" s="72" customFormat="1">
      <c r="B12" s="180" t="s">
        <v>250</v>
      </c>
      <c r="C12" s="381"/>
      <c r="D12" s="185"/>
      <c r="E12" s="186"/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9"/>
      <c r="U12" s="329"/>
      <c r="V12" s="329"/>
      <c r="W12" s="329"/>
      <c r="X12" s="329"/>
      <c r="Y12" s="329"/>
      <c r="Z12" s="329"/>
    </row>
    <row r="13" spans="2:26" s="72" customFormat="1">
      <c r="B13" s="180" t="s">
        <v>251</v>
      </c>
      <c r="C13" s="380"/>
      <c r="D13" s="86"/>
      <c r="E13" s="71"/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9"/>
      <c r="U13" s="329"/>
      <c r="V13" s="329"/>
      <c r="W13" s="329"/>
      <c r="X13" s="329"/>
      <c r="Y13" s="329"/>
      <c r="Z13" s="329"/>
    </row>
    <row r="14" spans="2:26" s="72" customFormat="1">
      <c r="B14" s="180" t="s">
        <v>252</v>
      </c>
      <c r="C14" s="380"/>
      <c r="D14" s="86"/>
      <c r="E14" s="71"/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9"/>
      <c r="U14" s="329"/>
      <c r="V14" s="329"/>
      <c r="W14" s="329"/>
      <c r="X14" s="329"/>
      <c r="Y14" s="329"/>
      <c r="Z14" s="329"/>
    </row>
    <row r="15" spans="2:26" s="72" customFormat="1">
      <c r="B15" s="180" t="s">
        <v>253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9"/>
      <c r="U15" s="329"/>
      <c r="V15" s="329"/>
      <c r="W15" s="329"/>
      <c r="X15" s="329"/>
      <c r="Y15" s="329"/>
      <c r="Z15" s="329"/>
    </row>
    <row r="16" spans="2:26" s="72" customFormat="1">
      <c r="B16" s="180" t="s">
        <v>254</v>
      </c>
      <c r="C16" s="380"/>
      <c r="D16" s="86"/>
      <c r="E16" s="71"/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9"/>
      <c r="U16" s="329"/>
      <c r="V16" s="329"/>
      <c r="W16" s="329"/>
      <c r="X16" s="329"/>
      <c r="Y16" s="329"/>
      <c r="Z16" s="329"/>
    </row>
    <row r="17" spans="2:26" s="72" customFormat="1">
      <c r="B17" s="180" t="s">
        <v>255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9"/>
      <c r="U17" s="329"/>
      <c r="V17" s="329"/>
      <c r="W17" s="329"/>
      <c r="X17" s="329"/>
      <c r="Y17" s="329"/>
      <c r="Z17" s="329"/>
    </row>
    <row r="18" spans="2:26" s="72" customFormat="1">
      <c r="B18" s="180" t="s">
        <v>256</v>
      </c>
      <c r="C18" s="380" t="s">
        <v>1046</v>
      </c>
      <c r="D18" s="86"/>
      <c r="E18" s="71"/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T18" s="329"/>
      <c r="U18" s="329"/>
      <c r="V18" s="329"/>
      <c r="W18" s="329"/>
      <c r="X18" s="329"/>
      <c r="Y18" s="329"/>
      <c r="Z18" s="329"/>
    </row>
    <row r="19" spans="2:26" s="72" customFormat="1">
      <c r="B19" s="180" t="s">
        <v>257</v>
      </c>
      <c r="C19" s="380"/>
      <c r="D19" s="86"/>
      <c r="E19" s="71"/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  <c r="T19" s="329"/>
      <c r="U19" s="329"/>
      <c r="V19" s="329"/>
      <c r="W19" s="329"/>
      <c r="X19" s="329"/>
      <c r="Y19" s="329"/>
      <c r="Z19" s="329"/>
    </row>
    <row r="20" spans="2:26" s="72" customFormat="1">
      <c r="B20" s="180" t="s">
        <v>258</v>
      </c>
      <c r="C20" s="380"/>
      <c r="D20" s="86"/>
      <c r="E20" s="71"/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T20" s="329"/>
      <c r="U20" s="329"/>
      <c r="V20" s="329"/>
      <c r="W20" s="329"/>
      <c r="X20" s="329"/>
      <c r="Y20" s="329"/>
      <c r="Z20" s="329"/>
    </row>
    <row r="21" spans="2:26" s="72" customFormat="1">
      <c r="B21" s="180" t="s">
        <v>259</v>
      </c>
      <c r="C21" s="380" t="s">
        <v>1047</v>
      </c>
      <c r="D21" s="86"/>
      <c r="E21" s="71"/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T21" s="329"/>
      <c r="U21" s="329"/>
      <c r="V21" s="329"/>
      <c r="W21" s="329"/>
      <c r="X21" s="329"/>
      <c r="Y21" s="329"/>
      <c r="Z21" s="329"/>
    </row>
    <row r="22" spans="2:26" s="72" customFormat="1" ht="14.65" customHeight="1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T22" s="329"/>
      <c r="U22" s="329"/>
      <c r="V22" s="329"/>
      <c r="W22" s="329"/>
      <c r="X22" s="329"/>
      <c r="Y22" s="329"/>
      <c r="Z22" s="329"/>
    </row>
    <row r="23" spans="2:26" s="72" customFormat="1">
      <c r="B23" s="69" t="s">
        <v>261</v>
      </c>
      <c r="C23" s="581" t="s">
        <v>913</v>
      </c>
      <c r="D23" s="584"/>
      <c r="E23" s="584"/>
      <c r="F23" s="585"/>
      <c r="G23" s="169"/>
      <c r="H23" s="169"/>
      <c r="I23" s="374">
        <v>2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7"/>
      <c r="S23" s="327"/>
      <c r="T23" s="327"/>
      <c r="U23" s="327"/>
      <c r="V23" s="327"/>
      <c r="W23" s="325"/>
      <c r="X23" s="325"/>
    </row>
    <row r="24" spans="2:26" s="72" customFormat="1">
      <c r="B24" s="69" t="s">
        <v>262</v>
      </c>
      <c r="C24" s="411" t="s">
        <v>794</v>
      </c>
      <c r="D24" s="257"/>
      <c r="E24" s="256"/>
      <c r="F24" s="378"/>
      <c r="G24" s="43"/>
      <c r="H24" s="169"/>
      <c r="I24" s="367">
        <v>3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7"/>
      <c r="S24" s="327"/>
      <c r="T24" s="327"/>
      <c r="U24" s="327"/>
      <c r="V24" s="327"/>
      <c r="W24" s="325"/>
      <c r="X24" s="325"/>
    </row>
    <row r="25" spans="2:26" s="72" customFormat="1" ht="15.4" customHeight="1">
      <c r="B25" s="69" t="s">
        <v>263</v>
      </c>
      <c r="C25" s="413" t="s">
        <v>795</v>
      </c>
      <c r="D25" s="257"/>
      <c r="E25" s="256"/>
      <c r="F25" s="378"/>
      <c r="G25" s="43"/>
      <c r="H25" s="169"/>
      <c r="I25" s="367">
        <v>4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7"/>
      <c r="U25" s="327"/>
      <c r="V25" s="327"/>
      <c r="W25" s="325"/>
      <c r="X25" s="325"/>
    </row>
    <row r="26" spans="2:26" s="72" customFormat="1" ht="13.15" customHeight="1">
      <c r="B26" s="69" t="s">
        <v>264</v>
      </c>
      <c r="C26" s="411" t="s">
        <v>914</v>
      </c>
      <c r="D26" s="257"/>
      <c r="E26" s="256"/>
      <c r="F26" s="378"/>
      <c r="G26" s="43"/>
      <c r="H26" s="160"/>
      <c r="I26" s="367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15" customHeight="1">
      <c r="B27" s="69" t="s">
        <v>265</v>
      </c>
      <c r="C27" s="411" t="s">
        <v>915</v>
      </c>
      <c r="D27" s="257"/>
      <c r="E27" s="256"/>
      <c r="F27" s="378"/>
      <c r="G27" s="43"/>
      <c r="H27" s="160"/>
      <c r="I27" s="367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15" customHeight="1">
      <c r="B28" s="69" t="s">
        <v>266</v>
      </c>
      <c r="C28" s="411" t="s">
        <v>916</v>
      </c>
      <c r="D28" s="257"/>
      <c r="E28" s="256"/>
      <c r="F28" s="378"/>
      <c r="G28" s="43"/>
      <c r="H28" s="160"/>
      <c r="I28" s="367">
        <v>6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15" customHeight="1">
      <c r="B29" s="69" t="s">
        <v>267</v>
      </c>
      <c r="C29" s="413" t="s">
        <v>918</v>
      </c>
      <c r="D29" s="257"/>
      <c r="E29" s="256"/>
      <c r="F29" s="378"/>
      <c r="G29" s="43"/>
      <c r="H29" s="160"/>
      <c r="I29" s="367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2.75">
      <c r="B30" s="69" t="s">
        <v>268</v>
      </c>
      <c r="C30" s="434" t="s">
        <v>1159</v>
      </c>
      <c r="D30" s="257"/>
      <c r="E30" s="256"/>
      <c r="F30" s="378"/>
      <c r="G30" s="43"/>
      <c r="H30" s="160"/>
      <c r="I30" s="367">
        <v>3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2.75">
      <c r="B31" s="69" t="s">
        <v>269</v>
      </c>
      <c r="C31" s="411" t="s">
        <v>797</v>
      </c>
      <c r="D31" s="257"/>
      <c r="E31" s="256"/>
      <c r="F31" s="378"/>
      <c r="G31" s="43"/>
      <c r="H31" s="160"/>
      <c r="I31" s="367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2.75">
      <c r="B32" s="69" t="s">
        <v>270</v>
      </c>
      <c r="C32" s="411" t="s">
        <v>919</v>
      </c>
      <c r="D32" s="119"/>
      <c r="E32" s="119"/>
      <c r="F32" s="119"/>
      <c r="G32" s="43"/>
      <c r="H32" s="160"/>
      <c r="I32" s="367">
        <v>3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2.75">
      <c r="B33" s="69" t="s">
        <v>271</v>
      </c>
      <c r="C33" s="581" t="s">
        <v>920</v>
      </c>
      <c r="D33" s="582"/>
      <c r="E33" s="582"/>
      <c r="F33" s="583"/>
      <c r="G33" s="169"/>
      <c r="H33" s="169"/>
      <c r="I33" s="374">
        <v>3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2.75">
      <c r="B34" s="69" t="s">
        <v>272</v>
      </c>
      <c r="C34" s="581" t="s">
        <v>926</v>
      </c>
      <c r="D34" s="582"/>
      <c r="E34" s="582"/>
      <c r="F34" s="583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15" customHeight="1">
      <c r="B35" s="69" t="s">
        <v>273</v>
      </c>
      <c r="C35" s="581" t="s">
        <v>921</v>
      </c>
      <c r="D35" s="582"/>
      <c r="E35" s="582"/>
      <c r="F35" s="583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5" thickBot="1">
      <c r="B36" s="73"/>
      <c r="C36" s="589"/>
      <c r="D36" s="590"/>
      <c r="E36" s="590"/>
      <c r="F36" s="591"/>
      <c r="G36" s="83"/>
      <c r="H36" s="83"/>
      <c r="I36" s="84"/>
      <c r="J36" s="184"/>
      <c r="K36" s="58"/>
      <c r="L36" s="57"/>
    </row>
    <row r="37" spans="2:12" ht="15.75" thickBot="1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9.5" thickBot="1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36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39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16384" width="8.85546875" style="39"/>
  </cols>
  <sheetData>
    <row r="1" spans="2:28" ht="15.75" thickBot="1"/>
    <row r="2" spans="2:28" ht="16.149999999999999" customHeight="1" thickBot="1">
      <c r="B2" s="544" t="s">
        <v>638</v>
      </c>
      <c r="C2" s="556" t="str">
        <f>Technologie!D11</f>
        <v>Chladicí boxy O+Z (teploty +4/+6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>
      <c r="B3" s="545"/>
      <c r="C3" s="264" t="s">
        <v>907</v>
      </c>
      <c r="D3" s="287"/>
      <c r="E3" s="287"/>
      <c r="F3" s="287"/>
      <c r="G3" s="287"/>
      <c r="H3" s="288"/>
      <c r="I3" s="40" t="str">
        <f>'Celkem  Nab+Tech'!G3</f>
        <v>Projekt</v>
      </c>
      <c r="J3" s="547" t="str">
        <f>Technologie!G3</f>
        <v>Makro Olomouc - remodelling chlazení</v>
      </c>
      <c r="K3" s="548"/>
      <c r="L3" s="549"/>
    </row>
    <row r="4" spans="2:28" ht="16.5" thickBot="1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>
      <c r="B5" s="568" t="s">
        <v>932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65" customHeight="1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65" customHeight="1">
      <c r="B7" s="511" t="s">
        <v>927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.75" thickBot="1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8" ht="14.45" customHeight="1">
      <c r="B9" s="574" t="s">
        <v>85</v>
      </c>
      <c r="C9" s="576" t="s">
        <v>910</v>
      </c>
      <c r="D9" s="399" t="s">
        <v>739</v>
      </c>
      <c r="E9" s="399"/>
      <c r="F9" s="432" t="s">
        <v>1151</v>
      </c>
      <c r="G9" s="393" t="s">
        <v>742</v>
      </c>
      <c r="H9" s="393" t="s">
        <v>688</v>
      </c>
      <c r="I9" s="451" t="s">
        <v>685</v>
      </c>
      <c r="J9" s="392" t="s">
        <v>686</v>
      </c>
      <c r="K9" s="502" t="s">
        <v>697</v>
      </c>
      <c r="L9" s="503"/>
    </row>
    <row r="10" spans="2:28" ht="30.75" thickBot="1">
      <c r="B10" s="575"/>
      <c r="C10" s="577"/>
      <c r="D10" s="401" t="s">
        <v>911</v>
      </c>
      <c r="E10" s="129"/>
      <c r="F10" s="129" t="s">
        <v>1152</v>
      </c>
      <c r="G10" s="394" t="s">
        <v>743</v>
      </c>
      <c r="H10" s="394" t="s">
        <v>743</v>
      </c>
      <c r="I10" s="452"/>
      <c r="J10" s="394" t="s">
        <v>743</v>
      </c>
      <c r="K10" s="67" t="s">
        <v>687</v>
      </c>
      <c r="L10" s="68" t="s">
        <v>688</v>
      </c>
    </row>
    <row r="11" spans="2:28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>
      <c r="B12" s="180" t="s">
        <v>313</v>
      </c>
      <c r="C12" s="381"/>
      <c r="D12" s="185"/>
      <c r="E12" s="186"/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</row>
    <row r="13" spans="2:28" s="72" customFormat="1">
      <c r="B13" s="180" t="s">
        <v>314</v>
      </c>
      <c r="C13" s="380"/>
      <c r="D13" s="86"/>
      <c r="E13" s="71"/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</row>
    <row r="14" spans="2:28" s="72" customFormat="1">
      <c r="B14" s="180" t="s">
        <v>315</v>
      </c>
      <c r="C14" s="380"/>
      <c r="D14" s="86"/>
      <c r="E14" s="71"/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>
      <c r="B15" s="180" t="s">
        <v>316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>
      <c r="B16" s="180" t="s">
        <v>319</v>
      </c>
      <c r="C16" s="380"/>
      <c r="D16" s="86"/>
      <c r="E16" s="71"/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31"/>
      <c r="Q16" s="331"/>
      <c r="R16" s="331"/>
      <c r="S16" s="331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>
      <c r="B17" s="180" t="s">
        <v>320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31"/>
      <c r="Q17" s="331"/>
      <c r="R17" s="331"/>
      <c r="S17" s="331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>
      <c r="B18" s="180" t="s">
        <v>321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31"/>
      <c r="Q18" s="331"/>
      <c r="R18" s="331"/>
      <c r="S18" s="331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>
      <c r="B19" s="180" t="s">
        <v>322</v>
      </c>
      <c r="C19" s="380"/>
      <c r="D19" s="86"/>
      <c r="E19" s="71"/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5"/>
      <c r="Q19" s="335"/>
      <c r="R19" s="335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>
      <c r="B20" s="180" t="s">
        <v>323</v>
      </c>
      <c r="C20" s="380"/>
      <c r="D20" s="86"/>
      <c r="E20" s="71"/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5"/>
      <c r="Q20" s="335"/>
      <c r="R20" s="335"/>
      <c r="S20" s="331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>
      <c r="B21" s="180" t="s">
        <v>324</v>
      </c>
      <c r="C21" s="380" t="s">
        <v>1048</v>
      </c>
      <c r="D21" s="86"/>
      <c r="E21" s="71"/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5"/>
      <c r="Q21" s="335"/>
      <c r="R21" s="335"/>
      <c r="S21" s="331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" customHeight="1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M22" s="130"/>
      <c r="N22" s="130"/>
      <c r="O22" s="130"/>
      <c r="P22" s="335"/>
      <c r="Q22" s="335"/>
      <c r="R22" s="335"/>
      <c r="S22" s="335"/>
      <c r="T22" s="338"/>
      <c r="U22" s="338"/>
      <c r="V22" s="336"/>
      <c r="W22" s="338"/>
      <c r="X22" s="338"/>
      <c r="Y22" s="336"/>
      <c r="Z22" s="336"/>
      <c r="AA22" s="130"/>
      <c r="AB22" s="130"/>
    </row>
    <row r="23" spans="2:28" s="72" customFormat="1">
      <c r="B23" s="69" t="s">
        <v>326</v>
      </c>
      <c r="C23" s="581" t="s">
        <v>913</v>
      </c>
      <c r="D23" s="584"/>
      <c r="E23" s="584"/>
      <c r="F23" s="585"/>
      <c r="G23" s="169"/>
      <c r="H23" s="169"/>
      <c r="I23" s="374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5"/>
      <c r="Q23" s="335"/>
      <c r="R23" s="335"/>
      <c r="S23" s="335"/>
      <c r="T23" s="335"/>
      <c r="U23" s="331"/>
      <c r="V23" s="331"/>
      <c r="W23" s="130"/>
      <c r="X23" s="130"/>
      <c r="Y23" s="130"/>
      <c r="Z23" s="130"/>
      <c r="AA23" s="130"/>
      <c r="AB23" s="130"/>
    </row>
    <row r="24" spans="2:28" s="72" customFormat="1">
      <c r="B24" s="69" t="s">
        <v>327</v>
      </c>
      <c r="C24" s="411" t="s">
        <v>794</v>
      </c>
      <c r="D24" s="257"/>
      <c r="E24" s="256"/>
      <c r="F24" s="378"/>
      <c r="G24" s="43"/>
      <c r="H24" s="169"/>
      <c r="I24" s="374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5"/>
      <c r="Q24" s="335"/>
      <c r="R24" s="335"/>
      <c r="S24" s="335"/>
      <c r="T24" s="335"/>
      <c r="U24" s="331"/>
      <c r="V24" s="331"/>
      <c r="W24" s="130"/>
      <c r="X24" s="130"/>
      <c r="Y24" s="130"/>
      <c r="Z24" s="130"/>
      <c r="AA24" s="130"/>
      <c r="AB24" s="130"/>
    </row>
    <row r="25" spans="2:28" s="72" customFormat="1" ht="15.4" customHeight="1">
      <c r="B25" s="69" t="s">
        <v>317</v>
      </c>
      <c r="C25" s="413" t="s">
        <v>795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8"/>
      <c r="Q25" s="338"/>
      <c r="R25" s="336"/>
      <c r="S25" s="338"/>
      <c r="T25" s="338"/>
      <c r="U25" s="336"/>
      <c r="V25" s="336"/>
      <c r="W25" s="130"/>
      <c r="X25" s="130"/>
      <c r="Y25" s="130"/>
      <c r="Z25" s="130"/>
      <c r="AA25" s="130"/>
      <c r="AB25" s="130"/>
    </row>
    <row r="26" spans="2:28" s="72" customFormat="1" ht="13.15" customHeight="1">
      <c r="B26" s="69" t="s">
        <v>328</v>
      </c>
      <c r="C26" s="411" t="s">
        <v>914</v>
      </c>
      <c r="D26" s="257"/>
      <c r="E26" s="256"/>
      <c r="F26" s="378"/>
      <c r="G26" s="43"/>
      <c r="H26" s="160"/>
      <c r="I26" s="374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15" customHeight="1">
      <c r="B27" s="69" t="s">
        <v>329</v>
      </c>
      <c r="C27" s="411" t="s">
        <v>915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15" customHeight="1">
      <c r="B28" s="69" t="s">
        <v>330</v>
      </c>
      <c r="C28" s="411" t="s">
        <v>916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15" customHeight="1">
      <c r="B29" s="69" t="s">
        <v>331</v>
      </c>
      <c r="C29" s="413" t="s">
        <v>918</v>
      </c>
      <c r="D29" s="257"/>
      <c r="E29" s="256"/>
      <c r="F29" s="378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15" customHeight="1">
      <c r="B30" s="69" t="s">
        <v>332</v>
      </c>
      <c r="C30" s="434" t="s">
        <v>1159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15" customHeight="1">
      <c r="B31" s="69" t="s">
        <v>333</v>
      </c>
      <c r="C31" s="411" t="s">
        <v>797</v>
      </c>
      <c r="D31" s="257"/>
      <c r="E31" s="256"/>
      <c r="F31" s="378"/>
      <c r="G31" s="43"/>
      <c r="H31" s="160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2.75">
      <c r="B32" s="69" t="s">
        <v>334</v>
      </c>
      <c r="C32" s="411" t="s">
        <v>919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15" customHeight="1">
      <c r="B33" s="69" t="s">
        <v>335</v>
      </c>
      <c r="C33" s="581" t="s">
        <v>920</v>
      </c>
      <c r="D33" s="582"/>
      <c r="E33" s="582"/>
      <c r="F33" s="583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15" customHeight="1">
      <c r="B34" s="69" t="s">
        <v>318</v>
      </c>
      <c r="C34" s="581" t="s">
        <v>926</v>
      </c>
      <c r="D34" s="582"/>
      <c r="E34" s="582"/>
      <c r="F34" s="583"/>
      <c r="G34" s="169"/>
      <c r="H34" s="169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2.75">
      <c r="B35" s="69" t="s">
        <v>336</v>
      </c>
      <c r="C35" s="581" t="s">
        <v>921</v>
      </c>
      <c r="D35" s="582"/>
      <c r="E35" s="582"/>
      <c r="F35" s="583"/>
      <c r="G35" s="169"/>
      <c r="H35" s="169"/>
      <c r="I35" s="374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5" thickBot="1">
      <c r="B36" s="73"/>
      <c r="C36" s="589"/>
      <c r="D36" s="590"/>
      <c r="E36" s="590"/>
      <c r="F36" s="591"/>
      <c r="G36" s="83"/>
      <c r="H36" s="83"/>
      <c r="I36" s="84"/>
      <c r="J36" s="184"/>
      <c r="K36" s="58"/>
      <c r="L36" s="57"/>
    </row>
    <row r="37" spans="2:12" ht="15.75" thickBot="1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9.5" thickBot="1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40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16384" width="8.85546875" style="39"/>
  </cols>
  <sheetData>
    <row r="1" spans="2:29" ht="15.75" thickBot="1"/>
    <row r="2" spans="2:29" ht="16.149999999999999" customHeight="1" thickBot="1">
      <c r="B2" s="544" t="s">
        <v>637</v>
      </c>
      <c r="C2" s="556" t="str">
        <f>Technologie!D12</f>
        <v>Chladicí boxy ryby (teploty 0/+2°C)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9" ht="15" customHeight="1" thickBot="1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Olomouc - remodelling chlazení</v>
      </c>
      <c r="K3" s="548"/>
      <c r="L3" s="549"/>
    </row>
    <row r="4" spans="2:29" ht="16.5" thickBot="1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9">
      <c r="B5" s="568" t="s">
        <v>933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9" ht="14.65" customHeight="1">
      <c r="B6" s="586" t="s">
        <v>1153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9" ht="14.65" customHeight="1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9" ht="15.75" thickBot="1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9" ht="14.45" customHeight="1">
      <c r="B9" s="574" t="s">
        <v>85</v>
      </c>
      <c r="C9" s="576" t="s">
        <v>910</v>
      </c>
      <c r="D9" s="399" t="s">
        <v>739</v>
      </c>
      <c r="E9" s="399"/>
      <c r="F9" s="432" t="s">
        <v>1151</v>
      </c>
      <c r="G9" s="393" t="s">
        <v>742</v>
      </c>
      <c r="H9" s="393" t="s">
        <v>688</v>
      </c>
      <c r="I9" s="451" t="s">
        <v>685</v>
      </c>
      <c r="J9" s="392" t="s">
        <v>686</v>
      </c>
      <c r="K9" s="502" t="s">
        <v>697</v>
      </c>
      <c r="L9" s="503"/>
    </row>
    <row r="10" spans="2:29" ht="30.75" thickBot="1">
      <c r="B10" s="575"/>
      <c r="C10" s="577"/>
      <c r="D10" s="401" t="s">
        <v>911</v>
      </c>
      <c r="E10" s="129"/>
      <c r="F10" s="129" t="s">
        <v>1152</v>
      </c>
      <c r="G10" s="394" t="s">
        <v>743</v>
      </c>
      <c r="H10" s="394" t="s">
        <v>743</v>
      </c>
      <c r="I10" s="452"/>
      <c r="J10" s="394" t="s">
        <v>743</v>
      </c>
      <c r="K10" s="67" t="s">
        <v>687</v>
      </c>
      <c r="L10" s="68" t="s">
        <v>688</v>
      </c>
    </row>
    <row r="11" spans="2:29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  <c r="AC11" s="130"/>
    </row>
    <row r="12" spans="2:29" s="72" customFormat="1">
      <c r="B12" s="180" t="s">
        <v>380</v>
      </c>
      <c r="C12" s="381"/>
      <c r="D12" s="185"/>
      <c r="E12" s="186"/>
      <c r="F12" s="85"/>
      <c r="G12" s="181"/>
      <c r="H12" s="181"/>
      <c r="I12" s="371"/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  <c r="AC12" s="130"/>
    </row>
    <row r="13" spans="2:29" s="72" customFormat="1">
      <c r="B13" s="180" t="s">
        <v>381</v>
      </c>
      <c r="C13" s="380"/>
      <c r="D13" s="86"/>
      <c r="E13" s="71"/>
      <c r="F13" s="85"/>
      <c r="G13" s="169"/>
      <c r="H13" s="169"/>
      <c r="I13" s="371"/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  <c r="AC13" s="130"/>
    </row>
    <row r="14" spans="2:29" s="72" customFormat="1">
      <c r="B14" s="180" t="s">
        <v>382</v>
      </c>
      <c r="C14" s="380"/>
      <c r="D14" s="86"/>
      <c r="E14" s="71"/>
      <c r="F14" s="85"/>
      <c r="G14" s="169"/>
      <c r="H14" s="169"/>
      <c r="I14" s="371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  <c r="AC14" s="130"/>
    </row>
    <row r="15" spans="2:29" s="72" customFormat="1">
      <c r="B15" s="180" t="s">
        <v>383</v>
      </c>
      <c r="C15" s="380"/>
      <c r="D15" s="86"/>
      <c r="E15" s="71"/>
      <c r="F15" s="85"/>
      <c r="G15" s="169"/>
      <c r="H15" s="169"/>
      <c r="I15" s="371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  <c r="AC15" s="130"/>
    </row>
    <row r="16" spans="2:29" s="72" customFormat="1">
      <c r="B16" s="180" t="s">
        <v>385</v>
      </c>
      <c r="C16" s="380"/>
      <c r="D16" s="86"/>
      <c r="E16" s="71"/>
      <c r="F16" s="85"/>
      <c r="G16" s="169"/>
      <c r="H16" s="169"/>
      <c r="I16" s="371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5"/>
      <c r="U16" s="335"/>
      <c r="V16" s="335"/>
      <c r="W16" s="335"/>
      <c r="X16" s="335"/>
      <c r="Y16" s="331"/>
      <c r="Z16" s="344"/>
      <c r="AA16" s="130"/>
      <c r="AB16" s="130"/>
      <c r="AC16" s="130"/>
    </row>
    <row r="17" spans="2:29" s="72" customFormat="1">
      <c r="B17" s="180" t="s">
        <v>386</v>
      </c>
      <c r="C17" s="380"/>
      <c r="D17" s="86"/>
      <c r="E17" s="71"/>
      <c r="F17" s="85"/>
      <c r="G17" s="169"/>
      <c r="H17" s="169"/>
      <c r="I17" s="371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5"/>
      <c r="U17" s="335"/>
      <c r="V17" s="335"/>
      <c r="W17" s="335"/>
      <c r="X17" s="335"/>
      <c r="Y17" s="331"/>
      <c r="Z17" s="344"/>
      <c r="AA17" s="130"/>
      <c r="AB17" s="130"/>
      <c r="AC17" s="130"/>
    </row>
    <row r="18" spans="2:29" s="72" customFormat="1">
      <c r="B18" s="180" t="s">
        <v>387</v>
      </c>
      <c r="C18" s="380" t="s">
        <v>1049</v>
      </c>
      <c r="D18" s="86"/>
      <c r="E18" s="71"/>
      <c r="F18" s="85"/>
      <c r="G18" s="169"/>
      <c r="H18" s="169"/>
      <c r="I18" s="371">
        <v>1</v>
      </c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5"/>
      <c r="U18" s="335"/>
      <c r="V18" s="335"/>
      <c r="W18" s="335"/>
      <c r="X18" s="335"/>
      <c r="Y18" s="331"/>
      <c r="Z18" s="344"/>
      <c r="AA18" s="130"/>
      <c r="AB18" s="130"/>
      <c r="AC18" s="130"/>
    </row>
    <row r="19" spans="2:29" s="72" customFormat="1">
      <c r="B19" s="180" t="s">
        <v>388</v>
      </c>
      <c r="C19" s="380" t="s">
        <v>1050</v>
      </c>
      <c r="D19" s="86"/>
      <c r="E19" s="71"/>
      <c r="F19" s="85"/>
      <c r="G19" s="169"/>
      <c r="H19" s="169"/>
      <c r="I19" s="371">
        <v>1</v>
      </c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5"/>
      <c r="U19" s="335"/>
      <c r="V19" s="335"/>
      <c r="W19" s="335"/>
      <c r="X19" s="335"/>
      <c r="Y19" s="331"/>
      <c r="Z19" s="344"/>
      <c r="AA19" s="130"/>
      <c r="AB19" s="130"/>
      <c r="AC19" s="130"/>
    </row>
    <row r="20" spans="2:29" s="72" customFormat="1">
      <c r="B20" s="180" t="s">
        <v>389</v>
      </c>
      <c r="C20" s="380"/>
      <c r="D20" s="86"/>
      <c r="E20" s="71"/>
      <c r="F20" s="85"/>
      <c r="G20" s="169"/>
      <c r="H20" s="169"/>
      <c r="I20" s="371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5"/>
      <c r="U20" s="335"/>
      <c r="V20" s="335"/>
      <c r="W20" s="335"/>
      <c r="X20" s="335"/>
      <c r="Y20" s="331"/>
      <c r="Z20" s="344"/>
      <c r="AA20" s="130"/>
      <c r="AB20" s="130"/>
      <c r="AC20" s="130"/>
    </row>
    <row r="21" spans="2:29" s="72" customFormat="1">
      <c r="B21" s="180" t="s">
        <v>390</v>
      </c>
      <c r="C21" s="380"/>
      <c r="D21" s="86"/>
      <c r="E21" s="71"/>
      <c r="F21" s="85"/>
      <c r="G21" s="169"/>
      <c r="H21" s="169"/>
      <c r="I21" s="371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5"/>
      <c r="U21" s="335"/>
      <c r="V21" s="335"/>
      <c r="W21" s="335"/>
      <c r="X21" s="335"/>
      <c r="Y21" s="331"/>
      <c r="Z21" s="344"/>
      <c r="AA21" s="130"/>
      <c r="AB21" s="130"/>
      <c r="AC21" s="130"/>
    </row>
    <row r="22" spans="2:29" s="72" customFormat="1" ht="15.4" customHeight="1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8"/>
      <c r="U22" s="338"/>
      <c r="V22" s="336"/>
      <c r="W22" s="338"/>
      <c r="X22" s="338"/>
      <c r="Y22" s="336"/>
      <c r="Z22" s="336"/>
      <c r="AA22" s="130"/>
      <c r="AB22" s="130"/>
      <c r="AC22" s="130"/>
    </row>
    <row r="23" spans="2:29" s="72" customFormat="1" ht="12.75">
      <c r="B23" s="69" t="s">
        <v>392</v>
      </c>
      <c r="C23" s="581" t="s">
        <v>913</v>
      </c>
      <c r="D23" s="584"/>
      <c r="E23" s="584"/>
      <c r="F23" s="585"/>
      <c r="G23" s="169"/>
      <c r="H23" s="169"/>
      <c r="I23" s="374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2.75">
      <c r="B24" s="69" t="s">
        <v>393</v>
      </c>
      <c r="C24" s="411" t="s">
        <v>794</v>
      </c>
      <c r="D24" s="257"/>
      <c r="E24" s="256"/>
      <c r="F24" s="378"/>
      <c r="G24" s="43"/>
      <c r="H24" s="169"/>
      <c r="I24" s="374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15" customHeight="1">
      <c r="B25" s="69" t="s">
        <v>384</v>
      </c>
      <c r="C25" s="413" t="s">
        <v>795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15" customHeight="1">
      <c r="B26" s="69" t="s">
        <v>394</v>
      </c>
      <c r="C26" s="411" t="s">
        <v>914</v>
      </c>
      <c r="D26" s="257"/>
      <c r="E26" s="256"/>
      <c r="F26" s="378"/>
      <c r="G26" s="43"/>
      <c r="H26" s="160"/>
      <c r="I26" s="374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15" customHeight="1">
      <c r="B27" s="69" t="s">
        <v>395</v>
      </c>
      <c r="C27" s="411" t="s">
        <v>915</v>
      </c>
      <c r="D27" s="257"/>
      <c r="E27" s="256"/>
      <c r="F27" s="378"/>
      <c r="G27" s="43"/>
      <c r="H27" s="160"/>
      <c r="I27" s="374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15" customHeight="1">
      <c r="B28" s="69" t="s">
        <v>396</v>
      </c>
      <c r="C28" s="411" t="s">
        <v>916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15" customHeight="1">
      <c r="B29" s="69" t="s">
        <v>397</v>
      </c>
      <c r="C29" s="413" t="s">
        <v>918</v>
      </c>
      <c r="D29" s="257"/>
      <c r="E29" s="256"/>
      <c r="F29" s="378"/>
      <c r="G29" s="43"/>
      <c r="H29" s="160"/>
      <c r="I29" s="37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15" customHeight="1">
      <c r="B30" s="69" t="s">
        <v>398</v>
      </c>
      <c r="C30" s="434" t="s">
        <v>1159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15" customHeight="1">
      <c r="B31" s="69" t="s">
        <v>399</v>
      </c>
      <c r="C31" s="411" t="s">
        <v>797</v>
      </c>
      <c r="D31" s="257"/>
      <c r="E31" s="256"/>
      <c r="F31" s="378"/>
      <c r="G31" s="43"/>
      <c r="H31" s="160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2.75">
      <c r="B32" s="69" t="s">
        <v>400</v>
      </c>
      <c r="C32" s="411" t="s">
        <v>919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15" customHeight="1">
      <c r="B33" s="69" t="s">
        <v>401</v>
      </c>
      <c r="C33" s="581" t="s">
        <v>920</v>
      </c>
      <c r="D33" s="582"/>
      <c r="E33" s="582"/>
      <c r="F33" s="583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2.75">
      <c r="B34" s="69" t="s">
        <v>418</v>
      </c>
      <c r="C34" s="581" t="s">
        <v>926</v>
      </c>
      <c r="D34" s="582"/>
      <c r="E34" s="582"/>
      <c r="F34" s="583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15" customHeight="1">
      <c r="B35" s="69" t="s">
        <v>419</v>
      </c>
      <c r="C35" s="581" t="s">
        <v>921</v>
      </c>
      <c r="D35" s="582"/>
      <c r="E35" s="582"/>
      <c r="F35" s="583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2.75">
      <c r="B36" s="69" t="s">
        <v>420</v>
      </c>
      <c r="C36" s="581" t="s">
        <v>922</v>
      </c>
      <c r="D36" s="582"/>
      <c r="E36" s="582"/>
      <c r="F36" s="583"/>
      <c r="G36" s="217"/>
      <c r="H36" s="217"/>
      <c r="I36" s="374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ht="13.5" thickBot="1">
      <c r="B37" s="73"/>
      <c r="C37" s="589"/>
      <c r="D37" s="590"/>
      <c r="E37" s="590"/>
      <c r="F37" s="591"/>
      <c r="G37" s="83"/>
      <c r="H37" s="83"/>
      <c r="I37" s="84"/>
      <c r="J37" s="184"/>
      <c r="K37" s="58"/>
      <c r="L37" s="57"/>
    </row>
    <row r="38" spans="2:12" ht="15.75" thickBot="1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9.5" thickBot="1">
      <c r="B39" s="531" t="s">
        <v>707</v>
      </c>
      <c r="C39" s="532"/>
      <c r="D39" s="532"/>
      <c r="E39" s="532"/>
      <c r="F39" s="532"/>
      <c r="G39" s="532"/>
      <c r="H39" s="533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41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13" width="30.7109375" style="39" customWidth="1"/>
    <col min="14" max="21" width="8.85546875" style="39"/>
    <col min="22" max="22" width="10" style="39" bestFit="1" customWidth="1"/>
    <col min="23" max="24" width="8.85546875" style="39"/>
    <col min="25" max="25" width="10" style="39" bestFit="1" customWidth="1"/>
    <col min="26" max="26" width="14.7109375" style="39" bestFit="1" customWidth="1"/>
    <col min="27" max="16384" width="8.85546875" style="39"/>
  </cols>
  <sheetData>
    <row r="1" spans="2:28" ht="15.75" thickBot="1"/>
    <row r="2" spans="2:28" ht="16.149999999999999" customHeight="1" thickBot="1">
      <c r="B2" s="544" t="s">
        <v>640</v>
      </c>
      <c r="C2" s="556" t="str">
        <f>Technologie!D13</f>
        <v>Mrazicí boxy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Olomouc - remodelling chlazení</v>
      </c>
      <c r="K3" s="548"/>
      <c r="L3" s="549"/>
    </row>
    <row r="4" spans="2:28" ht="16.5" thickBot="1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>
      <c r="B5" s="568" t="s">
        <v>934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65" customHeight="1">
      <c r="B6" s="586" t="s">
        <v>909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65" customHeight="1">
      <c r="B7" s="511" t="s">
        <v>1159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.75" thickBot="1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5" customHeight="1">
      <c r="B9" s="574" t="s">
        <v>85</v>
      </c>
      <c r="C9" s="576" t="s">
        <v>910</v>
      </c>
      <c r="D9" s="399" t="s">
        <v>739</v>
      </c>
      <c r="E9" s="399"/>
      <c r="F9" s="432" t="s">
        <v>1151</v>
      </c>
      <c r="G9" s="393" t="s">
        <v>742</v>
      </c>
      <c r="H9" s="393" t="s">
        <v>688</v>
      </c>
      <c r="I9" s="451" t="s">
        <v>685</v>
      </c>
      <c r="J9" s="392" t="s">
        <v>686</v>
      </c>
      <c r="K9" s="502" t="s">
        <v>697</v>
      </c>
      <c r="L9" s="503"/>
      <c r="Q9" s="325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30.75" thickBot="1">
      <c r="B10" s="575"/>
      <c r="C10" s="577"/>
      <c r="D10" s="401" t="s">
        <v>911</v>
      </c>
      <c r="E10" s="129"/>
      <c r="F10" s="129" t="s">
        <v>1152</v>
      </c>
      <c r="G10" s="394" t="s">
        <v>743</v>
      </c>
      <c r="H10" s="394" t="s">
        <v>743</v>
      </c>
      <c r="I10" s="452"/>
      <c r="J10" s="394" t="s">
        <v>743</v>
      </c>
      <c r="K10" s="67" t="s">
        <v>687</v>
      </c>
      <c r="L10" s="68" t="s">
        <v>688</v>
      </c>
      <c r="Q10" s="32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>
      <c r="B12" s="180" t="s">
        <v>447</v>
      </c>
      <c r="C12" s="381" t="s">
        <v>1051</v>
      </c>
      <c r="D12" s="185"/>
      <c r="E12" s="186"/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>
      <c r="B13" s="180" t="s">
        <v>507</v>
      </c>
      <c r="C13" s="380" t="s">
        <v>1052</v>
      </c>
      <c r="D13" s="86"/>
      <c r="E13" s="71"/>
      <c r="F13" s="85"/>
      <c r="G13" s="169"/>
      <c r="H13" s="169"/>
      <c r="I13" s="372">
        <v>1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>
      <c r="B14" s="180" t="s">
        <v>508</v>
      </c>
      <c r="C14" s="380" t="s">
        <v>1053</v>
      </c>
      <c r="D14" s="86"/>
      <c r="E14" s="71"/>
      <c r="F14" s="85"/>
      <c r="G14" s="169"/>
      <c r="H14" s="169"/>
      <c r="I14" s="372">
        <v>2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>
      <c r="B15" s="180" t="s">
        <v>509</v>
      </c>
      <c r="C15" s="380" t="s">
        <v>1054</v>
      </c>
      <c r="D15" s="86"/>
      <c r="E15" s="71"/>
      <c r="F15" s="85"/>
      <c r="G15" s="169"/>
      <c r="H15" s="169"/>
      <c r="I15" s="372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>
      <c r="B16" s="180" t="s">
        <v>448</v>
      </c>
      <c r="C16" s="380" t="s">
        <v>1055</v>
      </c>
      <c r="D16" s="86"/>
      <c r="E16" s="71"/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>
      <c r="B17" s="180" t="s">
        <v>499</v>
      </c>
      <c r="C17" s="380" t="s">
        <v>1056</v>
      </c>
      <c r="D17" s="86"/>
      <c r="E17" s="71"/>
      <c r="F17" s="85"/>
      <c r="G17" s="169"/>
      <c r="H17" s="169"/>
      <c r="I17" s="372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>
      <c r="B18" s="180" t="s">
        <v>500</v>
      </c>
      <c r="C18" s="380" t="s">
        <v>1057</v>
      </c>
      <c r="D18" s="86"/>
      <c r="E18" s="71"/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>
      <c r="B19" s="180" t="s">
        <v>501</v>
      </c>
      <c r="C19" s="380" t="s">
        <v>1058</v>
      </c>
      <c r="D19" s="86"/>
      <c r="E19" s="71"/>
      <c r="F19" s="85"/>
      <c r="G19" s="169"/>
      <c r="H19" s="169"/>
      <c r="I19" s="372">
        <v>1</v>
      </c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>
      <c r="B20" s="180" t="s">
        <v>502</v>
      </c>
      <c r="C20" s="380" t="s">
        <v>1059</v>
      </c>
      <c r="D20" s="86"/>
      <c r="E20" s="71"/>
      <c r="F20" s="85"/>
      <c r="G20" s="169"/>
      <c r="H20" s="169"/>
      <c r="I20" s="372">
        <v>1</v>
      </c>
      <c r="J20" s="167">
        <f t="shared" si="3"/>
        <v>0</v>
      </c>
      <c r="K20" s="152">
        <f t="shared" si="4"/>
        <v>0</v>
      </c>
      <c r="L20" s="151">
        <f t="shared" si="5"/>
        <v>0</v>
      </c>
      <c r="Q20" s="327"/>
      <c r="R20" s="335"/>
      <c r="S20" s="335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>
      <c r="B21" s="180" t="s">
        <v>503</v>
      </c>
      <c r="C21" s="380"/>
      <c r="D21" s="86"/>
      <c r="E21" s="71"/>
      <c r="F21" s="85"/>
      <c r="G21" s="169"/>
      <c r="H21" s="169"/>
      <c r="I21" s="372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7"/>
      <c r="R21" s="335"/>
      <c r="S21" s="335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" customHeight="1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Q22" s="24"/>
      <c r="R22" s="338"/>
      <c r="S22" s="336"/>
      <c r="T22" s="335"/>
      <c r="U22" s="335"/>
      <c r="V22" s="335"/>
      <c r="W22" s="335"/>
      <c r="X22" s="335"/>
      <c r="Y22" s="331"/>
      <c r="Z22" s="344"/>
      <c r="AA22" s="130"/>
      <c r="AB22" s="130"/>
    </row>
    <row r="23" spans="2:28" s="72" customFormat="1" ht="15.75">
      <c r="B23" s="69" t="s">
        <v>502</v>
      </c>
      <c r="C23" s="581" t="s">
        <v>913</v>
      </c>
      <c r="D23" s="584"/>
      <c r="E23" s="584"/>
      <c r="F23" s="585"/>
      <c r="G23" s="169"/>
      <c r="H23" s="169"/>
      <c r="I23" s="374">
        <v>9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8"/>
      <c r="U23" s="338"/>
      <c r="V23" s="336"/>
      <c r="W23" s="338"/>
      <c r="X23" s="338"/>
      <c r="Y23" s="336"/>
      <c r="Z23" s="336"/>
      <c r="AA23" s="130"/>
      <c r="AB23" s="130"/>
    </row>
    <row r="24" spans="2:28" s="72" customFormat="1" ht="12.75">
      <c r="B24" s="69" t="s">
        <v>503</v>
      </c>
      <c r="C24" s="411" t="s">
        <v>794</v>
      </c>
      <c r="D24" s="257"/>
      <c r="E24" s="256"/>
      <c r="F24" s="378"/>
      <c r="G24" s="43"/>
      <c r="H24" s="169"/>
      <c r="I24" s="374">
        <v>12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15" customHeight="1">
      <c r="B25" s="69" t="s">
        <v>504</v>
      </c>
      <c r="C25" s="413" t="s">
        <v>795</v>
      </c>
      <c r="D25" s="257"/>
      <c r="E25" s="256"/>
      <c r="F25" s="378"/>
      <c r="G25" s="43"/>
      <c r="H25" s="169"/>
      <c r="I25" s="374">
        <v>12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15" customHeight="1">
      <c r="B26" s="69" t="s">
        <v>505</v>
      </c>
      <c r="C26" s="411" t="s">
        <v>914</v>
      </c>
      <c r="D26" s="257"/>
      <c r="E26" s="256"/>
      <c r="F26" s="378"/>
      <c r="G26" s="43"/>
      <c r="H26" s="160"/>
      <c r="I26" s="374">
        <v>6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15" customHeight="1">
      <c r="B27" s="69" t="s">
        <v>506</v>
      </c>
      <c r="C27" s="411" t="s">
        <v>915</v>
      </c>
      <c r="D27" s="257"/>
      <c r="E27" s="256"/>
      <c r="F27" s="378"/>
      <c r="G27" s="43"/>
      <c r="H27" s="160"/>
      <c r="I27" s="367">
        <v>3</v>
      </c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15" customHeight="1">
      <c r="B28" s="69" t="s">
        <v>449</v>
      </c>
      <c r="C28" s="411" t="s">
        <v>916</v>
      </c>
      <c r="D28" s="257"/>
      <c r="E28" s="256"/>
      <c r="F28" s="378"/>
      <c r="G28" s="43"/>
      <c r="H28" s="160"/>
      <c r="I28" s="374">
        <v>24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15" customHeight="1">
      <c r="B29" s="69" t="s">
        <v>491</v>
      </c>
      <c r="C29" s="413" t="s">
        <v>918</v>
      </c>
      <c r="D29" s="257"/>
      <c r="E29" s="256"/>
      <c r="F29" s="378"/>
      <c r="G29" s="43"/>
      <c r="H29" s="160"/>
      <c r="I29" s="374">
        <v>9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15" customHeight="1">
      <c r="B30" s="69" t="s">
        <v>492</v>
      </c>
      <c r="C30" s="434" t="s">
        <v>1159</v>
      </c>
      <c r="D30" s="257"/>
      <c r="E30" s="256"/>
      <c r="F30" s="378"/>
      <c r="G30" s="43"/>
      <c r="H30" s="160"/>
      <c r="I30" s="374">
        <v>12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15" customHeight="1">
      <c r="B31" s="69" t="s">
        <v>493</v>
      </c>
      <c r="C31" s="411" t="s">
        <v>797</v>
      </c>
      <c r="D31" s="257"/>
      <c r="E31" s="256"/>
      <c r="F31" s="378"/>
      <c r="G31" s="43"/>
      <c r="H31" s="160"/>
      <c r="I31" s="374">
        <v>3</v>
      </c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2.75">
      <c r="B32" s="69" t="s">
        <v>494</v>
      </c>
      <c r="C32" s="411" t="s">
        <v>919</v>
      </c>
      <c r="D32" s="119"/>
      <c r="E32" s="119"/>
      <c r="F32" s="119"/>
      <c r="G32" s="43"/>
      <c r="H32" s="160"/>
      <c r="I32" s="374">
        <v>12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15" customHeight="1">
      <c r="B33" s="69" t="s">
        <v>495</v>
      </c>
      <c r="C33" s="581" t="s">
        <v>920</v>
      </c>
      <c r="D33" s="582"/>
      <c r="E33" s="582"/>
      <c r="F33" s="583"/>
      <c r="G33" s="169"/>
      <c r="H33" s="169"/>
      <c r="I33" s="374">
        <v>12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2.75">
      <c r="B34" s="69" t="s">
        <v>496</v>
      </c>
      <c r="C34" s="581" t="s">
        <v>926</v>
      </c>
      <c r="D34" s="582"/>
      <c r="E34" s="582"/>
      <c r="F34" s="583"/>
      <c r="G34" s="169"/>
      <c r="H34" s="169"/>
      <c r="I34" s="374">
        <v>9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15" customHeight="1">
      <c r="B35" s="69" t="s">
        <v>497</v>
      </c>
      <c r="C35" s="581" t="s">
        <v>921</v>
      </c>
      <c r="D35" s="582"/>
      <c r="E35" s="582"/>
      <c r="F35" s="583"/>
      <c r="G35" s="169"/>
      <c r="H35" s="169"/>
      <c r="I35" s="374">
        <v>9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2.75">
      <c r="B36" s="69" t="s">
        <v>498</v>
      </c>
      <c r="C36" s="581" t="s">
        <v>922</v>
      </c>
      <c r="D36" s="582"/>
      <c r="E36" s="582"/>
      <c r="F36" s="583"/>
      <c r="G36" s="217"/>
      <c r="H36" s="217"/>
      <c r="I36" s="374">
        <v>12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2.75">
      <c r="B37" s="69" t="s">
        <v>450</v>
      </c>
      <c r="C37" s="581" t="s">
        <v>928</v>
      </c>
      <c r="D37" s="582"/>
      <c r="E37" s="582"/>
      <c r="F37" s="583"/>
      <c r="G37" s="217"/>
      <c r="H37" s="217"/>
      <c r="I37" s="374">
        <v>9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ht="13.5" thickBot="1">
      <c r="B38" s="73"/>
      <c r="C38" s="589"/>
      <c r="D38" s="590"/>
      <c r="E38" s="590"/>
      <c r="F38" s="591"/>
      <c r="G38" s="83"/>
      <c r="H38" s="83"/>
      <c r="I38" s="84"/>
      <c r="J38" s="184"/>
      <c r="K38" s="58"/>
      <c r="L38" s="57"/>
    </row>
    <row r="39" spans="2:12" ht="15.75" thickBot="1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9.5" thickBot="1">
      <c r="B40" s="531" t="s">
        <v>707</v>
      </c>
      <c r="C40" s="532"/>
      <c r="D40" s="532"/>
      <c r="E40" s="532"/>
      <c r="F40" s="532"/>
      <c r="G40" s="532"/>
      <c r="H40" s="533"/>
      <c r="I40" s="221">
        <f>SUM(I12:I38)</f>
        <v>165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39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26" width="8.85546875" style="39"/>
    <col min="27" max="27" width="10" style="39" bestFit="1" customWidth="1"/>
    <col min="28" max="30" width="8.85546875" style="39"/>
    <col min="31" max="31" width="14.7109375" style="39" bestFit="1" customWidth="1"/>
    <col min="32" max="16384" width="8.85546875" style="39"/>
  </cols>
  <sheetData>
    <row r="1" spans="2:31" ht="15.75" thickBot="1"/>
    <row r="2" spans="2:31" ht="16.149999999999999" customHeight="1" thickBot="1">
      <c r="B2" s="544" t="s">
        <v>641</v>
      </c>
      <c r="C2" s="556" t="str">
        <f>Technologie!D14</f>
        <v>Chlazené přípravny, chodby a místnosti (+12/+14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31" ht="15" customHeight="1" thickBot="1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Olomouc - remodelling chlazení</v>
      </c>
      <c r="K3" s="548"/>
      <c r="L3" s="549"/>
    </row>
    <row r="4" spans="2:31" ht="16.5" thickBot="1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31">
      <c r="B5" s="568" t="s">
        <v>929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31" ht="14.65" customHeight="1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31" ht="14.65" customHeight="1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31" ht="15.75" thickBot="1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2:31" ht="14.45" customHeight="1">
      <c r="B9" s="574" t="s">
        <v>85</v>
      </c>
      <c r="C9" s="576" t="s">
        <v>910</v>
      </c>
      <c r="D9" s="399" t="s">
        <v>739</v>
      </c>
      <c r="E9" s="399"/>
      <c r="F9" s="432" t="s">
        <v>1151</v>
      </c>
      <c r="G9" s="393" t="s">
        <v>742</v>
      </c>
      <c r="H9" s="393" t="s">
        <v>688</v>
      </c>
      <c r="I9" s="451" t="s">
        <v>685</v>
      </c>
      <c r="J9" s="392" t="s">
        <v>686</v>
      </c>
      <c r="K9" s="502" t="s">
        <v>697</v>
      </c>
      <c r="L9" s="503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</row>
    <row r="10" spans="2:31" ht="30.75" thickBot="1">
      <c r="B10" s="575"/>
      <c r="C10" s="577"/>
      <c r="D10" s="401" t="s">
        <v>911</v>
      </c>
      <c r="E10" s="129"/>
      <c r="F10" s="129" t="s">
        <v>1152</v>
      </c>
      <c r="G10" s="394" t="s">
        <v>743</v>
      </c>
      <c r="H10" s="394" t="s">
        <v>743</v>
      </c>
      <c r="I10" s="452"/>
      <c r="J10" s="394" t="s">
        <v>743</v>
      </c>
      <c r="K10" s="67" t="s">
        <v>687</v>
      </c>
      <c r="L10" s="68" t="s">
        <v>688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</row>
    <row r="11" spans="2:31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31"/>
      <c r="Z11" s="331"/>
      <c r="AA11" s="331"/>
      <c r="AB11" s="331"/>
      <c r="AC11" s="331"/>
      <c r="AD11" s="331"/>
      <c r="AE11" s="331"/>
    </row>
    <row r="12" spans="2:31" s="72" customFormat="1">
      <c r="B12" s="180" t="s">
        <v>541</v>
      </c>
      <c r="C12" s="381" t="s">
        <v>1170</v>
      </c>
      <c r="D12" s="185"/>
      <c r="E12" s="186"/>
      <c r="F12" s="85"/>
      <c r="G12" s="181"/>
      <c r="H12" s="181"/>
      <c r="I12" s="371">
        <v>2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5"/>
      <c r="Z12" s="335"/>
      <c r="AA12" s="335"/>
      <c r="AB12" s="335"/>
      <c r="AC12" s="335"/>
      <c r="AD12" s="331"/>
      <c r="AE12" s="344"/>
    </row>
    <row r="13" spans="2:31" s="72" customFormat="1">
      <c r="B13" s="180" t="s">
        <v>542</v>
      </c>
      <c r="C13" s="381" t="s">
        <v>1169</v>
      </c>
      <c r="D13" s="86"/>
      <c r="E13" s="71"/>
      <c r="F13" s="85"/>
      <c r="G13" s="169"/>
      <c r="H13" s="169"/>
      <c r="I13" s="372">
        <v>3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5"/>
      <c r="Z13" s="335"/>
      <c r="AA13" s="335"/>
      <c r="AB13" s="335"/>
      <c r="AC13" s="335"/>
      <c r="AD13" s="331"/>
      <c r="AE13" s="344"/>
    </row>
    <row r="14" spans="2:31" s="72" customFormat="1">
      <c r="B14" s="180" t="s">
        <v>543</v>
      </c>
      <c r="C14" s="380" t="s">
        <v>1171</v>
      </c>
      <c r="D14" s="86"/>
      <c r="E14" s="71"/>
      <c r="F14" s="85"/>
      <c r="G14" s="169"/>
      <c r="H14" s="169"/>
      <c r="I14" s="372">
        <v>4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5"/>
      <c r="Z14" s="335"/>
      <c r="AA14" s="335"/>
      <c r="AB14" s="335"/>
      <c r="AC14" s="335"/>
      <c r="AD14" s="331"/>
      <c r="AE14" s="344"/>
    </row>
    <row r="15" spans="2:31" s="72" customFormat="1">
      <c r="B15" s="180" t="s">
        <v>544</v>
      </c>
      <c r="C15" s="380" t="s">
        <v>1172</v>
      </c>
      <c r="D15" s="86"/>
      <c r="E15" s="71"/>
      <c r="F15" s="85"/>
      <c r="G15" s="169"/>
      <c r="H15" s="169"/>
      <c r="I15" s="372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5"/>
      <c r="Z15" s="335"/>
      <c r="AA15" s="335"/>
      <c r="AB15" s="335"/>
      <c r="AC15" s="335"/>
      <c r="AD15" s="331"/>
      <c r="AE15" s="344"/>
    </row>
    <row r="16" spans="2:31" s="72" customFormat="1">
      <c r="B16" s="180" t="s">
        <v>540</v>
      </c>
      <c r="C16" s="380" t="s">
        <v>1174</v>
      </c>
      <c r="D16" s="86"/>
      <c r="E16" s="71"/>
      <c r="F16" s="85"/>
      <c r="G16" s="169"/>
      <c r="H16" s="169"/>
      <c r="I16" s="372">
        <v>2</v>
      </c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5"/>
      <c r="Z16" s="335"/>
      <c r="AA16" s="335"/>
      <c r="AB16" s="335"/>
      <c r="AC16" s="335"/>
      <c r="AD16" s="331"/>
      <c r="AE16" s="344"/>
    </row>
    <row r="17" spans="2:31" s="72" customFormat="1">
      <c r="B17" s="180" t="s">
        <v>545</v>
      </c>
      <c r="C17" s="380" t="s">
        <v>1175</v>
      </c>
      <c r="D17" s="86"/>
      <c r="E17" s="71"/>
      <c r="F17" s="85"/>
      <c r="G17" s="169"/>
      <c r="H17" s="169"/>
      <c r="I17" s="372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5"/>
      <c r="Z17" s="335"/>
      <c r="AA17" s="335"/>
      <c r="AB17" s="335"/>
      <c r="AC17" s="335"/>
      <c r="AD17" s="331"/>
      <c r="AE17" s="344"/>
    </row>
    <row r="18" spans="2:31" s="72" customFormat="1">
      <c r="B18" s="180" t="s">
        <v>546</v>
      </c>
      <c r="C18" s="380" t="s">
        <v>1176</v>
      </c>
      <c r="D18" s="86"/>
      <c r="E18" s="71"/>
      <c r="F18" s="85"/>
      <c r="G18" s="169"/>
      <c r="H18" s="169"/>
      <c r="I18" s="372">
        <v>2</v>
      </c>
      <c r="J18" s="167">
        <f t="shared" ref="J18" si="6">K18+L18</f>
        <v>0</v>
      </c>
      <c r="K18" s="152">
        <f t="shared" ref="K18" si="7">G18*I18</f>
        <v>0</v>
      </c>
      <c r="L18" s="151">
        <f t="shared" ref="L18" si="8">H18*I18</f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5"/>
      <c r="Z18" s="335"/>
      <c r="AA18" s="335"/>
      <c r="AB18" s="335"/>
      <c r="AC18" s="335"/>
      <c r="AD18" s="331"/>
      <c r="AE18" s="344"/>
    </row>
    <row r="19" spans="2:31" s="72" customFormat="1">
      <c r="B19" s="180" t="s">
        <v>547</v>
      </c>
      <c r="C19" s="380" t="s">
        <v>1173</v>
      </c>
      <c r="D19" s="86"/>
      <c r="E19" s="71"/>
      <c r="F19" s="85"/>
      <c r="G19" s="169"/>
      <c r="H19" s="169"/>
      <c r="I19" s="372">
        <v>2</v>
      </c>
      <c r="J19" s="167">
        <f t="shared" ref="J19" si="9">K19+L19</f>
        <v>0</v>
      </c>
      <c r="K19" s="152">
        <f t="shared" ref="K19" si="10">G19*I19</f>
        <v>0</v>
      </c>
      <c r="L19" s="151">
        <f t="shared" ref="L19" si="11">H19*I19</f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5"/>
      <c r="Z19" s="335"/>
      <c r="AA19" s="335"/>
      <c r="AB19" s="335"/>
      <c r="AC19" s="335"/>
      <c r="AD19" s="331"/>
      <c r="AE19" s="344"/>
    </row>
    <row r="20" spans="2:31" s="72" customFormat="1">
      <c r="B20" s="180" t="s">
        <v>548</v>
      </c>
      <c r="C20" s="380" t="s">
        <v>1167</v>
      </c>
      <c r="D20" s="86"/>
      <c r="E20" s="71"/>
      <c r="F20" s="85"/>
      <c r="G20" s="169"/>
      <c r="H20" s="169"/>
      <c r="I20" s="372">
        <v>4</v>
      </c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5"/>
      <c r="Z20" s="335"/>
      <c r="AA20" s="335"/>
      <c r="AB20" s="335"/>
      <c r="AC20" s="335"/>
      <c r="AD20" s="331"/>
      <c r="AE20" s="344"/>
    </row>
    <row r="21" spans="2:31" s="72" customFormat="1">
      <c r="B21" s="180" t="s">
        <v>549</v>
      </c>
      <c r="C21" s="380" t="s">
        <v>1168</v>
      </c>
      <c r="D21" s="86"/>
      <c r="E21" s="71"/>
      <c r="F21" s="85"/>
      <c r="G21" s="169"/>
      <c r="H21" s="169"/>
      <c r="I21" s="372">
        <v>7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335"/>
      <c r="Z21" s="335"/>
      <c r="AA21" s="335"/>
      <c r="AB21" s="335"/>
      <c r="AC21" s="335"/>
      <c r="AD21" s="331"/>
      <c r="AE21" s="344"/>
    </row>
    <row r="22" spans="2:31" s="72" customFormat="1" ht="15.4" customHeight="1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338"/>
      <c r="Z22" s="338"/>
      <c r="AA22" s="336"/>
      <c r="AB22" s="338"/>
      <c r="AC22" s="338"/>
      <c r="AD22" s="336"/>
      <c r="AE22" s="336"/>
    </row>
    <row r="23" spans="2:31" s="72" customFormat="1" ht="12.75">
      <c r="B23" s="69" t="s">
        <v>550</v>
      </c>
      <c r="C23" s="581" t="s">
        <v>913</v>
      </c>
      <c r="D23" s="584"/>
      <c r="E23" s="584"/>
      <c r="F23" s="585"/>
      <c r="G23" s="169"/>
      <c r="H23" s="169"/>
      <c r="I23" s="374">
        <v>18</v>
      </c>
      <c r="J23" s="167">
        <f>K23+L23</f>
        <v>0</v>
      </c>
      <c r="K23" s="152">
        <f t="shared" ref="K23:K35" si="12">G23*I23</f>
        <v>0</v>
      </c>
      <c r="L23" s="151">
        <f t="shared" ref="L23:L35" si="13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2.75">
      <c r="B24" s="69" t="s">
        <v>551</v>
      </c>
      <c r="C24" s="411" t="s">
        <v>794</v>
      </c>
      <c r="D24" s="257"/>
      <c r="E24" s="256"/>
      <c r="F24" s="378"/>
      <c r="G24" s="43"/>
      <c r="H24" s="169"/>
      <c r="I24" s="374">
        <v>29</v>
      </c>
      <c r="J24" s="167">
        <f t="shared" ref="J24:J35" si="14">K24+L24</f>
        <v>0</v>
      </c>
      <c r="K24" s="152">
        <f t="shared" si="12"/>
        <v>0</v>
      </c>
      <c r="L24" s="151">
        <f t="shared" si="13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15" customHeight="1">
      <c r="B25" s="69" t="s">
        <v>552</v>
      </c>
      <c r="C25" s="413" t="s">
        <v>795</v>
      </c>
      <c r="D25" s="257"/>
      <c r="E25" s="256"/>
      <c r="F25" s="378"/>
      <c r="G25" s="43"/>
      <c r="H25" s="169"/>
      <c r="I25" s="374">
        <v>29</v>
      </c>
      <c r="J25" s="167">
        <f t="shared" si="14"/>
        <v>0</v>
      </c>
      <c r="K25" s="152">
        <f t="shared" si="12"/>
        <v>0</v>
      </c>
      <c r="L25" s="151">
        <f t="shared" si="13"/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2:31" s="72" customFormat="1" ht="13.15" customHeight="1">
      <c r="B26" s="69" t="s">
        <v>539</v>
      </c>
      <c r="C26" s="411" t="s">
        <v>914</v>
      </c>
      <c r="D26" s="257"/>
      <c r="E26" s="256"/>
      <c r="F26" s="378"/>
      <c r="G26" s="43"/>
      <c r="H26" s="160"/>
      <c r="I26" s="374">
        <v>7</v>
      </c>
      <c r="J26" s="167">
        <f t="shared" si="14"/>
        <v>0</v>
      </c>
      <c r="K26" s="152">
        <f t="shared" si="12"/>
        <v>0</v>
      </c>
      <c r="L26" s="151">
        <f t="shared" si="13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2:31" s="72" customFormat="1" ht="13.15" customHeight="1">
      <c r="B27" s="69" t="s">
        <v>553</v>
      </c>
      <c r="C27" s="411" t="s">
        <v>915</v>
      </c>
      <c r="D27" s="257"/>
      <c r="E27" s="256"/>
      <c r="F27" s="378"/>
      <c r="G27" s="43"/>
      <c r="H27" s="160"/>
      <c r="I27" s="367">
        <v>11</v>
      </c>
      <c r="J27" s="167">
        <f t="shared" si="14"/>
        <v>0</v>
      </c>
      <c r="K27" s="152">
        <f t="shared" si="12"/>
        <v>0</v>
      </c>
      <c r="L27" s="151">
        <f t="shared" si="13"/>
        <v>0</v>
      </c>
    </row>
    <row r="28" spans="2:31" s="72" customFormat="1" ht="13.15" customHeight="1">
      <c r="B28" s="69" t="s">
        <v>554</v>
      </c>
      <c r="C28" s="411" t="s">
        <v>916</v>
      </c>
      <c r="D28" s="257"/>
      <c r="E28" s="256"/>
      <c r="F28" s="378"/>
      <c r="G28" s="43"/>
      <c r="H28" s="160"/>
      <c r="I28" s="374">
        <v>58</v>
      </c>
      <c r="J28" s="167">
        <f t="shared" si="14"/>
        <v>0</v>
      </c>
      <c r="K28" s="152">
        <f t="shared" si="12"/>
        <v>0</v>
      </c>
      <c r="L28" s="151">
        <f t="shared" si="13"/>
        <v>0</v>
      </c>
    </row>
    <row r="29" spans="2:31" s="72" customFormat="1" ht="13.15" customHeight="1">
      <c r="B29" s="69" t="s">
        <v>555</v>
      </c>
      <c r="C29" s="413" t="s">
        <v>918</v>
      </c>
      <c r="D29" s="257"/>
      <c r="E29" s="256"/>
      <c r="F29" s="378"/>
      <c r="G29" s="43"/>
      <c r="H29" s="160"/>
      <c r="I29" s="374">
        <v>18</v>
      </c>
      <c r="J29" s="167">
        <f t="shared" si="14"/>
        <v>0</v>
      </c>
      <c r="K29" s="152">
        <f t="shared" si="12"/>
        <v>0</v>
      </c>
      <c r="L29" s="151">
        <f t="shared" si="13"/>
        <v>0</v>
      </c>
    </row>
    <row r="30" spans="2:31" s="72" customFormat="1" ht="13.15" customHeight="1">
      <c r="B30" s="69" t="s">
        <v>556</v>
      </c>
      <c r="C30" s="434" t="s">
        <v>1159</v>
      </c>
      <c r="D30" s="257"/>
      <c r="E30" s="256"/>
      <c r="F30" s="378"/>
      <c r="G30" s="43"/>
      <c r="H30" s="160"/>
      <c r="I30" s="374">
        <v>29</v>
      </c>
      <c r="J30" s="167">
        <f t="shared" si="14"/>
        <v>0</v>
      </c>
      <c r="K30" s="152">
        <f t="shared" si="12"/>
        <v>0</v>
      </c>
      <c r="L30" s="151">
        <f t="shared" si="13"/>
        <v>0</v>
      </c>
    </row>
    <row r="31" spans="2:31" s="72" customFormat="1" ht="13.15" customHeight="1">
      <c r="B31" s="69" t="s">
        <v>557</v>
      </c>
      <c r="C31" s="411" t="s">
        <v>797</v>
      </c>
      <c r="D31" s="257"/>
      <c r="E31" s="256"/>
      <c r="F31" s="378"/>
      <c r="G31" s="43"/>
      <c r="H31" s="160"/>
      <c r="I31" s="374">
        <v>11</v>
      </c>
      <c r="J31" s="167">
        <f t="shared" si="14"/>
        <v>0</v>
      </c>
      <c r="K31" s="152">
        <f t="shared" si="12"/>
        <v>0</v>
      </c>
      <c r="L31" s="151">
        <f t="shared" si="13"/>
        <v>0</v>
      </c>
    </row>
    <row r="32" spans="2:31" s="72" customFormat="1" ht="12.75">
      <c r="B32" s="69" t="s">
        <v>558</v>
      </c>
      <c r="C32" s="411" t="s">
        <v>919</v>
      </c>
      <c r="D32" s="119"/>
      <c r="E32" s="119"/>
      <c r="F32" s="119"/>
      <c r="G32" s="43"/>
      <c r="H32" s="160"/>
      <c r="I32" s="374">
        <v>29</v>
      </c>
      <c r="J32" s="167">
        <f t="shared" si="14"/>
        <v>0</v>
      </c>
      <c r="K32" s="152">
        <f t="shared" si="12"/>
        <v>0</v>
      </c>
      <c r="L32" s="151">
        <f t="shared" si="13"/>
        <v>0</v>
      </c>
    </row>
    <row r="33" spans="2:12" s="72" customFormat="1" ht="13.15" customHeight="1">
      <c r="B33" s="69" t="s">
        <v>559</v>
      </c>
      <c r="C33" s="581" t="s">
        <v>920</v>
      </c>
      <c r="D33" s="582"/>
      <c r="E33" s="582"/>
      <c r="F33" s="583"/>
      <c r="G33" s="169"/>
      <c r="H33" s="169"/>
      <c r="I33" s="374">
        <v>29</v>
      </c>
      <c r="J33" s="167">
        <f t="shared" si="14"/>
        <v>0</v>
      </c>
      <c r="K33" s="152">
        <f t="shared" si="12"/>
        <v>0</v>
      </c>
      <c r="L33" s="151">
        <f t="shared" si="13"/>
        <v>0</v>
      </c>
    </row>
    <row r="34" spans="2:12" s="72" customFormat="1" ht="12.75">
      <c r="B34" s="69" t="s">
        <v>560</v>
      </c>
      <c r="C34" s="581" t="s">
        <v>926</v>
      </c>
      <c r="D34" s="582"/>
      <c r="E34" s="582"/>
      <c r="F34" s="583"/>
      <c r="G34" s="169"/>
      <c r="H34" s="169"/>
      <c r="I34" s="374"/>
      <c r="J34" s="167">
        <f t="shared" si="14"/>
        <v>0</v>
      </c>
      <c r="K34" s="152">
        <f t="shared" si="12"/>
        <v>0</v>
      </c>
      <c r="L34" s="151">
        <f t="shared" si="13"/>
        <v>0</v>
      </c>
    </row>
    <row r="35" spans="2:12" s="72" customFormat="1" ht="13.15" customHeight="1">
      <c r="B35" s="69" t="s">
        <v>511</v>
      </c>
      <c r="C35" s="581" t="s">
        <v>921</v>
      </c>
      <c r="D35" s="582"/>
      <c r="E35" s="582"/>
      <c r="F35" s="583"/>
      <c r="G35" s="169"/>
      <c r="H35" s="169"/>
      <c r="I35" s="374">
        <v>18</v>
      </c>
      <c r="J35" s="167">
        <f t="shared" si="14"/>
        <v>0</v>
      </c>
      <c r="K35" s="152">
        <f t="shared" si="12"/>
        <v>0</v>
      </c>
      <c r="L35" s="151">
        <f t="shared" si="13"/>
        <v>0</v>
      </c>
    </row>
    <row r="36" spans="2:12" s="72" customFormat="1" ht="13.5" thickBot="1">
      <c r="B36" s="73"/>
      <c r="C36" s="589"/>
      <c r="D36" s="590"/>
      <c r="E36" s="590"/>
      <c r="F36" s="591"/>
      <c r="G36" s="83"/>
      <c r="H36" s="83"/>
      <c r="I36" s="375"/>
      <c r="J36" s="184"/>
      <c r="K36" s="58"/>
      <c r="L36" s="57"/>
    </row>
    <row r="37" spans="2:12" ht="15.75" thickBot="1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9.5" thickBot="1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315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>
      <c r="B39" s="52"/>
    </row>
  </sheetData>
  <protectedRanges>
    <protectedRange sqref="G11:G14 H33:H37 H11:H25" name="Bereich2_4"/>
    <protectedRange sqref="F11:F14 F36:F37 F16:F18 F20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23" name="Bereich2_1_3_4_1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AB38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59.85546875" style="39" customWidth="1"/>
    <col min="4" max="4" width="16.42578125" style="39" customWidth="1"/>
    <col min="5" max="6" width="12.42578125" style="39" bestFit="1" customWidth="1"/>
    <col min="7" max="7" width="9.28515625" style="39" bestFit="1" customWidth="1"/>
    <col min="8" max="8" width="11" style="39" bestFit="1" customWidth="1"/>
    <col min="9" max="9" width="14.140625" style="39" bestFit="1" customWidth="1"/>
    <col min="10" max="11" width="15.7109375" style="39" customWidth="1"/>
    <col min="12" max="12" width="12.140625" style="39" bestFit="1" customWidth="1"/>
    <col min="13" max="13" width="30.7109375" style="39" customWidth="1"/>
    <col min="14" max="21" width="8.85546875" style="39"/>
    <col min="22" max="22" width="10" style="39" bestFit="1" customWidth="1"/>
    <col min="23" max="24" width="8.85546875" style="39"/>
    <col min="25" max="25" width="10" style="39" bestFit="1" customWidth="1"/>
    <col min="26" max="26" width="14.7109375" style="39" bestFit="1" customWidth="1"/>
    <col min="27" max="16384" width="8.85546875" style="39"/>
  </cols>
  <sheetData>
    <row r="1" spans="2:28" ht="15.75" thickBot="1"/>
    <row r="2" spans="2:28" ht="16.149999999999999" customHeight="1" thickBot="1">
      <c r="B2" s="544" t="s">
        <v>1040</v>
      </c>
      <c r="C2" s="556" t="str">
        <f>Technologie!D15</f>
        <v>Delivery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Olomouc - remodelling chlazení</v>
      </c>
      <c r="K3" s="548"/>
      <c r="L3" s="549"/>
    </row>
    <row r="4" spans="2:28" ht="16.5" thickBot="1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>
      <c r="B5" s="568" t="s">
        <v>1041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65" customHeight="1">
      <c r="B6" s="586" t="s">
        <v>1154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65" customHeight="1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.75" thickBot="1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5" customHeight="1">
      <c r="B9" s="574" t="s">
        <v>85</v>
      </c>
      <c r="C9" s="576" t="s">
        <v>910</v>
      </c>
      <c r="D9" s="429" t="s">
        <v>739</v>
      </c>
      <c r="E9" s="429"/>
      <c r="F9" s="432" t="s">
        <v>1151</v>
      </c>
      <c r="G9" s="425" t="s">
        <v>742</v>
      </c>
      <c r="H9" s="425" t="s">
        <v>688</v>
      </c>
      <c r="I9" s="451" t="s">
        <v>685</v>
      </c>
      <c r="J9" s="424" t="s">
        <v>686</v>
      </c>
      <c r="K9" s="502" t="s">
        <v>697</v>
      </c>
      <c r="L9" s="503"/>
      <c r="Q9" s="427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30.75" thickBot="1">
      <c r="B10" s="575"/>
      <c r="C10" s="577"/>
      <c r="D10" s="431" t="s">
        <v>911</v>
      </c>
      <c r="E10" s="129"/>
      <c r="F10" s="129" t="s">
        <v>1152</v>
      </c>
      <c r="G10" s="426" t="s">
        <v>743</v>
      </c>
      <c r="H10" s="426" t="s">
        <v>743</v>
      </c>
      <c r="I10" s="452"/>
      <c r="J10" s="426" t="s">
        <v>743</v>
      </c>
      <c r="K10" s="67" t="s">
        <v>687</v>
      </c>
      <c r="L10" s="68" t="s">
        <v>688</v>
      </c>
      <c r="Q10" s="427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>
      <c r="B12" s="180" t="s">
        <v>1073</v>
      </c>
      <c r="C12" s="381" t="s">
        <v>1072</v>
      </c>
      <c r="D12" s="185"/>
      <c r="E12" s="186"/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>
      <c r="B13" s="180" t="s">
        <v>1074</v>
      </c>
      <c r="C13" s="380"/>
      <c r="D13" s="86"/>
      <c r="E13" s="71"/>
      <c r="F13" s="85"/>
      <c r="G13" s="169"/>
      <c r="H13" s="169"/>
      <c r="I13" s="372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>
      <c r="B14" s="180" t="s">
        <v>1075</v>
      </c>
      <c r="C14" s="380" t="s">
        <v>1177</v>
      </c>
      <c r="D14" s="86"/>
      <c r="E14" s="71"/>
      <c r="F14" s="85"/>
      <c r="G14" s="169"/>
      <c r="H14" s="169"/>
      <c r="I14" s="372">
        <v>3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>
      <c r="B15" s="180" t="s">
        <v>1076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>
      <c r="B16" s="180" t="s">
        <v>1077</v>
      </c>
      <c r="C16" s="380" t="s">
        <v>1178</v>
      </c>
      <c r="D16" s="86"/>
      <c r="E16" s="71"/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>
      <c r="B17" s="180" t="s">
        <v>1078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>
      <c r="B18" s="180" t="s">
        <v>1079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ht="15.4" customHeight="1">
      <c r="B19" s="69"/>
      <c r="C19" s="117" t="s">
        <v>792</v>
      </c>
      <c r="E19" s="416" t="s">
        <v>793</v>
      </c>
      <c r="F19" s="416" t="s">
        <v>739</v>
      </c>
      <c r="G19" s="53"/>
      <c r="H19" s="54"/>
      <c r="I19" s="373"/>
      <c r="J19" s="183"/>
      <c r="K19" s="171"/>
      <c r="L19" s="170"/>
      <c r="Q19" s="24"/>
      <c r="R19" s="338"/>
      <c r="S19" s="336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5.75">
      <c r="B20" s="69" t="s">
        <v>1092</v>
      </c>
      <c r="C20" s="581" t="s">
        <v>913</v>
      </c>
      <c r="D20" s="584"/>
      <c r="E20" s="584"/>
      <c r="F20" s="585"/>
      <c r="G20" s="169"/>
      <c r="H20" s="169"/>
      <c r="I20" s="374">
        <v>3</v>
      </c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8"/>
      <c r="U20" s="338"/>
      <c r="V20" s="336"/>
      <c r="W20" s="338"/>
      <c r="X20" s="338"/>
      <c r="Y20" s="336"/>
      <c r="Z20" s="336"/>
      <c r="AA20" s="130"/>
      <c r="AB20" s="130"/>
    </row>
    <row r="21" spans="2:28" s="72" customFormat="1" ht="12.75">
      <c r="B21" s="69" t="s">
        <v>1093</v>
      </c>
      <c r="C21" s="428" t="s">
        <v>794</v>
      </c>
      <c r="D21" s="257"/>
      <c r="E21" s="256"/>
      <c r="F21" s="378"/>
      <c r="G21" s="43"/>
      <c r="H21" s="169"/>
      <c r="I21" s="374">
        <v>5</v>
      </c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15" customHeight="1">
      <c r="B22" s="69" t="s">
        <v>1094</v>
      </c>
      <c r="C22" s="430" t="s">
        <v>795</v>
      </c>
      <c r="D22" s="257"/>
      <c r="E22" s="256"/>
      <c r="F22" s="378"/>
      <c r="G22" s="43"/>
      <c r="H22" s="169"/>
      <c r="I22" s="374">
        <v>5</v>
      </c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15" customHeight="1">
      <c r="B23" s="69" t="s">
        <v>1080</v>
      </c>
      <c r="C23" s="428" t="s">
        <v>914</v>
      </c>
      <c r="D23" s="257"/>
      <c r="E23" s="256"/>
      <c r="F23" s="378"/>
      <c r="G23" s="43"/>
      <c r="H23" s="160"/>
      <c r="I23" s="374">
        <v>3</v>
      </c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15" customHeight="1">
      <c r="B24" s="69" t="s">
        <v>1081</v>
      </c>
      <c r="C24" s="428" t="s">
        <v>915</v>
      </c>
      <c r="D24" s="257"/>
      <c r="E24" s="256"/>
      <c r="F24" s="378"/>
      <c r="G24" s="43"/>
      <c r="H24" s="160"/>
      <c r="I24" s="367">
        <v>1</v>
      </c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15" customHeight="1">
      <c r="B25" s="69" t="s">
        <v>1082</v>
      </c>
      <c r="C25" s="428" t="s">
        <v>916</v>
      </c>
      <c r="D25" s="257"/>
      <c r="E25" s="256"/>
      <c r="F25" s="378"/>
      <c r="G25" s="43"/>
      <c r="H25" s="160"/>
      <c r="I25" s="374">
        <v>10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15" customHeight="1">
      <c r="B26" s="69" t="s">
        <v>1083</v>
      </c>
      <c r="C26" s="430" t="s">
        <v>918</v>
      </c>
      <c r="D26" s="257"/>
      <c r="E26" s="256"/>
      <c r="F26" s="378"/>
      <c r="G26" s="43"/>
      <c r="H26" s="160"/>
      <c r="I26" s="374">
        <v>3</v>
      </c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15" customHeight="1">
      <c r="B27" s="69" t="s">
        <v>1084</v>
      </c>
      <c r="C27" s="434" t="s">
        <v>1159</v>
      </c>
      <c r="D27" s="257"/>
      <c r="E27" s="256"/>
      <c r="F27" s="378"/>
      <c r="G27" s="43"/>
      <c r="H27" s="160"/>
      <c r="I27" s="374">
        <v>5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15" customHeight="1">
      <c r="B28" s="69" t="s">
        <v>1085</v>
      </c>
      <c r="C28" s="428" t="s">
        <v>797</v>
      </c>
      <c r="D28" s="257"/>
      <c r="E28" s="256"/>
      <c r="F28" s="378"/>
      <c r="G28" s="43"/>
      <c r="H28" s="160"/>
      <c r="I28" s="374">
        <v>1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2.75">
      <c r="B29" s="69" t="s">
        <v>1086</v>
      </c>
      <c r="C29" s="428" t="s">
        <v>919</v>
      </c>
      <c r="D29" s="119"/>
      <c r="E29" s="119"/>
      <c r="F29" s="119"/>
      <c r="G29" s="43"/>
      <c r="H29" s="160"/>
      <c r="I29" s="374">
        <v>5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15" customHeight="1">
      <c r="B30" s="69" t="s">
        <v>1087</v>
      </c>
      <c r="C30" s="581" t="s">
        <v>920</v>
      </c>
      <c r="D30" s="582"/>
      <c r="E30" s="582"/>
      <c r="F30" s="583"/>
      <c r="G30" s="169"/>
      <c r="H30" s="169"/>
      <c r="I30" s="374">
        <v>5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2.75">
      <c r="B31" s="69" t="s">
        <v>1088</v>
      </c>
      <c r="C31" s="581" t="s">
        <v>926</v>
      </c>
      <c r="D31" s="582"/>
      <c r="E31" s="582"/>
      <c r="F31" s="583"/>
      <c r="G31" s="169"/>
      <c r="H31" s="169"/>
      <c r="I31" s="374">
        <v>2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15" customHeight="1">
      <c r="B32" s="69" t="s">
        <v>1089</v>
      </c>
      <c r="C32" s="581" t="s">
        <v>921</v>
      </c>
      <c r="D32" s="582"/>
      <c r="E32" s="582"/>
      <c r="F32" s="583"/>
      <c r="G32" s="169"/>
      <c r="H32" s="169"/>
      <c r="I32" s="374">
        <v>3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2.75">
      <c r="B33" s="69" t="s">
        <v>1090</v>
      </c>
      <c r="C33" s="581" t="s">
        <v>922</v>
      </c>
      <c r="D33" s="582"/>
      <c r="E33" s="582"/>
      <c r="F33" s="583"/>
      <c r="G33" s="217"/>
      <c r="H33" s="217"/>
      <c r="I33" s="374">
        <v>1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2.75">
      <c r="B34" s="69" t="s">
        <v>1091</v>
      </c>
      <c r="C34" s="581" t="s">
        <v>928</v>
      </c>
      <c r="D34" s="582"/>
      <c r="E34" s="582"/>
      <c r="F34" s="583"/>
      <c r="G34" s="217"/>
      <c r="H34" s="217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5" thickBot="1">
      <c r="B35" s="73"/>
      <c r="C35" s="589"/>
      <c r="D35" s="590"/>
      <c r="E35" s="590"/>
      <c r="F35" s="591"/>
      <c r="G35" s="83"/>
      <c r="H35" s="83"/>
      <c r="I35" s="84"/>
      <c r="J35" s="184"/>
      <c r="K35" s="58"/>
      <c r="L35" s="57"/>
    </row>
    <row r="36" spans="2:12" ht="15.75" thickBot="1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9.5" thickBot="1">
      <c r="B37" s="531" t="s">
        <v>707</v>
      </c>
      <c r="C37" s="532"/>
      <c r="D37" s="532"/>
      <c r="E37" s="532"/>
      <c r="F37" s="532"/>
      <c r="G37" s="532"/>
      <c r="H37" s="533"/>
      <c r="I37" s="221">
        <f>SUM(I12:I35)</f>
        <v>58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5:F35"/>
    <mergeCell ref="B37:H37"/>
    <mergeCell ref="C20:F20"/>
    <mergeCell ref="C30:F30"/>
    <mergeCell ref="C31:F31"/>
    <mergeCell ref="C32:F32"/>
    <mergeCell ref="C33:F33"/>
    <mergeCell ref="C34:F3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157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39.7109375" style="39" customWidth="1"/>
    <col min="4" max="4" width="19.28515625" style="88" bestFit="1" customWidth="1"/>
    <col min="5" max="5" width="16.7109375" style="39" bestFit="1" customWidth="1"/>
    <col min="6" max="6" width="12" style="39" customWidth="1"/>
    <col min="7" max="7" width="12.28515625" style="39" customWidth="1"/>
    <col min="8" max="8" width="13.7109375" style="39" bestFit="1" customWidth="1"/>
    <col min="9" max="10" width="15.7109375" style="39" customWidth="1"/>
    <col min="11" max="13" width="15.85546875" style="39" customWidth="1"/>
    <col min="14" max="24" width="8.85546875" style="39"/>
    <col min="25" max="25" width="17" style="39" bestFit="1" customWidth="1"/>
    <col min="26" max="26" width="39.7109375" style="39" bestFit="1" customWidth="1"/>
    <col min="27" max="27" width="17" style="39" bestFit="1" customWidth="1"/>
    <col min="28" max="28" width="7" style="39" bestFit="1" customWidth="1"/>
    <col min="29" max="16384" width="8.85546875" style="39"/>
  </cols>
  <sheetData>
    <row r="1" spans="2:33" ht="15.75" thickBot="1"/>
    <row r="2" spans="2:33" ht="21.75" thickBot="1">
      <c r="B2" s="544" t="s">
        <v>585</v>
      </c>
      <c r="C2" s="556" t="str">
        <f>Technologie!D19</f>
        <v>Venkovní KCHJ pro chladicí (MT), mrazicí (LT ) a klimatizační (HT) okruhy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5" thickBot="1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Olomouc - remodelling chlazení</v>
      </c>
      <c r="J3" s="548"/>
      <c r="K3" s="549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5" thickBot="1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>
      <c r="B5" s="568" t="s">
        <v>1161</v>
      </c>
      <c r="C5" s="569"/>
      <c r="D5" s="569"/>
      <c r="E5" s="569"/>
      <c r="F5" s="569"/>
      <c r="G5" s="569"/>
      <c r="H5" s="569"/>
      <c r="I5" s="569"/>
      <c r="J5" s="569"/>
      <c r="K5" s="570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>
      <c r="B6" s="511" t="s">
        <v>1155</v>
      </c>
      <c r="C6" s="508"/>
      <c r="D6" s="508"/>
      <c r="E6" s="508"/>
      <c r="F6" s="508"/>
      <c r="G6" s="508"/>
      <c r="H6" s="508"/>
      <c r="I6" s="508"/>
      <c r="J6" s="508"/>
      <c r="K6" s="512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>
      <c r="B7" s="511" t="s">
        <v>935</v>
      </c>
      <c r="C7" s="508"/>
      <c r="D7" s="508"/>
      <c r="E7" s="508"/>
      <c r="F7" s="508"/>
      <c r="G7" s="508"/>
      <c r="H7" s="508"/>
      <c r="I7" s="508"/>
      <c r="J7" s="508"/>
      <c r="K7" s="512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.75" thickBot="1">
      <c r="B8" s="513" t="s">
        <v>1031</v>
      </c>
      <c r="C8" s="514"/>
      <c r="D8" s="514"/>
      <c r="E8" s="514"/>
      <c r="F8" s="514"/>
      <c r="G8" s="514"/>
      <c r="H8" s="514"/>
      <c r="I8" s="514"/>
      <c r="J8" s="514"/>
      <c r="K8" s="515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>
      <c r="B9" s="574" t="s">
        <v>85</v>
      </c>
      <c r="C9" s="576" t="s">
        <v>739</v>
      </c>
      <c r="D9" s="412"/>
      <c r="E9" s="412" t="s">
        <v>912</v>
      </c>
      <c r="F9" s="409" t="s">
        <v>742</v>
      </c>
      <c r="G9" s="409" t="s">
        <v>688</v>
      </c>
      <c r="H9" s="451" t="s">
        <v>685</v>
      </c>
      <c r="I9" s="408" t="s">
        <v>686</v>
      </c>
      <c r="J9" s="502" t="s">
        <v>697</v>
      </c>
      <c r="K9" s="503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5" customHeight="1" thickBot="1">
      <c r="B10" s="575"/>
      <c r="C10" s="592"/>
      <c r="D10" s="129"/>
      <c r="E10" s="129" t="s">
        <v>936</v>
      </c>
      <c r="F10" s="410" t="s">
        <v>743</v>
      </c>
      <c r="G10" s="410" t="s">
        <v>743</v>
      </c>
      <c r="H10" s="452"/>
      <c r="I10" s="410" t="s">
        <v>743</v>
      </c>
      <c r="J10" s="67" t="s">
        <v>687</v>
      </c>
      <c r="K10" s="68" t="s">
        <v>688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2.75">
      <c r="B11" s="128"/>
      <c r="C11" s="79" t="s">
        <v>1146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2.75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2.75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2.75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2.75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2.75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2.75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2.75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2.75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2.75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>
      <c r="B23" s="69"/>
      <c r="C23" s="102" t="s">
        <v>1147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2.75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2.75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2.75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2.75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2.75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2.75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2.75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2.75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ht="13.5" thickBot="1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>
      <c r="B33" s="128"/>
      <c r="C33" s="79" t="s">
        <v>1148</v>
      </c>
      <c r="D33" s="90"/>
      <c r="E33" s="99"/>
      <c r="F33" s="187"/>
      <c r="G33" s="187"/>
      <c r="H33" s="100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2.75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2.75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3.15" customHeight="1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2.75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2.75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5.5">
      <c r="B39" s="69"/>
      <c r="C39" s="262" t="s">
        <v>937</v>
      </c>
      <c r="D39" s="98"/>
      <c r="E39" s="99"/>
      <c r="F39" s="187"/>
      <c r="G39" s="187"/>
      <c r="H39" s="100"/>
      <c r="I39" s="167"/>
      <c r="J39" s="152"/>
      <c r="K39" s="151"/>
      <c r="L39" s="307"/>
      <c r="M39" s="307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2.75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7"/>
      <c r="M40" s="307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ht="13.5" thickBot="1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7"/>
      <c r="M41" s="307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.75" thickBot="1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8"/>
      <c r="M42" s="308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ht="19.5" thickBot="1">
      <c r="B43" s="531" t="s">
        <v>707</v>
      </c>
      <c r="C43" s="532"/>
      <c r="D43" s="532"/>
      <c r="E43" s="532"/>
      <c r="F43" s="532"/>
      <c r="G43" s="532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51"/>
      <c r="M43" s="35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>
      <c r="B44" s="52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12:32" s="39" customFormat="1"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12:32" s="39" customFormat="1"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12:32" s="39" customFormat="1"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12:32" s="39" customFormat="1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12:32" s="39" customFormat="1"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12:32" s="39" customFormat="1"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12:32" s="39" customFormat="1"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12:32" s="39" customFormat="1"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12:32" s="39" customFormat="1"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12:32" s="39" customFormat="1"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12:32" s="39" customFormat="1"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12:32" s="39" customFormat="1"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2:32" s="39" customFormat="1"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12:32" s="39" customFormat="1"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12:32" s="39" customFormat="1"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12:32" s="39" customFormat="1"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12:32" s="39" customFormat="1"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12:32" s="39" customFormat="1"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12:32" s="39" customFormat="1"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12:32" s="39" customFormat="1"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12:32" s="39" customFormat="1"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12:32" s="39" customFormat="1"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12:32" s="39" customFormat="1"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12:32" s="39" customFormat="1"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12:32" s="39" customFormat="1"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12:32" s="39" customFormat="1"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12:32" s="39" customFormat="1"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12:32" s="39" customFormat="1"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12:32" s="39" customFormat="1"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2:32" s="39" customFormat="1"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12:32" s="39" customFormat="1"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12:32" s="39" customFormat="1"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12:32" s="39" customFormat="1"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12:32" s="39" customFormat="1"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12:32" s="39" customFormat="1"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12:32" s="39" customFormat="1"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12:32" s="39" customFormat="1"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12:32" s="39" customFormat="1"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12:32" s="39" customFormat="1"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12:32" s="39" customFormat="1"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12:32" s="39" customFormat="1"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2:32" s="39" customFormat="1"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12:32" s="39" customFormat="1"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12:32" s="39" customFormat="1"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12:32" s="39" customFormat="1"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12:32" s="39" customFormat="1"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12:32" s="39" customFormat="1"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12:32" s="39" customFormat="1"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12:32" s="39" customFormat="1"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12:32" s="39" customFormat="1"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12:32" s="39" customFormat="1"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12:32" s="39" customFormat="1"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12:32" s="39" customFormat="1"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12:32" s="39" customFormat="1"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12:32" s="39" customFormat="1"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12:32" s="39" customFormat="1"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12:32" s="39" customFormat="1"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12:32" s="39" customFormat="1"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12:32" s="39" customFormat="1"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12:32" s="39" customFormat="1"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12:32" s="39" customFormat="1"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12:32" s="39" customFormat="1"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12:32" s="39" customFormat="1"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12:32" s="39" customFormat="1"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12:32" s="39" customFormat="1"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12:32" s="39" customFormat="1"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12:32" s="39" customFormat="1"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12:32" s="39" customFormat="1"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12:32" s="39" customFormat="1"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12:32" s="39" customFormat="1"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12:32" s="39" customFormat="1"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12:32" s="39" customFormat="1"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12:32" s="39" customFormat="1"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12:32" s="39" customFormat="1"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12:32" s="39" customFormat="1"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12:32" s="39" customFormat="1"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12:32" s="39" customFormat="1"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12:32" s="39" customFormat="1"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12:32" s="39" customFormat="1"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12:32" s="39" customFormat="1"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12:32" s="39" customFormat="1"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12:32" s="39" customFormat="1"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12:32" s="39" customFormat="1"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12:32" s="39" customFormat="1"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12:32" s="39" customFormat="1"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12:32" s="39" customFormat="1"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12:32" s="39" customFormat="1"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12:32" s="39" customFormat="1"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12:32" s="39" customFormat="1"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12:32" s="39" customFormat="1"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12:32" s="39" customFormat="1"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12:32" s="39" customFormat="1"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12:32" s="39" customFormat="1"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12:32" s="39" customFormat="1"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12:32" s="39" customFormat="1"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12:32" s="39" customFormat="1"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12:32" s="39" customFormat="1"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12:32" s="39" customFormat="1"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12:32" s="39" customFormat="1"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12:32" s="39" customFormat="1"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12:32" s="39" customFormat="1"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12:32" s="39" customFormat="1"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12:32" s="39" customFormat="1"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12:32" s="39" customFormat="1"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12:32" s="39" customFormat="1"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12:32" s="39" customFormat="1"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  <row r="155" spans="12:32" s="39" customFormat="1"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</row>
    <row r="156" spans="12:32" s="39" customFormat="1"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</row>
    <row r="157" spans="12:32" s="39" customFormat="1"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1:AG154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39.7109375" style="39" customWidth="1"/>
    <col min="4" max="4" width="19.28515625" style="88" bestFit="1" customWidth="1"/>
    <col min="5" max="5" width="16.7109375" style="39" bestFit="1" customWidth="1"/>
    <col min="6" max="6" width="12" style="39" customWidth="1"/>
    <col min="7" max="7" width="12.28515625" style="39" customWidth="1"/>
    <col min="8" max="8" width="13.7109375" style="39" bestFit="1" customWidth="1"/>
    <col min="9" max="10" width="15.7109375" style="39" customWidth="1"/>
    <col min="11" max="13" width="15.85546875" style="39" customWidth="1"/>
    <col min="14" max="24" width="8.85546875" style="39"/>
    <col min="25" max="25" width="17" style="39" bestFit="1" customWidth="1"/>
    <col min="26" max="26" width="39.7109375" style="39" bestFit="1" customWidth="1"/>
    <col min="27" max="27" width="17" style="39" bestFit="1" customWidth="1"/>
    <col min="28" max="28" width="7" style="39" bestFit="1" customWidth="1"/>
    <col min="29" max="16384" width="8.85546875" style="39"/>
  </cols>
  <sheetData>
    <row r="1" spans="2:33" ht="15.75" thickBot="1"/>
    <row r="2" spans="2:33" ht="21.75" thickBot="1">
      <c r="B2" s="544" t="s">
        <v>1028</v>
      </c>
      <c r="C2" s="556" t="str">
        <f>Technologie!D20</f>
        <v xml:space="preserve">Venkovní KCHJ pro delivery, výrobníky ledu a akvaria 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5" thickBot="1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Olomouc - remodelling chlazení</v>
      </c>
      <c r="J3" s="548"/>
      <c r="K3" s="549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5" thickBot="1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>
      <c r="B5" s="568" t="s">
        <v>1180</v>
      </c>
      <c r="C5" s="569"/>
      <c r="D5" s="569"/>
      <c r="E5" s="569"/>
      <c r="F5" s="569"/>
      <c r="G5" s="569"/>
      <c r="H5" s="569"/>
      <c r="I5" s="569"/>
      <c r="J5" s="569"/>
      <c r="K5" s="570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>
      <c r="B6" s="511"/>
      <c r="C6" s="508"/>
      <c r="D6" s="508"/>
      <c r="E6" s="508"/>
      <c r="F6" s="508"/>
      <c r="G6" s="508"/>
      <c r="H6" s="508"/>
      <c r="I6" s="508"/>
      <c r="J6" s="508"/>
      <c r="K6" s="512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>
      <c r="B7" s="511" t="s">
        <v>1160</v>
      </c>
      <c r="C7" s="508"/>
      <c r="D7" s="508"/>
      <c r="E7" s="508"/>
      <c r="F7" s="508"/>
      <c r="G7" s="508"/>
      <c r="H7" s="508"/>
      <c r="I7" s="508"/>
      <c r="J7" s="508"/>
      <c r="K7" s="512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.75" thickBot="1">
      <c r="B8" s="513" t="s">
        <v>1032</v>
      </c>
      <c r="C8" s="514"/>
      <c r="D8" s="514"/>
      <c r="E8" s="514"/>
      <c r="F8" s="514"/>
      <c r="G8" s="514"/>
      <c r="H8" s="514"/>
      <c r="I8" s="514"/>
      <c r="J8" s="514"/>
      <c r="K8" s="515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>
      <c r="B9" s="574" t="s">
        <v>85</v>
      </c>
      <c r="C9" s="576" t="s">
        <v>739</v>
      </c>
      <c r="D9" s="423"/>
      <c r="E9" s="423" t="s">
        <v>912</v>
      </c>
      <c r="F9" s="421" t="s">
        <v>742</v>
      </c>
      <c r="G9" s="421" t="s">
        <v>688</v>
      </c>
      <c r="H9" s="451" t="s">
        <v>685</v>
      </c>
      <c r="I9" s="420" t="s">
        <v>686</v>
      </c>
      <c r="J9" s="502" t="s">
        <v>697</v>
      </c>
      <c r="K9" s="503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5" customHeight="1" thickBot="1">
      <c r="B10" s="575"/>
      <c r="C10" s="592"/>
      <c r="D10" s="129"/>
      <c r="E10" s="129" t="s">
        <v>936</v>
      </c>
      <c r="F10" s="422" t="s">
        <v>743</v>
      </c>
      <c r="G10" s="422" t="s">
        <v>743</v>
      </c>
      <c r="H10" s="452"/>
      <c r="I10" s="422" t="s">
        <v>743</v>
      </c>
      <c r="J10" s="67" t="s">
        <v>687</v>
      </c>
      <c r="K10" s="68" t="s">
        <v>688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5" thickBot="1">
      <c r="B11" s="128"/>
      <c r="C11" s="79" t="s">
        <v>1179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2.75">
      <c r="B12" s="69" t="s">
        <v>242</v>
      </c>
      <c r="C12" s="79" t="s">
        <v>1182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5" thickBot="1">
      <c r="B13" s="69" t="s">
        <v>243</v>
      </c>
      <c r="C13" s="254"/>
      <c r="D13" s="92"/>
      <c r="E13" s="253"/>
      <c r="F13" s="169"/>
      <c r="G13" s="169"/>
      <c r="H13" s="372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2.75">
      <c r="B14" s="69" t="s">
        <v>244</v>
      </c>
      <c r="C14" s="79" t="s">
        <v>1183</v>
      </c>
      <c r="D14" s="92"/>
      <c r="E14" s="99"/>
      <c r="F14" s="187"/>
      <c r="G14" s="187"/>
      <c r="H14" s="374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5" thickBot="1">
      <c r="B15" s="69" t="s">
        <v>561</v>
      </c>
      <c r="C15" s="254"/>
      <c r="D15" s="92"/>
      <c r="E15" s="253"/>
      <c r="F15" s="169"/>
      <c r="G15" s="169"/>
      <c r="H15" s="372">
        <v>1</v>
      </c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2.75">
      <c r="B16" s="69" t="s">
        <v>580</v>
      </c>
      <c r="C16" s="79" t="s">
        <v>1181</v>
      </c>
      <c r="D16" s="92"/>
      <c r="E16" s="99"/>
      <c r="F16" s="187"/>
      <c r="G16" s="187"/>
      <c r="H16" s="374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5" thickBot="1">
      <c r="B17" s="69" t="s">
        <v>581</v>
      </c>
      <c r="C17" s="254"/>
      <c r="D17" s="92"/>
      <c r="E17" s="253"/>
      <c r="F17" s="169"/>
      <c r="G17" s="169"/>
      <c r="H17" s="372">
        <v>1</v>
      </c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>
      <c r="B18" s="69" t="s">
        <v>582</v>
      </c>
      <c r="C18" s="79"/>
      <c r="D18" s="92"/>
      <c r="E18" s="99"/>
      <c r="F18" s="187"/>
      <c r="G18" s="187"/>
      <c r="H18" s="374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5.75" thickBot="1">
      <c r="B19" s="69" t="s">
        <v>583</v>
      </c>
      <c r="C19" s="254"/>
      <c r="D19" s="92"/>
      <c r="E19" s="253"/>
      <c r="F19" s="169"/>
      <c r="G19" s="169"/>
      <c r="H19" s="372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2.75">
      <c r="B20" s="69" t="s">
        <v>562</v>
      </c>
      <c r="C20" s="79"/>
      <c r="D20" s="92"/>
      <c r="E20" s="99"/>
      <c r="F20" s="187"/>
      <c r="G20" s="187"/>
      <c r="H20" s="374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2.75">
      <c r="B21" s="69" t="s">
        <v>576</v>
      </c>
      <c r="C21" s="254"/>
      <c r="D21" s="92"/>
      <c r="E21" s="253"/>
      <c r="F21" s="169"/>
      <c r="G21" s="169"/>
      <c r="H21" s="372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2.75">
      <c r="B22" s="69" t="s">
        <v>577</v>
      </c>
      <c r="C22" s="254"/>
      <c r="D22" s="92"/>
      <c r="E22" s="253"/>
      <c r="F22" s="169"/>
      <c r="G22" s="169"/>
      <c r="H22" s="372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ht="15.75" thickBot="1">
      <c r="B23" s="69"/>
      <c r="C23" s="102" t="s">
        <v>1149</v>
      </c>
      <c r="D23" s="98"/>
      <c r="E23" s="99"/>
      <c r="F23" s="187"/>
      <c r="G23" s="187"/>
      <c r="H23" s="374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2.75">
      <c r="B24" s="69" t="s">
        <v>578</v>
      </c>
      <c r="C24" s="79" t="s">
        <v>1033</v>
      </c>
      <c r="D24" s="92"/>
      <c r="E24" s="99"/>
      <c r="F24" s="187"/>
      <c r="G24" s="187"/>
      <c r="H24" s="374"/>
      <c r="I24" s="167"/>
      <c r="J24" s="152"/>
      <c r="K24" s="151"/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5" thickBot="1">
      <c r="B25" s="69" t="s">
        <v>579</v>
      </c>
      <c r="C25" s="255"/>
      <c r="D25" s="94"/>
      <c r="E25" s="253"/>
      <c r="F25" s="169"/>
      <c r="G25" s="169"/>
      <c r="H25" s="372">
        <v>1</v>
      </c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2.75">
      <c r="B26" s="69" t="s">
        <v>563</v>
      </c>
      <c r="C26" s="79" t="s">
        <v>1034</v>
      </c>
      <c r="D26" s="92"/>
      <c r="E26" s="99"/>
      <c r="F26" s="187"/>
      <c r="G26" s="187"/>
      <c r="H26" s="374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2.75">
      <c r="B27" s="69" t="s">
        <v>575</v>
      </c>
      <c r="C27" s="255"/>
      <c r="D27" s="95"/>
      <c r="E27" s="253"/>
      <c r="F27" s="169"/>
      <c r="G27" s="169"/>
      <c r="H27" s="372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2.75">
      <c r="B28" s="69" t="s">
        <v>564</v>
      </c>
      <c r="C28" s="255"/>
      <c r="D28" s="95"/>
      <c r="E28" s="253"/>
      <c r="F28" s="169"/>
      <c r="G28" s="169"/>
      <c r="H28" s="372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2.75">
      <c r="B29" s="69" t="s">
        <v>565</v>
      </c>
      <c r="C29" s="255"/>
      <c r="D29" s="95"/>
      <c r="E29" s="253"/>
      <c r="F29" s="169"/>
      <c r="G29" s="169"/>
      <c r="H29" s="372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2.75">
      <c r="B30" s="69" t="s">
        <v>566</v>
      </c>
      <c r="C30" s="255"/>
      <c r="D30" s="95"/>
      <c r="E30" s="253"/>
      <c r="F30" s="169"/>
      <c r="G30" s="169"/>
      <c r="H30" s="372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2.75">
      <c r="B31" s="69" t="s">
        <v>1095</v>
      </c>
      <c r="C31" s="254"/>
      <c r="D31" s="92"/>
      <c r="E31" s="253"/>
      <c r="F31" s="169"/>
      <c r="G31" s="169"/>
      <c r="H31" s="372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ht="13.5" thickBot="1">
      <c r="B32" s="69" t="s">
        <v>567</v>
      </c>
      <c r="C32" s="254"/>
      <c r="D32" s="92"/>
      <c r="E32" s="253"/>
      <c r="F32" s="169"/>
      <c r="G32" s="169"/>
      <c r="H32" s="372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>
      <c r="B33" s="128"/>
      <c r="C33" s="79" t="s">
        <v>1150</v>
      </c>
      <c r="D33" s="92"/>
      <c r="E33" s="99"/>
      <c r="F33" s="187"/>
      <c r="G33" s="187"/>
      <c r="H33" s="374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2.75">
      <c r="B34" s="69" t="s">
        <v>568</v>
      </c>
      <c r="C34" s="254"/>
      <c r="D34" s="92"/>
      <c r="E34" s="253"/>
      <c r="F34" s="169"/>
      <c r="G34" s="169"/>
      <c r="H34" s="370">
        <v>1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2.75">
      <c r="B35" s="69" t="s">
        <v>569</v>
      </c>
      <c r="C35" s="254"/>
      <c r="D35" s="92"/>
      <c r="E35" s="253"/>
      <c r="F35" s="169"/>
      <c r="G35" s="169"/>
      <c r="H35" s="372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2" customHeight="1">
      <c r="B36" s="69" t="s">
        <v>114</v>
      </c>
      <c r="C36" s="254"/>
      <c r="D36" s="92"/>
      <c r="E36" s="253"/>
      <c r="F36" s="169"/>
      <c r="G36" s="169"/>
      <c r="H36" s="370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2.75">
      <c r="B37" s="69" t="s">
        <v>115</v>
      </c>
      <c r="C37" s="254"/>
      <c r="D37" s="92"/>
      <c r="E37" s="253"/>
      <c r="F37" s="169"/>
      <c r="G37" s="169"/>
      <c r="H37" s="372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3.5" thickBot="1">
      <c r="B38" s="69" t="s">
        <v>116</v>
      </c>
      <c r="C38" s="254"/>
      <c r="D38" s="92"/>
      <c r="E38" s="253"/>
      <c r="F38" s="169"/>
      <c r="G38" s="169"/>
      <c r="H38" s="372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.75" thickBot="1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8"/>
      <c r="M39" s="308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3" ht="19.5" thickBot="1">
      <c r="B40" s="531" t="s">
        <v>707</v>
      </c>
      <c r="C40" s="532"/>
      <c r="D40" s="532"/>
      <c r="E40" s="532"/>
      <c r="F40" s="532"/>
      <c r="G40" s="532"/>
      <c r="H40" s="222">
        <f>SUM(H12:H38)</f>
        <v>6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51"/>
      <c r="M40" s="35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3">
      <c r="B41" s="52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3"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4:32">
      <c r="D149" s="39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4:32">
      <c r="D150" s="39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4:32">
      <c r="D151" s="39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4:32">
      <c r="D152" s="39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4:32">
      <c r="D153" s="39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4:32">
      <c r="D154" s="39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1:AG148"/>
  <sheetViews>
    <sheetView zoomScale="60" zoomScaleNormal="60" workbookViewId="0"/>
  </sheetViews>
  <sheetFormatPr defaultColWidth="8.85546875" defaultRowHeight="15"/>
  <cols>
    <col min="1" max="1" width="8.85546875" style="39"/>
    <col min="2" max="2" width="8.85546875" style="39" bestFit="1" customWidth="1"/>
    <col min="3" max="3" width="39.7109375" style="39" customWidth="1"/>
    <col min="4" max="4" width="19.28515625" style="88" bestFit="1" customWidth="1"/>
    <col min="5" max="5" width="16.7109375" style="39" bestFit="1" customWidth="1"/>
    <col min="6" max="6" width="12" style="39" customWidth="1"/>
    <col min="7" max="7" width="12.28515625" style="39" customWidth="1"/>
    <col min="8" max="8" width="13.7109375" style="39" bestFit="1" customWidth="1"/>
    <col min="9" max="10" width="15.7109375" style="39" customWidth="1"/>
    <col min="11" max="13" width="15.85546875" style="39" customWidth="1"/>
    <col min="14" max="24" width="8.85546875" style="39"/>
    <col min="25" max="25" width="17" style="39" bestFit="1" customWidth="1"/>
    <col min="26" max="26" width="39.7109375" style="39" bestFit="1" customWidth="1"/>
    <col min="27" max="27" width="17" style="39" bestFit="1" customWidth="1"/>
    <col min="28" max="28" width="7" style="39" bestFit="1" customWidth="1"/>
    <col min="29" max="16384" width="8.85546875" style="39"/>
  </cols>
  <sheetData>
    <row r="1" spans="2:33" ht="15.75" thickBot="1"/>
    <row r="2" spans="2:33" ht="21.6" customHeight="1" thickBot="1">
      <c r="B2" s="544" t="s">
        <v>1060</v>
      </c>
      <c r="C2" s="556" t="s">
        <v>1038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149999999999999" customHeight="1" thickBot="1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Olomouc - remodelling chlazení</v>
      </c>
      <c r="J3" s="548"/>
      <c r="K3" s="549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5" thickBot="1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>
      <c r="B5" s="568" t="s">
        <v>1156</v>
      </c>
      <c r="C5" s="569"/>
      <c r="D5" s="569"/>
      <c r="E5" s="569"/>
      <c r="F5" s="569"/>
      <c r="G5" s="569"/>
      <c r="H5" s="569"/>
      <c r="I5" s="569"/>
      <c r="J5" s="569"/>
      <c r="K5" s="570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>
      <c r="B6" s="511"/>
      <c r="C6" s="508"/>
      <c r="D6" s="508"/>
      <c r="E6" s="508"/>
      <c r="F6" s="508"/>
      <c r="G6" s="508"/>
      <c r="H6" s="508"/>
      <c r="I6" s="508"/>
      <c r="J6" s="508"/>
      <c r="K6" s="512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>
      <c r="B7" s="511"/>
      <c r="C7" s="508"/>
      <c r="D7" s="508"/>
      <c r="E7" s="508"/>
      <c r="F7" s="508"/>
      <c r="G7" s="508"/>
      <c r="H7" s="508"/>
      <c r="I7" s="508"/>
      <c r="J7" s="508"/>
      <c r="K7" s="512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.75" thickBot="1">
      <c r="B8" s="513" t="s">
        <v>1032</v>
      </c>
      <c r="C8" s="514"/>
      <c r="D8" s="514"/>
      <c r="E8" s="514"/>
      <c r="F8" s="514"/>
      <c r="G8" s="514"/>
      <c r="H8" s="514"/>
      <c r="I8" s="514"/>
      <c r="J8" s="514"/>
      <c r="K8" s="515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>
      <c r="B9" s="574" t="s">
        <v>85</v>
      </c>
      <c r="C9" s="576" t="s">
        <v>739</v>
      </c>
      <c r="D9" s="429"/>
      <c r="E9" s="429" t="s">
        <v>912</v>
      </c>
      <c r="F9" s="425" t="s">
        <v>742</v>
      </c>
      <c r="G9" s="425" t="s">
        <v>688</v>
      </c>
      <c r="H9" s="451" t="s">
        <v>685</v>
      </c>
      <c r="I9" s="424" t="s">
        <v>686</v>
      </c>
      <c r="J9" s="502" t="s">
        <v>697</v>
      </c>
      <c r="K9" s="503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5" customHeight="1" thickBot="1">
      <c r="B10" s="575"/>
      <c r="C10" s="592"/>
      <c r="D10" s="129"/>
      <c r="E10" s="129" t="s">
        <v>1061</v>
      </c>
      <c r="F10" s="426" t="s">
        <v>743</v>
      </c>
      <c r="G10" s="426" t="s">
        <v>743</v>
      </c>
      <c r="H10" s="452"/>
      <c r="I10" s="426">
        <v>1</v>
      </c>
      <c r="J10" s="67" t="s">
        <v>687</v>
      </c>
      <c r="K10" s="68" t="s">
        <v>688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5" thickBot="1">
      <c r="B11" s="128"/>
      <c r="C11" s="79" t="s">
        <v>1062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2.75">
      <c r="B12" s="69" t="s">
        <v>1096</v>
      </c>
      <c r="C12" s="79" t="s">
        <v>1063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5" thickBot="1">
      <c r="B13" s="69" t="s">
        <v>1097</v>
      </c>
      <c r="C13" s="254"/>
      <c r="D13" s="92"/>
      <c r="E13" s="253"/>
      <c r="F13" s="169"/>
      <c r="G13" s="169"/>
      <c r="H13" s="101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2.75">
      <c r="B14" s="69" t="s">
        <v>1098</v>
      </c>
      <c r="C14" s="79" t="s">
        <v>1064</v>
      </c>
      <c r="D14" s="92"/>
      <c r="E14" s="99"/>
      <c r="F14" s="187"/>
      <c r="G14" s="187"/>
      <c r="H14" s="100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5" thickBot="1">
      <c r="B15" s="69" t="s">
        <v>1099</v>
      </c>
      <c r="C15" s="254"/>
      <c r="D15" s="92"/>
      <c r="E15" s="253"/>
      <c r="F15" s="169"/>
      <c r="G15" s="169"/>
      <c r="H15" s="101">
        <v>1</v>
      </c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2.75">
      <c r="B16" s="69" t="s">
        <v>1100</v>
      </c>
      <c r="C16" s="79" t="s">
        <v>1065</v>
      </c>
      <c r="D16" s="92"/>
      <c r="E16" s="99"/>
      <c r="F16" s="187"/>
      <c r="G16" s="187"/>
      <c r="H16" s="100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2.75">
      <c r="B17" s="69" t="s">
        <v>1101</v>
      </c>
      <c r="C17" s="254"/>
      <c r="D17" s="92"/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>
      <c r="B18" s="69" t="s">
        <v>1102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>
      <c r="B19" s="69" t="s">
        <v>1103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2.75">
      <c r="B20" s="69" t="s">
        <v>1104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2.75">
      <c r="B21" s="69" t="s">
        <v>1105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2.75">
      <c r="B22" s="69" t="s">
        <v>1106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>
      <c r="B23" s="69"/>
      <c r="C23" s="102" t="s">
        <v>1066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2.75">
      <c r="B24" s="69" t="s">
        <v>1107</v>
      </c>
      <c r="C24" s="255" t="s">
        <v>1067</v>
      </c>
      <c r="D24" s="94"/>
      <c r="E24" s="253"/>
      <c r="F24" s="169"/>
      <c r="G24" s="169"/>
      <c r="H24" s="101">
        <v>4</v>
      </c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2.75">
      <c r="B25" s="69" t="s">
        <v>1108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2.75">
      <c r="B26" s="69" t="s">
        <v>1109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2.75">
      <c r="B27" s="69" t="s">
        <v>1110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2.75">
      <c r="B28" s="69" t="s">
        <v>1111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2.75">
      <c r="B29" s="69" t="s">
        <v>1112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2.75">
      <c r="B30" s="69" t="s">
        <v>1113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2.75">
      <c r="B31" s="69" t="s">
        <v>1114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ht="13.5" thickBot="1">
      <c r="B32" s="69" t="s">
        <v>1115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2" ht="15.75" thickBot="1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8"/>
      <c r="M33" s="308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</row>
    <row r="34" spans="2:32" ht="19.5" thickBot="1">
      <c r="B34" s="531" t="s">
        <v>707</v>
      </c>
      <c r="C34" s="532"/>
      <c r="D34" s="532"/>
      <c r="E34" s="532"/>
      <c r="F34" s="532"/>
      <c r="G34" s="532"/>
      <c r="H34" s="222">
        <f>SUM(H12:H32)</f>
        <v>6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51"/>
      <c r="M34" s="35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</row>
    <row r="35" spans="2:32">
      <c r="B35" s="52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</row>
    <row r="36" spans="2:32"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</row>
    <row r="37" spans="2:32"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</row>
    <row r="38" spans="2:32"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</row>
    <row r="39" spans="2:32"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2">
      <c r="D40" s="3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2">
      <c r="D41" s="39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2">
      <c r="D42" s="39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2">
      <c r="D43" s="39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2">
      <c r="D44" s="39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2">
      <c r="D45" s="39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2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2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2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21"/>
  <sheetViews>
    <sheetView zoomScale="60" zoomScaleNormal="60" workbookViewId="0"/>
  </sheetViews>
  <sheetFormatPr defaultColWidth="8.85546875" defaultRowHeight="15"/>
  <cols>
    <col min="1" max="1" width="8.85546875" style="39"/>
    <col min="2" max="2" width="8.7109375" style="39" bestFit="1" customWidth="1"/>
    <col min="3" max="3" width="23" style="39" bestFit="1" customWidth="1"/>
    <col min="4" max="4" width="9.42578125" style="39" customWidth="1"/>
    <col min="5" max="5" width="11.85546875" style="39" customWidth="1"/>
    <col min="6" max="6" width="14.140625" style="39" bestFit="1" customWidth="1"/>
    <col min="7" max="8" width="15.7109375" style="39" customWidth="1"/>
    <col min="9" max="9" width="12.7109375" style="39" customWidth="1"/>
    <col min="10" max="10" width="13" style="39" bestFit="1" customWidth="1"/>
    <col min="11" max="16384" width="8.85546875" style="39"/>
  </cols>
  <sheetData>
    <row r="1" spans="2:29" ht="15.75" thickBot="1"/>
    <row r="2" spans="2:29" ht="21.75" thickBot="1">
      <c r="B2" s="544" t="s">
        <v>584</v>
      </c>
      <c r="C2" s="598" t="str">
        <f>Technologie!D25</f>
        <v>Chladivo</v>
      </c>
      <c r="D2" s="599"/>
      <c r="E2" s="600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29" ht="21.75" thickBot="1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Olomouc - remodelling chlazení</v>
      </c>
      <c r="H3" s="548"/>
      <c r="I3" s="549"/>
    </row>
    <row r="4" spans="2:29" ht="16.5" thickBot="1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29" s="72" customFormat="1" ht="12.75">
      <c r="B5" s="568" t="s">
        <v>938</v>
      </c>
      <c r="C5" s="569"/>
      <c r="D5" s="569"/>
      <c r="E5" s="569"/>
      <c r="F5" s="569"/>
      <c r="G5" s="569"/>
      <c r="H5" s="569"/>
      <c r="I5" s="570"/>
    </row>
    <row r="6" spans="2:29" s="72" customFormat="1" ht="12.75">
      <c r="B6" s="571"/>
      <c r="C6" s="572"/>
      <c r="D6" s="572"/>
      <c r="E6" s="572"/>
      <c r="F6" s="572"/>
      <c r="G6" s="572"/>
      <c r="H6" s="572"/>
      <c r="I6" s="573"/>
    </row>
    <row r="7" spans="2:29" s="72" customFormat="1" ht="12.75">
      <c r="B7" s="571"/>
      <c r="C7" s="572"/>
      <c r="D7" s="572"/>
      <c r="E7" s="572"/>
      <c r="F7" s="572"/>
      <c r="G7" s="572"/>
      <c r="H7" s="572"/>
      <c r="I7" s="573"/>
    </row>
    <row r="8" spans="2:29" s="72" customFormat="1" ht="13.5" thickBot="1">
      <c r="B8" s="571"/>
      <c r="C8" s="572"/>
      <c r="D8" s="572"/>
      <c r="E8" s="572"/>
      <c r="F8" s="572"/>
      <c r="G8" s="572"/>
      <c r="H8" s="572"/>
      <c r="I8" s="573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5" customHeight="1">
      <c r="B9" s="574" t="s">
        <v>85</v>
      </c>
      <c r="C9" s="576" t="s">
        <v>739</v>
      </c>
      <c r="D9" s="409" t="s">
        <v>742</v>
      </c>
      <c r="E9" s="409" t="s">
        <v>688</v>
      </c>
      <c r="F9" s="135" t="s">
        <v>939</v>
      </c>
      <c r="G9" s="408" t="s">
        <v>686</v>
      </c>
      <c r="H9" s="502" t="s">
        <v>697</v>
      </c>
      <c r="I9" s="503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2:29" ht="15.75" thickBot="1">
      <c r="B10" s="575"/>
      <c r="C10" s="577"/>
      <c r="D10" s="410" t="s">
        <v>743</v>
      </c>
      <c r="E10" s="410" t="s">
        <v>743</v>
      </c>
      <c r="F10" s="136" t="s">
        <v>182</v>
      </c>
      <c r="G10" s="410" t="s">
        <v>743</v>
      </c>
      <c r="H10" s="67" t="s">
        <v>687</v>
      </c>
      <c r="I10" s="68" t="s">
        <v>688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>
      <c r="B11" s="192"/>
      <c r="C11" s="227" t="s">
        <v>722</v>
      </c>
      <c r="D11" s="197" t="s">
        <v>940</v>
      </c>
      <c r="E11" s="197"/>
      <c r="F11" s="196"/>
      <c r="G11" s="199"/>
      <c r="H11" s="200"/>
      <c r="I11" s="20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</row>
    <row r="12" spans="2:29" s="72" customFormat="1" ht="12.75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2.75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2"/>
      <c r="K13" s="32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31"/>
      <c r="K14" s="130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130"/>
    </row>
    <row r="15" spans="2:29" s="72" customFormat="1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31"/>
      <c r="K15" s="1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130"/>
    </row>
    <row r="16" spans="2:29" s="72" customFormat="1" ht="12.75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2.75">
      <c r="B17" s="69" t="s">
        <v>124</v>
      </c>
      <c r="C17" s="384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5" thickBot="1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.75" thickBot="1">
      <c r="B19" s="66"/>
      <c r="C19" s="60"/>
      <c r="D19" s="62"/>
      <c r="E19" s="63"/>
      <c r="F19" s="64"/>
      <c r="G19" s="65"/>
      <c r="H19" s="65"/>
      <c r="I19" s="65"/>
    </row>
    <row r="20" spans="2:29" ht="19.5" thickBot="1">
      <c r="B20" s="531" t="s">
        <v>707</v>
      </c>
      <c r="C20" s="532"/>
      <c r="D20" s="532"/>
      <c r="E20" s="532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0:E20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0"/>
  <sheetViews>
    <sheetView zoomScale="60" zoomScaleNormal="60" workbookViewId="0">
      <selection activeCell="B7" sqref="B7:J7"/>
    </sheetView>
  </sheetViews>
  <sheetFormatPr defaultColWidth="8.85546875" defaultRowHeight="15"/>
  <cols>
    <col min="1" max="1" width="8.85546875" style="39"/>
    <col min="2" max="2" width="8.7109375" style="39" bestFit="1" customWidth="1"/>
    <col min="3" max="3" width="31" style="39" customWidth="1"/>
    <col min="4" max="4" width="11.5703125" style="39" customWidth="1"/>
    <col min="5" max="6" width="12.7109375" style="39" customWidth="1"/>
    <col min="7" max="7" width="14.140625" style="39" bestFit="1" customWidth="1"/>
    <col min="8" max="9" width="15.7109375" style="39" customWidth="1"/>
    <col min="10" max="10" width="12.7109375" style="39" customWidth="1"/>
    <col min="11" max="11" width="8.85546875" style="39"/>
    <col min="12" max="12" width="9.7109375" style="39" bestFit="1" customWidth="1"/>
    <col min="13" max="16384" width="8.85546875" style="39"/>
  </cols>
  <sheetData>
    <row r="1" spans="2:15" ht="15.75" thickBot="1"/>
    <row r="2" spans="2:15" ht="21.75" thickBot="1">
      <c r="B2" s="544" t="s">
        <v>181</v>
      </c>
      <c r="C2" s="598" t="str">
        <f>Technologie!D29</f>
        <v>Potrubí pro mrazicí okruhy (LT)</v>
      </c>
      <c r="D2" s="599"/>
      <c r="E2" s="599"/>
      <c r="F2" s="600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5" ht="21.75" thickBot="1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Olomouc - remodelling chlazení</v>
      </c>
      <c r="I3" s="548"/>
      <c r="J3" s="549"/>
    </row>
    <row r="4" spans="2:15" ht="16.5" thickBot="1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5" s="72" customFormat="1" ht="12.75">
      <c r="B5" s="568" t="s">
        <v>943</v>
      </c>
      <c r="C5" s="569"/>
      <c r="D5" s="569"/>
      <c r="E5" s="569"/>
      <c r="F5" s="569"/>
      <c r="G5" s="569"/>
      <c r="H5" s="569"/>
      <c r="I5" s="569"/>
      <c r="J5" s="570"/>
    </row>
    <row r="6" spans="2:15" s="72" customFormat="1" ht="12.75">
      <c r="B6" s="601" t="s">
        <v>1162</v>
      </c>
      <c r="C6" s="572"/>
      <c r="D6" s="572"/>
      <c r="E6" s="572"/>
      <c r="F6" s="572"/>
      <c r="G6" s="572"/>
      <c r="H6" s="572"/>
      <c r="I6" s="572"/>
      <c r="J6" s="573"/>
    </row>
    <row r="7" spans="2:15" s="72" customFormat="1" ht="12.75">
      <c r="B7" s="571"/>
      <c r="C7" s="572"/>
      <c r="D7" s="572"/>
      <c r="E7" s="572"/>
      <c r="F7" s="572"/>
      <c r="G7" s="572"/>
      <c r="H7" s="572"/>
      <c r="I7" s="572"/>
      <c r="J7" s="573"/>
    </row>
    <row r="8" spans="2:15" s="72" customFormat="1" ht="13.5" thickBot="1">
      <c r="B8" s="571"/>
      <c r="C8" s="572"/>
      <c r="D8" s="572"/>
      <c r="E8" s="572"/>
      <c r="F8" s="572"/>
      <c r="G8" s="572"/>
      <c r="H8" s="572"/>
      <c r="I8" s="572"/>
      <c r="J8" s="573"/>
    </row>
    <row r="9" spans="2:15" ht="14.45" customHeight="1">
      <c r="B9" s="574" t="s">
        <v>85</v>
      </c>
      <c r="C9" s="576" t="s">
        <v>739</v>
      </c>
      <c r="D9" s="107" t="s">
        <v>949</v>
      </c>
      <c r="E9" s="409" t="s">
        <v>742</v>
      </c>
      <c r="F9" s="409" t="s">
        <v>688</v>
      </c>
      <c r="G9" s="451" t="s">
        <v>685</v>
      </c>
      <c r="H9" s="408" t="s">
        <v>686</v>
      </c>
      <c r="I9" s="502" t="s">
        <v>697</v>
      </c>
      <c r="J9" s="503"/>
    </row>
    <row r="10" spans="2:15" ht="15.75" thickBot="1">
      <c r="B10" s="575"/>
      <c r="C10" s="577"/>
      <c r="D10" s="108" t="s">
        <v>27</v>
      </c>
      <c r="E10" s="410" t="s">
        <v>743</v>
      </c>
      <c r="F10" s="410" t="s">
        <v>743</v>
      </c>
      <c r="G10" s="452"/>
      <c r="H10" s="410" t="s">
        <v>743</v>
      </c>
      <c r="I10" s="67" t="s">
        <v>687</v>
      </c>
      <c r="J10" s="68" t="s">
        <v>688</v>
      </c>
      <c r="N10" s="321"/>
      <c r="O10" s="321"/>
    </row>
    <row r="11" spans="2:15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2.75">
      <c r="B12" s="69" t="s">
        <v>145</v>
      </c>
      <c r="C12" s="70" t="s">
        <v>941</v>
      </c>
      <c r="D12" s="71"/>
      <c r="E12" s="198"/>
      <c r="F12" s="198"/>
      <c r="G12" s="386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6"/>
    </row>
    <row r="13" spans="2:15" s="72" customFormat="1" ht="12.75">
      <c r="B13" s="69"/>
      <c r="C13" s="70"/>
      <c r="D13" s="71"/>
      <c r="E13" s="219"/>
      <c r="F13" s="219"/>
      <c r="G13" s="385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6"/>
    </row>
    <row r="14" spans="2:15" s="72" customFormat="1" ht="12.75">
      <c r="B14" s="69"/>
      <c r="C14" s="70"/>
      <c r="D14" s="71"/>
      <c r="E14" s="219"/>
      <c r="F14" s="219"/>
      <c r="G14" s="385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6"/>
    </row>
    <row r="15" spans="2:15" s="72" customFormat="1" ht="12.75">
      <c r="B15" s="69"/>
      <c r="C15" s="70"/>
      <c r="D15" s="71"/>
      <c r="E15" s="219"/>
      <c r="F15" s="219"/>
      <c r="G15" s="385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6"/>
    </row>
    <row r="16" spans="2:15" s="72" customFormat="1" ht="12.75">
      <c r="B16" s="69"/>
      <c r="C16" s="70"/>
      <c r="D16" s="71"/>
      <c r="E16" s="219"/>
      <c r="F16" s="219"/>
      <c r="G16" s="385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6"/>
    </row>
    <row r="17" spans="2:12" s="72" customFormat="1" ht="12.75">
      <c r="B17" s="69"/>
      <c r="C17" s="70"/>
      <c r="D17" s="71"/>
      <c r="E17" s="219"/>
      <c r="F17" s="219"/>
      <c r="G17" s="385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6"/>
    </row>
    <row r="18" spans="2:12" s="72" customFormat="1" ht="12.75">
      <c r="B18" s="69"/>
      <c r="C18" s="70"/>
      <c r="D18" s="71"/>
      <c r="E18" s="219"/>
      <c r="F18" s="219"/>
      <c r="G18" s="386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6"/>
    </row>
    <row r="19" spans="2:12" s="72" customFormat="1" ht="12.75">
      <c r="B19" s="69"/>
      <c r="C19" s="70"/>
      <c r="D19" s="71"/>
      <c r="E19" s="219"/>
      <c r="F19" s="219"/>
      <c r="G19" s="385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6"/>
    </row>
    <row r="20" spans="2:12" s="72" customFormat="1" ht="12.75">
      <c r="B20" s="69"/>
      <c r="C20" s="70"/>
      <c r="D20" s="71"/>
      <c r="E20" s="219"/>
      <c r="F20" s="219"/>
      <c r="G20" s="385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6"/>
    </row>
    <row r="21" spans="2:12" s="72" customFormat="1" ht="12.75">
      <c r="B21" s="69"/>
      <c r="C21" s="70"/>
      <c r="D21" s="71"/>
      <c r="E21" s="219"/>
      <c r="F21" s="219"/>
      <c r="G21" s="385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2.75">
      <c r="B22" s="69"/>
      <c r="C22" s="70"/>
      <c r="D22" s="71"/>
      <c r="E22" s="219"/>
      <c r="F22" s="219"/>
      <c r="G22" s="385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2.75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2.75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2.75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2.75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ht="13.5" thickBot="1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.75" thickBot="1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9.5" thickBot="1">
      <c r="B29" s="531" t="s">
        <v>707</v>
      </c>
      <c r="C29" s="532"/>
      <c r="D29" s="532"/>
      <c r="E29" s="532"/>
      <c r="F29" s="532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30"/>
  <sheetViews>
    <sheetView zoomScale="60" zoomScaleNormal="60" workbookViewId="0"/>
  </sheetViews>
  <sheetFormatPr defaultColWidth="8.85546875" defaultRowHeight="15"/>
  <cols>
    <col min="1" max="2" width="8.85546875" style="39"/>
    <col min="3" max="3" width="27.85546875" style="39" bestFit="1" customWidth="1"/>
    <col min="4" max="4" width="13.5703125" style="39" customWidth="1"/>
    <col min="5" max="6" width="12.7109375" style="39" customWidth="1"/>
    <col min="7" max="7" width="13.85546875" style="39" bestFit="1" customWidth="1"/>
    <col min="8" max="9" width="15.7109375" style="39" customWidth="1"/>
    <col min="10" max="10" width="12.42578125" style="39" customWidth="1"/>
    <col min="11" max="11" width="8.85546875" style="39"/>
    <col min="12" max="12" width="9.5703125" style="39" bestFit="1" customWidth="1"/>
    <col min="13" max="16384" width="8.85546875" style="39"/>
  </cols>
  <sheetData>
    <row r="1" spans="2:30" ht="15.75" thickBot="1"/>
    <row r="2" spans="2:30" ht="21.75" thickBot="1">
      <c r="B2" s="544" t="s">
        <v>591</v>
      </c>
      <c r="C2" s="598" t="str">
        <f>Technologie!D30</f>
        <v>Potrubí pro chladicí (MT) a klimatizační (HT) okruhy</v>
      </c>
      <c r="D2" s="599"/>
      <c r="E2" s="599"/>
      <c r="F2" s="600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30" ht="21.75" thickBot="1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Olomouc - remodelling chlazení</v>
      </c>
      <c r="I3" s="548"/>
      <c r="J3" s="549"/>
    </row>
    <row r="4" spans="2:30" ht="16.5" thickBot="1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30">
      <c r="B5" s="568" t="s">
        <v>943</v>
      </c>
      <c r="C5" s="569"/>
      <c r="D5" s="569"/>
      <c r="E5" s="569"/>
      <c r="F5" s="569"/>
      <c r="G5" s="569"/>
      <c r="H5" s="569"/>
      <c r="I5" s="569"/>
      <c r="J5" s="570"/>
    </row>
    <row r="6" spans="2:30" ht="14.45" customHeight="1">
      <c r="B6" s="601" t="s">
        <v>1026</v>
      </c>
      <c r="C6" s="572"/>
      <c r="D6" s="572"/>
      <c r="E6" s="572"/>
      <c r="F6" s="572"/>
      <c r="G6" s="572"/>
      <c r="H6" s="572"/>
      <c r="I6" s="572"/>
      <c r="J6" s="573"/>
    </row>
    <row r="7" spans="2:30" ht="14.65" customHeight="1">
      <c r="B7" s="571"/>
      <c r="C7" s="572"/>
      <c r="D7" s="572"/>
      <c r="E7" s="572"/>
      <c r="F7" s="572"/>
      <c r="G7" s="572"/>
      <c r="H7" s="572"/>
      <c r="I7" s="572"/>
      <c r="J7" s="573"/>
    </row>
    <row r="8" spans="2:30" ht="15.75" thickBot="1">
      <c r="B8" s="571"/>
      <c r="C8" s="572"/>
      <c r="D8" s="572"/>
      <c r="E8" s="572"/>
      <c r="F8" s="572"/>
      <c r="G8" s="572"/>
      <c r="H8" s="572"/>
      <c r="I8" s="572"/>
      <c r="J8" s="573"/>
    </row>
    <row r="9" spans="2:30" ht="14.45" customHeight="1">
      <c r="B9" s="574" t="s">
        <v>85</v>
      </c>
      <c r="C9" s="576" t="s">
        <v>739</v>
      </c>
      <c r="D9" s="412" t="s">
        <v>949</v>
      </c>
      <c r="E9" s="409" t="s">
        <v>742</v>
      </c>
      <c r="F9" s="409" t="s">
        <v>688</v>
      </c>
      <c r="G9" s="451" t="s">
        <v>685</v>
      </c>
      <c r="H9" s="408" t="s">
        <v>686</v>
      </c>
      <c r="I9" s="502" t="s">
        <v>697</v>
      </c>
      <c r="J9" s="503"/>
    </row>
    <row r="10" spans="2:30" ht="15.75" thickBot="1">
      <c r="B10" s="575"/>
      <c r="C10" s="577"/>
      <c r="D10" s="414" t="s">
        <v>27</v>
      </c>
      <c r="E10" s="410" t="s">
        <v>743</v>
      </c>
      <c r="F10" s="410" t="s">
        <v>743</v>
      </c>
      <c r="G10" s="452"/>
      <c r="H10" s="410" t="s">
        <v>743</v>
      </c>
      <c r="I10" s="67" t="s">
        <v>687</v>
      </c>
      <c r="J10" s="68" t="s">
        <v>688</v>
      </c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</row>
    <row r="11" spans="2:30">
      <c r="B11" s="192"/>
      <c r="C11" s="193"/>
      <c r="D11" s="194"/>
      <c r="E11" s="195"/>
      <c r="F11" s="195"/>
      <c r="G11" s="196"/>
      <c r="H11" s="166"/>
      <c r="I11" s="156"/>
      <c r="J11" s="155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</row>
    <row r="12" spans="2:30" s="72" customFormat="1" ht="12.75">
      <c r="B12" s="69" t="s">
        <v>590</v>
      </c>
      <c r="C12" s="70" t="s">
        <v>942</v>
      </c>
      <c r="D12" s="71"/>
      <c r="E12" s="198"/>
      <c r="F12" s="198"/>
      <c r="G12" s="386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3"/>
      <c r="L12" s="344"/>
      <c r="M12" s="322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2.75">
      <c r="B13" s="69"/>
      <c r="C13" s="70"/>
      <c r="D13" s="71"/>
      <c r="E13" s="219"/>
      <c r="F13" s="219"/>
      <c r="G13" s="385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3"/>
      <c r="L13" s="344"/>
      <c r="M13" s="322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2.75">
      <c r="B14" s="69"/>
      <c r="C14" s="70"/>
      <c r="D14" s="71"/>
      <c r="E14" s="219"/>
      <c r="F14" s="219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3"/>
      <c r="L14" s="344"/>
      <c r="M14" s="322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2.75">
      <c r="B15" s="69"/>
      <c r="C15" s="70"/>
      <c r="D15" s="71"/>
      <c r="E15" s="219"/>
      <c r="F15" s="219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3"/>
      <c r="L15" s="344"/>
      <c r="M15" s="322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2.75">
      <c r="B16" s="69"/>
      <c r="C16" s="70"/>
      <c r="D16" s="71"/>
      <c r="E16" s="219"/>
      <c r="F16" s="219"/>
      <c r="G16" s="385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3"/>
      <c r="L16" s="344"/>
      <c r="M16" s="322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2.75">
      <c r="B17" s="69"/>
      <c r="C17" s="70"/>
      <c r="D17" s="71"/>
      <c r="E17" s="219"/>
      <c r="F17" s="219"/>
      <c r="G17" s="385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3"/>
      <c r="L17" s="344"/>
      <c r="M17" s="322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2.75">
      <c r="B18" s="69"/>
      <c r="C18" s="70"/>
      <c r="D18" s="71"/>
      <c r="E18" s="219"/>
      <c r="F18" s="219"/>
      <c r="G18" s="386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3"/>
      <c r="L18" s="344"/>
      <c r="M18" s="32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2.75">
      <c r="B19" s="69"/>
      <c r="C19" s="70"/>
      <c r="D19" s="71"/>
      <c r="E19" s="219"/>
      <c r="F19" s="219"/>
      <c r="G19" s="385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3"/>
      <c r="L19" s="344"/>
      <c r="M19" s="32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2.75">
      <c r="B20" s="69"/>
      <c r="C20" s="70"/>
      <c r="D20" s="71"/>
      <c r="E20" s="219"/>
      <c r="F20" s="219"/>
      <c r="G20" s="385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3"/>
      <c r="L20" s="344"/>
      <c r="M20" s="322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2.75">
      <c r="B21" s="69"/>
      <c r="C21" s="70"/>
      <c r="D21" s="71"/>
      <c r="E21" s="219"/>
      <c r="F21" s="219"/>
      <c r="G21" s="385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3"/>
      <c r="L21" s="344"/>
      <c r="M21" s="322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2.75">
      <c r="B22" s="69"/>
      <c r="C22" s="70"/>
      <c r="D22" s="71"/>
      <c r="E22" s="219"/>
      <c r="F22" s="219"/>
      <c r="G22" s="385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3"/>
      <c r="L22" s="322"/>
      <c r="M22" s="322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2.75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3"/>
      <c r="L23" s="322"/>
      <c r="M23" s="322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2.75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3"/>
      <c r="L24" s="322"/>
      <c r="M24" s="322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2.75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3"/>
      <c r="L25" s="322"/>
      <c r="M25" s="322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2.75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3"/>
      <c r="L26" s="322"/>
      <c r="M26" s="322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ht="13.5" thickBot="1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.75" thickBot="1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9.5" thickBot="1">
      <c r="B29" s="531" t="s">
        <v>707</v>
      </c>
      <c r="C29" s="532"/>
      <c r="D29" s="532"/>
      <c r="E29" s="532"/>
      <c r="F29" s="532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7"/>
  <sheetViews>
    <sheetView zoomScale="60" zoomScaleNormal="60" workbookViewId="0"/>
  </sheetViews>
  <sheetFormatPr defaultColWidth="8.85546875" defaultRowHeight="15"/>
  <cols>
    <col min="1" max="2" width="8.85546875" style="39"/>
    <col min="3" max="3" width="32.140625" style="39" customWidth="1"/>
    <col min="4" max="4" width="19.28515625" style="39" bestFit="1" customWidth="1"/>
    <col min="5" max="5" width="11.28515625" style="39" customWidth="1"/>
    <col min="6" max="6" width="15.28515625" style="39" customWidth="1"/>
    <col min="7" max="7" width="13.85546875" style="39" bestFit="1" customWidth="1"/>
    <col min="8" max="9" width="15.7109375" style="39" customWidth="1"/>
    <col min="10" max="10" width="12.42578125" style="39" customWidth="1"/>
    <col min="11" max="16384" width="8.85546875" style="39"/>
  </cols>
  <sheetData>
    <row r="1" spans="2:10" ht="15.75" thickBot="1"/>
    <row r="2" spans="2:10" ht="21.75" thickBot="1">
      <c r="B2" s="544" t="s">
        <v>600</v>
      </c>
      <c r="C2" s="556" t="str">
        <f>Technologie!D34</f>
        <v>H-izolace 13mm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21.75" thickBot="1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Olomouc - remodelling chlazení</v>
      </c>
      <c r="I3" s="548"/>
      <c r="J3" s="549"/>
    </row>
    <row r="4" spans="2:10" ht="21.6" customHeight="1" thickBot="1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2.75">
      <c r="B5" s="568" t="s">
        <v>1163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15" customHeight="1">
      <c r="B6" s="571" t="s">
        <v>1164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2.75">
      <c r="B7" s="571" t="s">
        <v>945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ht="13.5" thickBot="1">
      <c r="B8" s="571" t="s">
        <v>955</v>
      </c>
      <c r="C8" s="572"/>
      <c r="D8" s="572"/>
      <c r="E8" s="572"/>
      <c r="F8" s="572"/>
      <c r="G8" s="572"/>
      <c r="H8" s="572"/>
      <c r="I8" s="572"/>
      <c r="J8" s="573"/>
    </row>
    <row r="9" spans="2:10" ht="14.45" customHeight="1">
      <c r="B9" s="574" t="s">
        <v>85</v>
      </c>
      <c r="C9" s="576" t="s">
        <v>950</v>
      </c>
      <c r="D9" s="412" t="s">
        <v>949</v>
      </c>
      <c r="E9" s="409" t="s">
        <v>742</v>
      </c>
      <c r="F9" s="409" t="s">
        <v>688</v>
      </c>
      <c r="G9" s="451" t="s">
        <v>685</v>
      </c>
      <c r="H9" s="408" t="s">
        <v>686</v>
      </c>
      <c r="I9" s="502" t="s">
        <v>697</v>
      </c>
      <c r="J9" s="503"/>
    </row>
    <row r="10" spans="2:10" ht="15.75" thickBot="1">
      <c r="B10" s="575"/>
      <c r="C10" s="577"/>
      <c r="D10" s="414" t="s">
        <v>27</v>
      </c>
      <c r="E10" s="410" t="s">
        <v>743</v>
      </c>
      <c r="F10" s="410" t="s">
        <v>743</v>
      </c>
      <c r="G10" s="452"/>
      <c r="H10" s="410" t="s">
        <v>743</v>
      </c>
      <c r="I10" s="67" t="s">
        <v>687</v>
      </c>
      <c r="J10" s="68" t="s">
        <v>688</v>
      </c>
    </row>
    <row r="11" spans="2:10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2.75">
      <c r="B12" s="69" t="s">
        <v>151</v>
      </c>
      <c r="C12" s="70" t="s">
        <v>946</v>
      </c>
      <c r="D12" s="87">
        <v>13</v>
      </c>
      <c r="E12" s="169"/>
      <c r="F12" s="169"/>
      <c r="G12" s="385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38.25">
      <c r="B13" s="69" t="s">
        <v>153</v>
      </c>
      <c r="C13" s="104" t="s">
        <v>947</v>
      </c>
      <c r="D13" s="87"/>
      <c r="E13" s="169"/>
      <c r="F13" s="169"/>
      <c r="G13" s="385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5" thickBot="1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.75" thickBot="1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9.5" thickBot="1">
      <c r="B16" s="531" t="s">
        <v>707</v>
      </c>
      <c r="C16" s="532"/>
      <c r="D16" s="532"/>
      <c r="E16" s="532"/>
      <c r="F16" s="533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9"/>
  <sheetViews>
    <sheetView zoomScale="60" zoomScaleNormal="60" workbookViewId="0"/>
  </sheetViews>
  <sheetFormatPr defaultColWidth="8.85546875" defaultRowHeight="15"/>
  <cols>
    <col min="1" max="1" width="8.85546875" style="39"/>
    <col min="2" max="2" width="9.28515625" style="39" bestFit="1" customWidth="1"/>
    <col min="3" max="3" width="33.28515625" style="39" customWidth="1"/>
    <col min="4" max="4" width="16.5703125" style="39" bestFit="1" customWidth="1"/>
    <col min="5" max="5" width="9.28515625" style="39" customWidth="1"/>
    <col min="6" max="6" width="11" style="39" bestFit="1" customWidth="1"/>
    <col min="7" max="7" width="13.85546875" style="39" bestFit="1" customWidth="1"/>
    <col min="8" max="9" width="15.7109375" style="39" customWidth="1"/>
    <col min="10" max="10" width="12.140625" style="39" bestFit="1" customWidth="1"/>
    <col min="11" max="16384" width="8.85546875" style="39"/>
  </cols>
  <sheetData>
    <row r="1" spans="2:10" ht="15.75" thickBot="1"/>
    <row r="2" spans="2:10" ht="21.75" thickBot="1">
      <c r="B2" s="544" t="s">
        <v>598</v>
      </c>
      <c r="C2" s="556" t="str">
        <f>Technologie!D35</f>
        <v>M-Izolace 19 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5" thickBot="1">
      <c r="B3" s="545"/>
      <c r="C3" s="579"/>
      <c r="D3" s="602"/>
      <c r="E3" s="602"/>
      <c r="F3" s="580"/>
      <c r="G3" s="40" t="str">
        <f>'Celkem  Nab+Tech'!G3</f>
        <v>Projekt</v>
      </c>
      <c r="H3" s="547" t="str">
        <f>Technologie!G3</f>
        <v>Makro Olomouc - remodelling chlazení</v>
      </c>
      <c r="I3" s="548"/>
      <c r="J3" s="549"/>
    </row>
    <row r="4" spans="2:10" ht="16.5" thickBot="1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3.15" customHeight="1">
      <c r="B5" s="568" t="s">
        <v>1163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15" customHeight="1">
      <c r="B6" s="571" t="s">
        <v>1164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3.15" customHeight="1">
      <c r="B7" s="571" t="s">
        <v>945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ht="13.5" thickBot="1">
      <c r="B8" s="571" t="s">
        <v>955</v>
      </c>
      <c r="C8" s="572"/>
      <c r="D8" s="572"/>
      <c r="E8" s="572"/>
      <c r="F8" s="572"/>
      <c r="G8" s="572"/>
      <c r="H8" s="572"/>
      <c r="I8" s="572"/>
      <c r="J8" s="573"/>
    </row>
    <row r="9" spans="2:10">
      <c r="B9" s="603" t="s">
        <v>85</v>
      </c>
      <c r="C9" s="576" t="s">
        <v>950</v>
      </c>
      <c r="D9" s="412" t="s">
        <v>949</v>
      </c>
      <c r="E9" s="409" t="s">
        <v>742</v>
      </c>
      <c r="F9" s="409" t="s">
        <v>688</v>
      </c>
      <c r="G9" s="451" t="s">
        <v>685</v>
      </c>
      <c r="H9" s="408" t="s">
        <v>686</v>
      </c>
      <c r="I9" s="502" t="s">
        <v>697</v>
      </c>
      <c r="J9" s="503"/>
    </row>
    <row r="10" spans="2:10" ht="15.75" thickBot="1">
      <c r="B10" s="604"/>
      <c r="C10" s="577"/>
      <c r="D10" s="414" t="s">
        <v>27</v>
      </c>
      <c r="E10" s="410" t="s">
        <v>743</v>
      </c>
      <c r="F10" s="410" t="s">
        <v>743</v>
      </c>
      <c r="G10" s="452"/>
      <c r="H10" s="410" t="s">
        <v>743</v>
      </c>
      <c r="I10" s="67" t="s">
        <v>687</v>
      </c>
      <c r="J10" s="68" t="s">
        <v>688</v>
      </c>
    </row>
    <row r="11" spans="2:10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2.75">
      <c r="B12" s="69" t="s">
        <v>597</v>
      </c>
      <c r="C12" s="70" t="s">
        <v>679</v>
      </c>
      <c r="D12" s="87">
        <v>19</v>
      </c>
      <c r="E12" s="169"/>
      <c r="F12" s="169"/>
      <c r="G12" s="388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5" customHeight="1">
      <c r="B13" s="69" t="s">
        <v>599</v>
      </c>
      <c r="C13" s="104" t="s">
        <v>947</v>
      </c>
      <c r="D13" s="87"/>
      <c r="E13" s="169"/>
      <c r="F13" s="169"/>
      <c r="G13" s="387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2.75">
      <c r="B14" s="69"/>
      <c r="C14" s="70"/>
      <c r="D14" s="87"/>
      <c r="E14" s="187"/>
      <c r="F14" s="187"/>
      <c r="G14" s="387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2.75">
      <c r="B15" s="69"/>
      <c r="C15" s="70"/>
      <c r="D15" s="87"/>
      <c r="E15" s="187"/>
      <c r="F15" s="187"/>
      <c r="G15" s="387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ht="13.5" thickBot="1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.75" thickBot="1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9.5" thickBot="1">
      <c r="B18" s="531" t="s">
        <v>150</v>
      </c>
      <c r="C18" s="532"/>
      <c r="D18" s="532"/>
      <c r="E18" s="532"/>
      <c r="F18" s="533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0"/>
  <sheetViews>
    <sheetView zoomScale="60" zoomScaleNormal="60" workbookViewId="0"/>
  </sheetViews>
  <sheetFormatPr defaultColWidth="8.85546875" defaultRowHeight="15"/>
  <cols>
    <col min="1" max="2" width="8.85546875" style="39"/>
    <col min="3" max="3" width="40.5703125" style="39" customWidth="1"/>
    <col min="4" max="4" width="16.5703125" style="39" bestFit="1" customWidth="1"/>
    <col min="5" max="5" width="11.28515625" style="39" customWidth="1"/>
    <col min="6" max="6" width="11" style="39" bestFit="1" customWidth="1"/>
    <col min="7" max="7" width="14.140625" style="39" bestFit="1" customWidth="1"/>
    <col min="8" max="9" width="15.7109375" style="39" customWidth="1"/>
    <col min="10" max="10" width="12.42578125" style="39" customWidth="1"/>
    <col min="11" max="16384" width="8.85546875" style="39"/>
  </cols>
  <sheetData>
    <row r="1" spans="2:10" ht="15.75" thickBot="1"/>
    <row r="2" spans="2:10" ht="21.75" thickBot="1">
      <c r="B2" s="544" t="s">
        <v>595</v>
      </c>
      <c r="C2" s="556" t="str">
        <f>Technologie!D36</f>
        <v>T-Izolace 32 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5" thickBot="1">
      <c r="B3" s="545"/>
      <c r="C3" s="579"/>
      <c r="D3" s="602"/>
      <c r="E3" s="602"/>
      <c r="F3" s="580"/>
      <c r="G3" s="40" t="str">
        <f>'Celkem  Nab+Tech'!G3</f>
        <v>Projekt</v>
      </c>
      <c r="H3" s="547" t="str">
        <f>Technologie!G3</f>
        <v>Makro Olomouc - remodelling chlazení</v>
      </c>
      <c r="I3" s="548"/>
      <c r="J3" s="549"/>
    </row>
    <row r="4" spans="2:10" ht="16.5" thickBot="1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3.15" customHeight="1">
      <c r="B5" s="568" t="s">
        <v>944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15" customHeight="1">
      <c r="B6" s="571" t="s">
        <v>1164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3.15" customHeight="1">
      <c r="B7" s="571" t="s">
        <v>945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ht="13.5" thickBot="1">
      <c r="B8" s="571" t="s">
        <v>955</v>
      </c>
      <c r="C8" s="572"/>
      <c r="D8" s="572"/>
      <c r="E8" s="572"/>
      <c r="F8" s="572"/>
      <c r="G8" s="572"/>
      <c r="H8" s="572"/>
      <c r="I8" s="572"/>
      <c r="J8" s="573"/>
    </row>
    <row r="9" spans="2:10">
      <c r="B9" s="603" t="s">
        <v>85</v>
      </c>
      <c r="C9" s="576" t="s">
        <v>950</v>
      </c>
      <c r="D9" s="412" t="s">
        <v>949</v>
      </c>
      <c r="E9" s="409" t="s">
        <v>742</v>
      </c>
      <c r="F9" s="409" t="s">
        <v>688</v>
      </c>
      <c r="G9" s="451" t="s">
        <v>685</v>
      </c>
      <c r="H9" s="408" t="s">
        <v>686</v>
      </c>
      <c r="I9" s="502" t="s">
        <v>697</v>
      </c>
      <c r="J9" s="503"/>
    </row>
    <row r="10" spans="2:10" ht="15.75" thickBot="1">
      <c r="B10" s="604"/>
      <c r="C10" s="577"/>
      <c r="D10" s="414" t="s">
        <v>27</v>
      </c>
      <c r="E10" s="410" t="s">
        <v>743</v>
      </c>
      <c r="F10" s="410" t="s">
        <v>743</v>
      </c>
      <c r="G10" s="452"/>
      <c r="H10" s="410" t="s">
        <v>743</v>
      </c>
      <c r="I10" s="67" t="s">
        <v>687</v>
      </c>
      <c r="J10" s="68" t="s">
        <v>688</v>
      </c>
    </row>
    <row r="11" spans="2:10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2.75">
      <c r="B12" s="69" t="s">
        <v>594</v>
      </c>
      <c r="C12" s="70" t="s">
        <v>948</v>
      </c>
      <c r="D12" s="87">
        <v>32</v>
      </c>
      <c r="E12" s="198"/>
      <c r="F12" s="198"/>
      <c r="G12" s="389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5.5">
      <c r="B13" s="69" t="s">
        <v>596</v>
      </c>
      <c r="C13" s="104" t="s">
        <v>947</v>
      </c>
      <c r="D13" s="87"/>
      <c r="E13" s="198"/>
      <c r="F13" s="198"/>
      <c r="G13" s="389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2.75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2.75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2.75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ht="13.5" thickBot="1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.75" thickBot="1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9.5" thickBot="1">
      <c r="B19" s="531" t="s">
        <v>707</v>
      </c>
      <c r="C19" s="532"/>
      <c r="D19" s="532"/>
      <c r="E19" s="532"/>
      <c r="F19" s="533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2" width="8.85546875" style="39"/>
    <col min="3" max="3" width="82.28515625" style="39" bestFit="1" customWidth="1"/>
    <col min="4" max="4" width="11.28515625" style="39" customWidth="1"/>
    <col min="5" max="5" width="11" style="39" bestFit="1" customWidth="1"/>
    <col min="6" max="6" width="13.7109375" style="39" bestFit="1" customWidth="1"/>
    <col min="7" max="8" width="15.7109375" style="39" customWidth="1"/>
    <col min="9" max="9" width="12.42578125" style="39" customWidth="1"/>
    <col min="10" max="16384" width="8.85546875" style="39"/>
  </cols>
  <sheetData>
    <row r="1" spans="2:9" ht="15.75" thickBot="1"/>
    <row r="2" spans="2:9" ht="21.75" thickBot="1">
      <c r="B2" s="544" t="s">
        <v>141</v>
      </c>
      <c r="C2" s="556" t="str">
        <f>Technologie!D40</f>
        <v>Elektro rozvaděče a příslušenství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6.5" thickBot="1">
      <c r="B3" s="545"/>
      <c r="C3" s="579"/>
      <c r="D3" s="602"/>
      <c r="E3" s="580"/>
      <c r="F3" s="40" t="str">
        <f>'Celkem  Nab+Tech'!G3</f>
        <v>Projekt</v>
      </c>
      <c r="G3" s="547" t="str">
        <f>Technologie!G3</f>
        <v>Makro Olomouc - remodelling chlazení</v>
      </c>
      <c r="H3" s="548"/>
      <c r="I3" s="549"/>
    </row>
    <row r="4" spans="2:9" ht="16.5" thickBot="1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2.75">
      <c r="B5" s="568" t="s">
        <v>951</v>
      </c>
      <c r="C5" s="569"/>
      <c r="D5" s="569"/>
      <c r="E5" s="569"/>
      <c r="F5" s="569"/>
      <c r="G5" s="569"/>
      <c r="H5" s="569"/>
      <c r="I5" s="570"/>
    </row>
    <row r="6" spans="2:9" s="72" customFormat="1" ht="12.75">
      <c r="B6" s="571" t="s">
        <v>1165</v>
      </c>
      <c r="C6" s="572"/>
      <c r="D6" s="572"/>
      <c r="E6" s="572"/>
      <c r="F6" s="572"/>
      <c r="G6" s="572"/>
      <c r="H6" s="572"/>
      <c r="I6" s="573"/>
    </row>
    <row r="7" spans="2:9" s="72" customFormat="1" ht="12.75">
      <c r="B7" s="571" t="s">
        <v>952</v>
      </c>
      <c r="C7" s="572"/>
      <c r="D7" s="572"/>
      <c r="E7" s="572"/>
      <c r="F7" s="572"/>
      <c r="G7" s="572"/>
      <c r="H7" s="572"/>
      <c r="I7" s="573"/>
    </row>
    <row r="8" spans="2:9" s="72" customFormat="1" ht="13.5" thickBot="1">
      <c r="B8" s="571"/>
      <c r="C8" s="572"/>
      <c r="D8" s="572"/>
      <c r="E8" s="572"/>
      <c r="F8" s="572"/>
      <c r="G8" s="572"/>
      <c r="H8" s="572"/>
      <c r="I8" s="573"/>
    </row>
    <row r="9" spans="2:9">
      <c r="B9" s="603" t="s">
        <v>85</v>
      </c>
      <c r="C9" s="605" t="s">
        <v>950</v>
      </c>
      <c r="D9" s="409" t="s">
        <v>742</v>
      </c>
      <c r="E9" s="409" t="s">
        <v>688</v>
      </c>
      <c r="F9" s="451" t="s">
        <v>685</v>
      </c>
      <c r="G9" s="408" t="s">
        <v>686</v>
      </c>
      <c r="H9" s="502" t="s">
        <v>697</v>
      </c>
      <c r="I9" s="503"/>
    </row>
    <row r="10" spans="2:9" ht="15.75" thickBot="1">
      <c r="B10" s="604"/>
      <c r="C10" s="606"/>
      <c r="D10" s="410" t="s">
        <v>743</v>
      </c>
      <c r="E10" s="410" t="s">
        <v>743</v>
      </c>
      <c r="F10" s="452"/>
      <c r="G10" s="410" t="s">
        <v>743</v>
      </c>
      <c r="H10" s="67" t="s">
        <v>687</v>
      </c>
      <c r="I10" s="68" t="s">
        <v>688</v>
      </c>
    </row>
    <row r="11" spans="2:9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15" customHeight="1">
      <c r="B12" s="69" t="s">
        <v>136</v>
      </c>
      <c r="C12" s="70" t="s">
        <v>1068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2.75">
      <c r="B13" s="69" t="s">
        <v>137</v>
      </c>
      <c r="C13" s="70" t="s">
        <v>952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ht="13.5" thickBot="1">
      <c r="B14" s="73"/>
      <c r="C14" s="78"/>
      <c r="D14" s="212"/>
      <c r="E14" s="212"/>
      <c r="F14" s="84"/>
      <c r="G14" s="210"/>
      <c r="H14" s="207"/>
      <c r="I14" s="206"/>
    </row>
    <row r="15" spans="2:9" ht="15.75" thickBot="1">
      <c r="B15" s="66"/>
      <c r="C15" s="60"/>
      <c r="D15" s="62"/>
      <c r="E15" s="63"/>
      <c r="F15" s="64"/>
      <c r="G15" s="213"/>
      <c r="H15" s="213"/>
      <c r="I15" s="213"/>
    </row>
    <row r="16" spans="2:9" ht="19.5" thickBot="1">
      <c r="B16" s="531" t="s">
        <v>707</v>
      </c>
      <c r="C16" s="532"/>
      <c r="D16" s="532"/>
      <c r="E16" s="533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2" width="8.85546875" style="39"/>
    <col min="3" max="3" width="82.28515625" style="39" bestFit="1" customWidth="1"/>
    <col min="4" max="4" width="11.28515625" style="39" customWidth="1"/>
    <col min="5" max="5" width="11" style="39" bestFit="1" customWidth="1"/>
    <col min="6" max="6" width="12.85546875" style="39" bestFit="1" customWidth="1"/>
    <col min="7" max="8" width="15.7109375" style="39" customWidth="1"/>
    <col min="9" max="9" width="12.42578125" style="39" customWidth="1"/>
    <col min="10" max="14" width="8.85546875" style="39"/>
    <col min="15" max="15" width="27.85546875" style="39" bestFit="1" customWidth="1"/>
    <col min="16" max="16" width="12.7109375" style="39" bestFit="1" customWidth="1"/>
    <col min="17" max="16384" width="8.85546875" style="39"/>
  </cols>
  <sheetData>
    <row r="1" spans="2:49" ht="15.75" thickBot="1"/>
    <row r="2" spans="2:49" ht="21.75" thickBot="1">
      <c r="B2" s="544" t="s">
        <v>642</v>
      </c>
      <c r="C2" s="556" t="str">
        <f>Technologie!D41</f>
        <v>Elektro kabely a montáž elektro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49" ht="16.5" thickBot="1">
      <c r="B3" s="545"/>
      <c r="C3" s="579"/>
      <c r="D3" s="602"/>
      <c r="E3" s="580"/>
      <c r="F3" s="40" t="str">
        <f>'Celkem  Nab+Tech'!G3</f>
        <v>Projekt</v>
      </c>
      <c r="G3" s="547" t="str">
        <f>Technologie!G3</f>
        <v>Makro Olomouc - remodelling chlazení</v>
      </c>
      <c r="H3" s="548"/>
      <c r="I3" s="549"/>
    </row>
    <row r="4" spans="2:49" ht="16.5" thickBot="1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49" s="72" customFormat="1" ht="12.75">
      <c r="B5" s="568" t="s">
        <v>951</v>
      </c>
      <c r="C5" s="569"/>
      <c r="D5" s="569"/>
      <c r="E5" s="569"/>
      <c r="F5" s="569"/>
      <c r="G5" s="569"/>
      <c r="H5" s="569"/>
      <c r="I5" s="570"/>
    </row>
    <row r="6" spans="2:49" s="72" customFormat="1" ht="12.75">
      <c r="B6" s="571" t="s">
        <v>1184</v>
      </c>
      <c r="C6" s="572"/>
      <c r="D6" s="572"/>
      <c r="E6" s="572"/>
      <c r="F6" s="572"/>
      <c r="G6" s="572"/>
      <c r="H6" s="572"/>
      <c r="I6" s="573"/>
    </row>
    <row r="7" spans="2:49" s="72" customFormat="1" ht="13.15" customHeight="1">
      <c r="B7" s="571" t="s">
        <v>1185</v>
      </c>
      <c r="C7" s="572"/>
      <c r="D7" s="572"/>
      <c r="E7" s="572"/>
      <c r="F7" s="572"/>
      <c r="G7" s="572"/>
      <c r="H7" s="572"/>
      <c r="I7" s="573"/>
    </row>
    <row r="8" spans="2:49" s="72" customFormat="1" ht="13.5" thickBot="1">
      <c r="B8" s="571"/>
      <c r="C8" s="572"/>
      <c r="D8" s="572"/>
      <c r="E8" s="572"/>
      <c r="F8" s="572"/>
      <c r="G8" s="572"/>
      <c r="H8" s="572"/>
      <c r="I8" s="573"/>
    </row>
    <row r="9" spans="2:49">
      <c r="B9" s="603" t="s">
        <v>85</v>
      </c>
      <c r="C9" s="605" t="s">
        <v>950</v>
      </c>
      <c r="D9" s="409" t="s">
        <v>742</v>
      </c>
      <c r="E9" s="409" t="s">
        <v>688</v>
      </c>
      <c r="F9" s="451" t="s">
        <v>685</v>
      </c>
      <c r="G9" s="408" t="s">
        <v>686</v>
      </c>
      <c r="H9" s="502" t="s">
        <v>697</v>
      </c>
      <c r="I9" s="503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64"/>
      <c r="AI9" s="364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2:49" ht="15.75" thickBot="1">
      <c r="B10" s="604"/>
      <c r="C10" s="606"/>
      <c r="D10" s="410" t="s">
        <v>743</v>
      </c>
      <c r="E10" s="410" t="s">
        <v>743</v>
      </c>
      <c r="F10" s="452"/>
      <c r="G10" s="410" t="s">
        <v>743</v>
      </c>
      <c r="H10" s="67" t="s">
        <v>687</v>
      </c>
      <c r="I10" s="68" t="s">
        <v>688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64"/>
      <c r="AI10" s="364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</row>
    <row r="11" spans="2:49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65"/>
      <c r="AI11" s="364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2:49" s="72" customFormat="1" ht="12.75">
      <c r="B12" s="69" t="s">
        <v>643</v>
      </c>
      <c r="C12" s="70" t="s">
        <v>1186</v>
      </c>
      <c r="D12" s="198"/>
      <c r="E12" s="198"/>
      <c r="F12" s="374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8"/>
      <c r="AI12" s="328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2.75">
      <c r="B13" s="69" t="s">
        <v>644</v>
      </c>
      <c r="C13" s="70" t="s">
        <v>954</v>
      </c>
      <c r="D13" s="198"/>
      <c r="E13" s="198"/>
      <c r="F13" s="374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8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8"/>
      <c r="AI13" s="328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2.75">
      <c r="B14" s="69" t="s">
        <v>645</v>
      </c>
      <c r="C14" s="70" t="s">
        <v>953</v>
      </c>
      <c r="D14" s="198"/>
      <c r="E14" s="198"/>
      <c r="F14" s="374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8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8"/>
      <c r="AI14" s="328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.75" thickBot="1">
      <c r="B15" s="73"/>
      <c r="C15" s="78"/>
      <c r="D15" s="212"/>
      <c r="E15" s="212"/>
      <c r="F15" s="84"/>
      <c r="G15" s="210"/>
      <c r="H15" s="207"/>
      <c r="I15" s="206"/>
      <c r="J15" s="331"/>
      <c r="K15" s="331"/>
      <c r="L15" s="331"/>
      <c r="M15" s="33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.75" thickBot="1">
      <c r="B16" s="66"/>
      <c r="C16" s="60"/>
      <c r="D16" s="62"/>
      <c r="E16" s="63"/>
      <c r="F16" s="64"/>
      <c r="G16" s="213"/>
      <c r="H16" s="213"/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</row>
    <row r="17" spans="2:49" ht="19.5" thickBot="1">
      <c r="B17" s="531" t="s">
        <v>707</v>
      </c>
      <c r="C17" s="532"/>
      <c r="D17" s="532"/>
      <c r="E17" s="533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</row>
    <row r="18" spans="2:49">
      <c r="B18" s="52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</row>
    <row r="19" spans="2:49"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</row>
    <row r="20" spans="2:49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</row>
    <row r="21" spans="2:49"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2:49"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</row>
    <row r="23" spans="2:49"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</row>
    <row r="24" spans="2:49"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</row>
    <row r="25" spans="2:49"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</row>
    <row r="26" spans="2:49"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</row>
    <row r="27" spans="2:49"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</row>
    <row r="28" spans="2:49"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</row>
    <row r="29" spans="2:49"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</row>
    <row r="30" spans="2:49"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</row>
    <row r="31" spans="2:49"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</row>
    <row r="32" spans="2:49"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</row>
    <row r="33" spans="10:49"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</row>
    <row r="34" spans="10:49"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0:49"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</row>
    <row r="36" spans="10:49"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</row>
    <row r="37" spans="10:49"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</row>
    <row r="38" spans="10:49"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</row>
    <row r="39" spans="10:49"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</row>
    <row r="40" spans="10:49"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0:49"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</row>
    <row r="42" spans="10:49"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</row>
    <row r="43" spans="10:49"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</row>
    <row r="44" spans="10:49"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</row>
    <row r="45" spans="10:49"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</row>
    <row r="46" spans="10:49"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</row>
    <row r="47" spans="10:49"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</row>
    <row r="48" spans="10:49"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</row>
    <row r="49" spans="10:49"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</row>
    <row r="50" spans="10:49"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</row>
    <row r="51" spans="10:49"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</row>
    <row r="52" spans="10:49"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</row>
    <row r="53" spans="10:49"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</row>
    <row r="54" spans="10:49"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</row>
    <row r="55" spans="10:49"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</row>
    <row r="56" spans="10:49"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</row>
    <row r="57" spans="10:49"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</row>
    <row r="58" spans="10:49"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</row>
    <row r="59" spans="10:49"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</row>
    <row r="60" spans="10:49"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</row>
    <row r="61" spans="10:49"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</row>
    <row r="62" spans="10:49"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</row>
    <row r="63" spans="10:49"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</row>
    <row r="64" spans="10:49"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</row>
    <row r="65" spans="10:49"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</row>
    <row r="66" spans="10:49"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</row>
    <row r="67" spans="10:49"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0:49"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</row>
    <row r="69" spans="10:49"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</row>
    <row r="70" spans="10:49"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</row>
    <row r="71" spans="10:49"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</row>
    <row r="72" spans="10:49"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</row>
    <row r="73" spans="10:49"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</row>
    <row r="74" spans="10:49"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</row>
    <row r="75" spans="10:49"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</row>
    <row r="76" spans="10:49"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</row>
    <row r="77" spans="10:49"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</row>
    <row r="78" spans="10:49"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</row>
    <row r="79" spans="10:49"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</row>
    <row r="80" spans="10:49"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</row>
    <row r="81" spans="10:49"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0:49"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</row>
    <row r="83" spans="10:49"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</row>
    <row r="84" spans="10:49"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</row>
    <row r="85" spans="10:49"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</row>
    <row r="86" spans="10:49"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</row>
    <row r="87" spans="10:49"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</row>
    <row r="88" spans="10:49"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</row>
    <row r="89" spans="10:49"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</row>
    <row r="90" spans="10:49"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</row>
    <row r="91" spans="10:49"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</row>
    <row r="92" spans="10:49"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</row>
    <row r="93" spans="10:49"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</row>
    <row r="94" spans="10:49"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</row>
    <row r="95" spans="10:49"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</row>
    <row r="96" spans="10:49"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</row>
    <row r="97" spans="10:49"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</row>
    <row r="98" spans="10:49"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</row>
    <row r="99" spans="10:49"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</row>
    <row r="100" spans="10:49"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</row>
    <row r="101" spans="10:49"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</row>
    <row r="102" spans="10:49"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</row>
    <row r="103" spans="10:49"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</row>
    <row r="104" spans="10:49"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</row>
    <row r="105" spans="10:49"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</row>
    <row r="106" spans="10:49"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</row>
    <row r="107" spans="10:49"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</row>
    <row r="108" spans="10:49"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</row>
    <row r="109" spans="10:49"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</row>
    <row r="110" spans="10:49"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</row>
    <row r="111" spans="10:49"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</row>
    <row r="112" spans="10:49"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</row>
    <row r="113" spans="10:49"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</row>
    <row r="114" spans="10:49"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</row>
    <row r="115" spans="10:49"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</row>
    <row r="116" spans="10:49"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</row>
    <row r="117" spans="10:49"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</row>
    <row r="118" spans="10:49"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</row>
    <row r="119" spans="10:49"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</row>
    <row r="120" spans="10:49"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</row>
    <row r="121" spans="10:49"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</row>
    <row r="122" spans="10:49"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</row>
    <row r="123" spans="10:49"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</row>
    <row r="124" spans="10:49"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</row>
    <row r="125" spans="10:49"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</row>
    <row r="126" spans="10:49"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</row>
    <row r="127" spans="10:49"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0:49"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</row>
    <row r="129" spans="10:49"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</row>
    <row r="130" spans="10:49"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</row>
    <row r="131" spans="10:49"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</row>
    <row r="132" spans="10:49"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</row>
    <row r="133" spans="10:49"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</row>
    <row r="134" spans="10:49"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</row>
    <row r="135" spans="10:49"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</row>
    <row r="136" spans="10:49"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</row>
    <row r="137" spans="10:49"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</row>
    <row r="138" spans="10:49"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</row>
    <row r="139" spans="10:49"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</row>
    <row r="140" spans="10:49"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</row>
    <row r="141" spans="10:49"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</row>
    <row r="142" spans="10:49"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</row>
    <row r="143" spans="10:49"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</row>
    <row r="144" spans="10:49"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</row>
    <row r="145" spans="10:49"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</row>
    <row r="146" spans="10:49"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</row>
    <row r="147" spans="10:49"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</row>
    <row r="148" spans="10:49"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</row>
    <row r="149" spans="10:49"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</row>
    <row r="150" spans="10:49"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</row>
    <row r="151" spans="10:49"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</row>
    <row r="152" spans="10:49"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</row>
    <row r="153" spans="10:49"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</row>
    <row r="154" spans="10:49"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</row>
    <row r="155" spans="10:49"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</row>
    <row r="156" spans="10:49"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</row>
    <row r="157" spans="10:49"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</row>
    <row r="158" spans="10:49"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</row>
    <row r="159" spans="10:49"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</row>
    <row r="160" spans="10:49"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</row>
    <row r="161" spans="10:49"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</row>
    <row r="162" spans="10:49"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</row>
    <row r="163" spans="10:49"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</row>
    <row r="164" spans="10:49"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</row>
    <row r="165" spans="10:49"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</row>
    <row r="166" spans="10:49"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</row>
    <row r="167" spans="10:49"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</row>
    <row r="168" spans="10:49"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</row>
    <row r="169" spans="10:49"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</row>
    <row r="170" spans="10:49"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</row>
    <row r="171" spans="10:49"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</row>
    <row r="172" spans="10:49"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</row>
    <row r="173" spans="10:49"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</row>
    <row r="174" spans="10:49"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</row>
    <row r="175" spans="10:49"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</row>
    <row r="176" spans="10:49"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</row>
    <row r="177" spans="10:49"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0:49"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</row>
    <row r="179" spans="10:49"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</row>
    <row r="180" spans="10:49"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</row>
    <row r="181" spans="10:49"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  <c r="AT181" s="331"/>
      <c r="AU181" s="331"/>
      <c r="AV181" s="331"/>
      <c r="AW181" s="331"/>
    </row>
    <row r="182" spans="10:49"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</row>
    <row r="183" spans="10:49"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331"/>
      <c r="AU183" s="331"/>
      <c r="AV183" s="331"/>
      <c r="AW183" s="331"/>
    </row>
    <row r="184" spans="10:49"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  <c r="AT184" s="331"/>
      <c r="AU184" s="331"/>
      <c r="AV184" s="331"/>
      <c r="AW184" s="331"/>
    </row>
    <row r="185" spans="10:49"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</row>
    <row r="186" spans="10:49"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  <c r="AV186" s="331"/>
      <c r="AW186" s="331"/>
    </row>
    <row r="187" spans="10:49"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  <c r="AV187" s="331"/>
      <c r="AW187" s="331"/>
    </row>
    <row r="188" spans="10:49"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  <c r="AT188" s="331"/>
      <c r="AU188" s="331"/>
      <c r="AV188" s="331"/>
      <c r="AW188" s="331"/>
    </row>
    <row r="189" spans="10:49"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  <c r="AT189" s="331"/>
      <c r="AU189" s="331"/>
      <c r="AV189" s="331"/>
      <c r="AW189" s="331"/>
    </row>
    <row r="190" spans="10:49"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</row>
    <row r="191" spans="10:49"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  <c r="AT191" s="331"/>
      <c r="AU191" s="331"/>
      <c r="AV191" s="331"/>
      <c r="AW191" s="331"/>
    </row>
    <row r="192" spans="10:49"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  <c r="AT192" s="331"/>
      <c r="AU192" s="331"/>
      <c r="AV192" s="331"/>
      <c r="AW192" s="331"/>
    </row>
    <row r="193" spans="10:49"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</row>
    <row r="194" spans="10:49"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  <c r="AT194" s="331"/>
      <c r="AU194" s="331"/>
      <c r="AV194" s="331"/>
      <c r="AW194" s="331"/>
    </row>
    <row r="195" spans="10:49"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</row>
    <row r="196" spans="10:49"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</row>
    <row r="197" spans="10:49"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  <c r="AT197" s="331"/>
      <c r="AU197" s="331"/>
      <c r="AV197" s="331"/>
      <c r="AW197" s="331"/>
    </row>
    <row r="198" spans="10:49"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</row>
    <row r="199" spans="10:49"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  <c r="AT199" s="331"/>
      <c r="AU199" s="331"/>
      <c r="AV199" s="331"/>
      <c r="AW199" s="331"/>
    </row>
    <row r="200" spans="10:49"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</row>
    <row r="201" spans="10:49"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  <c r="AT201" s="331"/>
      <c r="AU201" s="331"/>
      <c r="AV201" s="331"/>
      <c r="AW201" s="331"/>
    </row>
    <row r="202" spans="10:49"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  <c r="AT202" s="331"/>
      <c r="AU202" s="331"/>
      <c r="AV202" s="331"/>
      <c r="AW202" s="331"/>
    </row>
    <row r="203" spans="10:49"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</row>
    <row r="204" spans="10:49"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  <c r="AV204" s="331"/>
      <c r="AW204" s="331"/>
    </row>
    <row r="205" spans="10:49"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  <c r="AU205" s="331"/>
      <c r="AV205" s="331"/>
      <c r="AW205" s="331"/>
    </row>
    <row r="206" spans="10:49"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</row>
    <row r="207" spans="10:49"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  <c r="AT207" s="331"/>
      <c r="AU207" s="331"/>
      <c r="AV207" s="331"/>
      <c r="AW207" s="331"/>
    </row>
    <row r="208" spans="10:49"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</row>
    <row r="209" spans="10:49"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  <c r="AT209" s="331"/>
      <c r="AU209" s="331"/>
      <c r="AV209" s="331"/>
      <c r="AW209" s="331"/>
    </row>
    <row r="210" spans="10:49"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</row>
    <row r="211" spans="10:49"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0:49"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0:49"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0:49"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0:49"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0:49"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</row>
    <row r="217" spans="10:49"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</row>
    <row r="218" spans="10:49"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</row>
    <row r="219" spans="10:49"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</row>
    <row r="220" spans="10:49"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</row>
    <row r="221" spans="10:49"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</row>
    <row r="222" spans="10:49"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</row>
    <row r="223" spans="10:49"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</row>
    <row r="224" spans="10:49"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</row>
    <row r="225" spans="10:49"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</row>
    <row r="226" spans="10:49"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</row>
    <row r="227" spans="10:49"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</row>
    <row r="228" spans="10:49"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</row>
    <row r="229" spans="10:49"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</row>
    <row r="230" spans="10:49"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</row>
    <row r="231" spans="10:49"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</row>
    <row r="232" spans="10:49"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</row>
    <row r="233" spans="10:49"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</row>
    <row r="234" spans="10:49"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</row>
    <row r="235" spans="10:49"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1"/>
      <c r="AW235" s="331"/>
    </row>
    <row r="236" spans="10:49"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  <c r="AT236" s="331"/>
      <c r="AU236" s="331"/>
      <c r="AV236" s="331"/>
      <c r="AW236" s="331"/>
    </row>
    <row r="237" spans="10:49"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</row>
    <row r="238" spans="10:49"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  <c r="AT238" s="331"/>
      <c r="AU238" s="331"/>
      <c r="AV238" s="331"/>
      <c r="AW238" s="331"/>
    </row>
    <row r="239" spans="10:49"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  <c r="AT239" s="331"/>
      <c r="AU239" s="331"/>
      <c r="AV239" s="331"/>
      <c r="AW239" s="331"/>
    </row>
    <row r="240" spans="10:49"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</row>
    <row r="241" spans="10:49"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</row>
    <row r="242" spans="10:49"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  <c r="AT242" s="331"/>
      <c r="AU242" s="331"/>
      <c r="AV242" s="331"/>
      <c r="AW242" s="331"/>
    </row>
    <row r="243" spans="10:49"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  <c r="AT243" s="331"/>
      <c r="AU243" s="331"/>
      <c r="AV243" s="331"/>
      <c r="AW243" s="331"/>
    </row>
    <row r="244" spans="10:49"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  <c r="AT244" s="331"/>
      <c r="AU244" s="331"/>
      <c r="AV244" s="331"/>
      <c r="AW244" s="331"/>
    </row>
    <row r="245" spans="10:49"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  <c r="AT245" s="331"/>
      <c r="AU245" s="331"/>
      <c r="AV245" s="331"/>
      <c r="AW245" s="331"/>
    </row>
    <row r="246" spans="10:49"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</row>
    <row r="247" spans="10:49"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  <c r="AT247" s="331"/>
      <c r="AU247" s="331"/>
      <c r="AV247" s="331"/>
      <c r="AW247" s="331"/>
    </row>
    <row r="248" spans="10:49"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</row>
    <row r="249" spans="10:49"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</row>
    <row r="250" spans="10:49"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</row>
    <row r="251" spans="10:49"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</row>
    <row r="252" spans="10:49"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</row>
    <row r="253" spans="10:49"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  <c r="AT253" s="331"/>
      <c r="AU253" s="331"/>
      <c r="AV253" s="331"/>
      <c r="AW253" s="331"/>
    </row>
    <row r="254" spans="10:49"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  <c r="AT254" s="331"/>
      <c r="AU254" s="331"/>
      <c r="AV254" s="331"/>
      <c r="AW254" s="331"/>
    </row>
    <row r="255" spans="10:49"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  <c r="AT255" s="331"/>
      <c r="AU255" s="331"/>
      <c r="AV255" s="331"/>
      <c r="AW255" s="331"/>
    </row>
    <row r="256" spans="10:49"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</row>
    <row r="257" spans="10:49"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  <c r="AT257" s="331"/>
      <c r="AU257" s="331"/>
      <c r="AV257" s="331"/>
      <c r="AW257" s="331"/>
    </row>
    <row r="258" spans="10:49"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</row>
    <row r="259" spans="10:49"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</row>
    <row r="260" spans="10:49"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  <c r="AT260" s="331"/>
      <c r="AU260" s="331"/>
      <c r="AV260" s="331"/>
      <c r="AW260" s="331"/>
    </row>
    <row r="261" spans="10:49"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</row>
    <row r="262" spans="10:49"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</row>
    <row r="263" spans="10:49"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  <c r="AT263" s="331"/>
      <c r="AU263" s="331"/>
      <c r="AV263" s="331"/>
      <c r="AW263" s="331"/>
    </row>
    <row r="264" spans="10:49"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  <c r="AT264" s="331"/>
      <c r="AU264" s="331"/>
      <c r="AV264" s="331"/>
      <c r="AW264" s="331"/>
    </row>
    <row r="265" spans="10:49"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</row>
    <row r="266" spans="10:49"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  <c r="AT266" s="331"/>
      <c r="AU266" s="331"/>
      <c r="AV266" s="331"/>
      <c r="AW266" s="331"/>
    </row>
    <row r="267" spans="10:49"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  <c r="AT267" s="331"/>
      <c r="AU267" s="331"/>
      <c r="AV267" s="331"/>
      <c r="AW267" s="331"/>
    </row>
    <row r="268" spans="10:49"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  <c r="AT268" s="331"/>
      <c r="AU268" s="331"/>
      <c r="AV268" s="331"/>
      <c r="AW268" s="331"/>
    </row>
    <row r="269" spans="10:49"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</row>
    <row r="270" spans="10:49"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  <c r="AT270" s="331"/>
      <c r="AU270" s="331"/>
      <c r="AV270" s="331"/>
      <c r="AW270" s="331"/>
    </row>
    <row r="271" spans="10:49"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</row>
    <row r="272" spans="10:49"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331"/>
      <c r="AV272" s="331"/>
      <c r="AW272" s="331"/>
    </row>
    <row r="273" spans="10:49"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31"/>
      <c r="AV273" s="331"/>
      <c r="AW273" s="331"/>
    </row>
    <row r="274" spans="10:49"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31"/>
      <c r="AV274" s="331"/>
      <c r="AW274" s="331"/>
    </row>
    <row r="275" spans="10:49"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31"/>
      <c r="AV275" s="331"/>
      <c r="AW275" s="331"/>
    </row>
    <row r="276" spans="10:49"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  <c r="AT276" s="331"/>
      <c r="AU276" s="331"/>
      <c r="AV276" s="331"/>
      <c r="AW276" s="331"/>
    </row>
    <row r="277" spans="10:49"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  <c r="AT277" s="331"/>
      <c r="AU277" s="331"/>
      <c r="AV277" s="331"/>
      <c r="AW277" s="331"/>
    </row>
    <row r="278" spans="10:49"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1"/>
      <c r="AU278" s="331"/>
      <c r="AV278" s="331"/>
      <c r="AW278" s="331"/>
    </row>
    <row r="279" spans="10:49"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  <c r="AT279" s="331"/>
      <c r="AU279" s="331"/>
      <c r="AV279" s="331"/>
      <c r="AW279" s="331"/>
    </row>
    <row r="280" spans="10:49"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  <c r="AT280" s="331"/>
      <c r="AU280" s="331"/>
      <c r="AV280" s="331"/>
      <c r="AW280" s="331"/>
    </row>
    <row r="281" spans="10:49"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</row>
    <row r="282" spans="10:49"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</row>
    <row r="283" spans="10:49"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</row>
    <row r="284" spans="10:49"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  <c r="AT284" s="331"/>
      <c r="AU284" s="331"/>
      <c r="AV284" s="331"/>
      <c r="AW284" s="331"/>
    </row>
    <row r="285" spans="10:49"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  <c r="AT285" s="331"/>
      <c r="AU285" s="331"/>
      <c r="AV285" s="331"/>
      <c r="AW285" s="331"/>
    </row>
    <row r="286" spans="10:49"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</row>
    <row r="287" spans="10:49"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</row>
    <row r="288" spans="10:49"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  <c r="AT288" s="331"/>
      <c r="AU288" s="331"/>
      <c r="AV288" s="331"/>
      <c r="AW288" s="331"/>
    </row>
    <row r="289" spans="10:49"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  <c r="AT289" s="331"/>
      <c r="AU289" s="331"/>
      <c r="AV289" s="331"/>
      <c r="AW289" s="331"/>
    </row>
    <row r="290" spans="10:49"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  <c r="AT290" s="331"/>
      <c r="AU290" s="331"/>
      <c r="AV290" s="331"/>
      <c r="AW290" s="331"/>
    </row>
    <row r="291" spans="10:49"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</row>
    <row r="292" spans="10:49"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  <c r="AT292" s="331"/>
      <c r="AU292" s="331"/>
      <c r="AV292" s="331"/>
      <c r="AW292" s="331"/>
    </row>
    <row r="293" spans="10:49"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</row>
    <row r="294" spans="10:49"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  <c r="AT294" s="331"/>
      <c r="AU294" s="331"/>
      <c r="AV294" s="331"/>
      <c r="AW294" s="331"/>
    </row>
    <row r="295" spans="10:49"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</row>
    <row r="296" spans="10:49"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</row>
    <row r="297" spans="10:49"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  <c r="AT297" s="331"/>
      <c r="AU297" s="331"/>
      <c r="AV297" s="331"/>
      <c r="AW297" s="331"/>
    </row>
    <row r="298" spans="10:49"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  <c r="AT298" s="331"/>
      <c r="AU298" s="331"/>
      <c r="AV298" s="331"/>
      <c r="AW298" s="331"/>
    </row>
    <row r="299" spans="10:49"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  <c r="AT299" s="331"/>
      <c r="AU299" s="331"/>
      <c r="AV299" s="331"/>
      <c r="AW299" s="331"/>
    </row>
    <row r="300" spans="10:49"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</row>
    <row r="301" spans="10:49"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  <c r="AT301" s="331"/>
      <c r="AU301" s="331"/>
      <c r="AV301" s="331"/>
      <c r="AW301" s="331"/>
    </row>
    <row r="302" spans="10:49"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  <c r="AT302" s="331"/>
      <c r="AU302" s="331"/>
      <c r="AV302" s="331"/>
      <c r="AW302" s="331"/>
    </row>
    <row r="303" spans="10:49"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  <c r="AT303" s="331"/>
      <c r="AU303" s="331"/>
      <c r="AV303" s="331"/>
      <c r="AW303" s="331"/>
    </row>
    <row r="304" spans="10:49"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  <c r="AT304" s="331"/>
      <c r="AU304" s="331"/>
      <c r="AV304" s="331"/>
      <c r="AW304" s="331"/>
    </row>
    <row r="305" spans="10:49"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  <c r="AT305" s="331"/>
      <c r="AU305" s="331"/>
      <c r="AV305" s="331"/>
      <c r="AW305" s="331"/>
    </row>
    <row r="306" spans="10:49"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</row>
    <row r="307" spans="10:49"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331"/>
    </row>
    <row r="308" spans="10:49"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  <c r="AT308" s="331"/>
      <c r="AU308" s="331"/>
      <c r="AV308" s="331"/>
      <c r="AW308" s="331"/>
    </row>
    <row r="309" spans="10:49"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</row>
    <row r="310" spans="10:49"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</row>
    <row r="311" spans="10:49"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  <c r="AT311" s="331"/>
      <c r="AU311" s="331"/>
      <c r="AV311" s="331"/>
      <c r="AW311" s="331"/>
    </row>
    <row r="312" spans="10:49"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  <c r="AT312" s="331"/>
      <c r="AU312" s="331"/>
      <c r="AV312" s="331"/>
      <c r="AW312" s="331"/>
    </row>
    <row r="313" spans="10:49"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</row>
    <row r="314" spans="10:49"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</row>
    <row r="315" spans="10:49"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</row>
    <row r="316" spans="10:49"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</row>
    <row r="317" spans="10:49"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</row>
    <row r="318" spans="10:49"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  <c r="AT318" s="331"/>
      <c r="AU318" s="331"/>
      <c r="AV318" s="331"/>
      <c r="AW318" s="331"/>
    </row>
    <row r="319" spans="10:49"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  <c r="AT319" s="331"/>
      <c r="AU319" s="331"/>
      <c r="AV319" s="331"/>
      <c r="AW319" s="331"/>
    </row>
    <row r="320" spans="10:49"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  <c r="AT320" s="331"/>
      <c r="AU320" s="331"/>
      <c r="AV320" s="331"/>
      <c r="AW320" s="331"/>
    </row>
    <row r="321" spans="10:49"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  <c r="AT321" s="331"/>
      <c r="AU321" s="331"/>
      <c r="AV321" s="331"/>
      <c r="AW321" s="331"/>
    </row>
    <row r="322" spans="10:49"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  <c r="AT322" s="331"/>
      <c r="AU322" s="331"/>
      <c r="AV322" s="331"/>
      <c r="AW322" s="331"/>
    </row>
    <row r="323" spans="10:49"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  <c r="AT323" s="331"/>
      <c r="AU323" s="331"/>
      <c r="AV323" s="331"/>
      <c r="AW323" s="331"/>
    </row>
    <row r="324" spans="10:49"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  <c r="AT324" s="331"/>
      <c r="AU324" s="331"/>
      <c r="AV324" s="331"/>
      <c r="AW324" s="331"/>
    </row>
    <row r="325" spans="10:49"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  <c r="AT325" s="331"/>
      <c r="AU325" s="331"/>
      <c r="AV325" s="331"/>
      <c r="AW325" s="331"/>
    </row>
    <row r="326" spans="10:49"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  <c r="AT326" s="331"/>
      <c r="AU326" s="331"/>
      <c r="AV326" s="331"/>
      <c r="AW326" s="331"/>
    </row>
    <row r="327" spans="10:49"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  <c r="AT327" s="331"/>
      <c r="AU327" s="331"/>
      <c r="AV327" s="331"/>
      <c r="AW327" s="331"/>
    </row>
    <row r="328" spans="10:49"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  <c r="AT328" s="331"/>
      <c r="AU328" s="331"/>
      <c r="AV328" s="331"/>
      <c r="AW328" s="331"/>
    </row>
    <row r="329" spans="10:49"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  <c r="AT329" s="331"/>
      <c r="AU329" s="331"/>
      <c r="AV329" s="331"/>
      <c r="AW329" s="331"/>
    </row>
    <row r="330" spans="10:49"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  <c r="AT330" s="331"/>
      <c r="AU330" s="331"/>
      <c r="AV330" s="331"/>
      <c r="AW330" s="331"/>
    </row>
    <row r="331" spans="10:49"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  <c r="AT331" s="331"/>
      <c r="AU331" s="331"/>
      <c r="AV331" s="331"/>
      <c r="AW331" s="331"/>
    </row>
    <row r="332" spans="10:49"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</row>
    <row r="333" spans="10:49"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</row>
    <row r="334" spans="10:49"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</row>
    <row r="335" spans="10:49"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</row>
    <row r="336" spans="10:49"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</row>
    <row r="337" spans="10:49"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  <c r="AT337" s="331"/>
      <c r="AU337" s="331"/>
      <c r="AV337" s="331"/>
      <c r="AW337" s="331"/>
    </row>
    <row r="338" spans="10:49"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  <c r="AT338" s="331"/>
      <c r="AU338" s="331"/>
      <c r="AV338" s="331"/>
      <c r="AW338" s="331"/>
    </row>
    <row r="339" spans="10:49"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  <c r="AT339" s="331"/>
      <c r="AU339" s="331"/>
      <c r="AV339" s="331"/>
      <c r="AW339" s="331"/>
    </row>
    <row r="340" spans="10:49"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  <c r="AT340" s="331"/>
      <c r="AU340" s="331"/>
      <c r="AV340" s="331"/>
      <c r="AW340" s="331"/>
    </row>
    <row r="341" spans="10:49"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  <c r="AT341" s="331"/>
      <c r="AU341" s="331"/>
      <c r="AV341" s="331"/>
      <c r="AW341" s="331"/>
    </row>
    <row r="342" spans="10:49"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  <c r="AT342" s="331"/>
      <c r="AU342" s="331"/>
      <c r="AV342" s="331"/>
      <c r="AW342" s="331"/>
    </row>
    <row r="343" spans="10:49"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  <c r="AT343" s="331"/>
      <c r="AU343" s="331"/>
      <c r="AV343" s="331"/>
      <c r="AW343" s="331"/>
    </row>
    <row r="344" spans="10:49"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</row>
    <row r="345" spans="10:49"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  <c r="AT345" s="331"/>
      <c r="AU345" s="331"/>
      <c r="AV345" s="331"/>
      <c r="AW345" s="331"/>
    </row>
    <row r="346" spans="10:49"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  <c r="AT346" s="331"/>
      <c r="AU346" s="331"/>
      <c r="AV346" s="331"/>
      <c r="AW346" s="331"/>
    </row>
    <row r="347" spans="10:49"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  <c r="AT347" s="331"/>
      <c r="AU347" s="331"/>
      <c r="AV347" s="331"/>
      <c r="AW347" s="331"/>
    </row>
    <row r="348" spans="10:49"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  <c r="AT348" s="331"/>
      <c r="AU348" s="331"/>
      <c r="AV348" s="331"/>
      <c r="AW348" s="331"/>
    </row>
    <row r="349" spans="10:49"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  <c r="AT349" s="331"/>
      <c r="AU349" s="331"/>
      <c r="AV349" s="331"/>
      <c r="AW349" s="331"/>
    </row>
    <row r="350" spans="10:49"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  <c r="AT350" s="331"/>
      <c r="AU350" s="331"/>
      <c r="AV350" s="331"/>
      <c r="AW350" s="331"/>
    </row>
    <row r="351" spans="10:49"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  <c r="AT351" s="331"/>
      <c r="AU351" s="331"/>
      <c r="AV351" s="331"/>
      <c r="AW351" s="331"/>
    </row>
    <row r="352" spans="10:49"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  <c r="AT352" s="331"/>
      <c r="AU352" s="331"/>
      <c r="AV352" s="331"/>
      <c r="AW352" s="331"/>
    </row>
    <row r="353" spans="10:49"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  <c r="AT353" s="331"/>
      <c r="AU353" s="331"/>
      <c r="AV353" s="331"/>
      <c r="AW353" s="331"/>
    </row>
    <row r="354" spans="10:49"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  <c r="AT354" s="331"/>
      <c r="AU354" s="331"/>
      <c r="AV354" s="331"/>
      <c r="AW354" s="331"/>
    </row>
    <row r="355" spans="10:49"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</row>
    <row r="356" spans="10:49"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  <c r="AT356" s="331"/>
      <c r="AU356" s="331"/>
      <c r="AV356" s="331"/>
      <c r="AW356" s="331"/>
    </row>
    <row r="357" spans="10:49"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  <c r="AT357" s="331"/>
      <c r="AU357" s="331"/>
      <c r="AV357" s="331"/>
      <c r="AW357" s="331"/>
    </row>
    <row r="358" spans="10:49"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  <c r="AT358" s="331"/>
      <c r="AU358" s="331"/>
      <c r="AV358" s="331"/>
      <c r="AW358" s="331"/>
    </row>
    <row r="359" spans="10:49"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</row>
    <row r="360" spans="10:49"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  <c r="AT360" s="331"/>
      <c r="AU360" s="331"/>
      <c r="AV360" s="331"/>
      <c r="AW360" s="331"/>
    </row>
    <row r="361" spans="10:49"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  <c r="AT361" s="331"/>
      <c r="AU361" s="331"/>
      <c r="AV361" s="331"/>
      <c r="AW361" s="331"/>
    </row>
    <row r="362" spans="10:49"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  <c r="AT362" s="331"/>
      <c r="AU362" s="331"/>
      <c r="AV362" s="331"/>
      <c r="AW362" s="331"/>
    </row>
    <row r="363" spans="10:49"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  <c r="AT363" s="331"/>
      <c r="AU363" s="331"/>
      <c r="AV363" s="331"/>
      <c r="AW363" s="331"/>
    </row>
    <row r="364" spans="10:49"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  <c r="AT364" s="331"/>
      <c r="AU364" s="331"/>
      <c r="AV364" s="331"/>
      <c r="AW364" s="331"/>
    </row>
    <row r="365" spans="10:49"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</row>
    <row r="366" spans="10:49"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</row>
    <row r="367" spans="10:49"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</row>
    <row r="368" spans="10:49"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</row>
    <row r="369" spans="10:49"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  <c r="AT369" s="331"/>
      <c r="AU369" s="331"/>
      <c r="AV369" s="331"/>
      <c r="AW369" s="331"/>
    </row>
    <row r="370" spans="10:49"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</row>
    <row r="371" spans="10:49"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  <c r="AT371" s="331"/>
      <c r="AU371" s="331"/>
      <c r="AV371" s="331"/>
      <c r="AW371" s="331"/>
    </row>
    <row r="372" spans="10:49"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  <c r="AT372" s="331"/>
      <c r="AU372" s="331"/>
      <c r="AV372" s="331"/>
      <c r="AW372" s="331"/>
    </row>
    <row r="373" spans="10:49"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  <c r="AT373" s="331"/>
      <c r="AU373" s="331"/>
      <c r="AV373" s="331"/>
      <c r="AW373" s="331"/>
    </row>
    <row r="374" spans="10:49"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  <c r="AT374" s="331"/>
      <c r="AU374" s="331"/>
      <c r="AV374" s="331"/>
      <c r="AW374" s="331"/>
    </row>
    <row r="375" spans="10:49"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  <c r="AT375" s="331"/>
      <c r="AU375" s="331"/>
      <c r="AV375" s="331"/>
      <c r="AW375" s="331"/>
    </row>
    <row r="376" spans="10:49"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</row>
    <row r="377" spans="10:49"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  <c r="AT377" s="331"/>
      <c r="AU377" s="331"/>
      <c r="AV377" s="331"/>
      <c r="AW377" s="331"/>
    </row>
    <row r="378" spans="10:49"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  <c r="AT378" s="331"/>
      <c r="AU378" s="331"/>
      <c r="AV378" s="331"/>
      <c r="AW378" s="331"/>
    </row>
    <row r="379" spans="10:49"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  <c r="AT379" s="331"/>
      <c r="AU379" s="331"/>
      <c r="AV379" s="331"/>
      <c r="AW379" s="331"/>
    </row>
    <row r="380" spans="10:49"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  <c r="AT380" s="331"/>
      <c r="AU380" s="331"/>
      <c r="AV380" s="331"/>
      <c r="AW380" s="331"/>
    </row>
    <row r="381" spans="10:49"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  <c r="AT381" s="331"/>
      <c r="AU381" s="331"/>
      <c r="AV381" s="331"/>
      <c r="AW381" s="331"/>
    </row>
    <row r="382" spans="10:49"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  <c r="AT382" s="331"/>
      <c r="AU382" s="331"/>
      <c r="AV382" s="331"/>
      <c r="AW382" s="331"/>
    </row>
    <row r="383" spans="10:49"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  <c r="AT383" s="331"/>
      <c r="AU383" s="331"/>
      <c r="AV383" s="331"/>
      <c r="AW383" s="331"/>
    </row>
    <row r="384" spans="10:49"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  <c r="AT384" s="331"/>
      <c r="AU384" s="331"/>
      <c r="AV384" s="331"/>
      <c r="AW384" s="331"/>
    </row>
    <row r="385" spans="10:49"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  <c r="AT385" s="331"/>
      <c r="AU385" s="331"/>
      <c r="AV385" s="331"/>
      <c r="AW385" s="331"/>
    </row>
    <row r="386" spans="10:49"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</row>
    <row r="387" spans="10:49"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  <c r="AT387" s="331"/>
      <c r="AU387" s="331"/>
      <c r="AV387" s="331"/>
      <c r="AW387" s="331"/>
    </row>
    <row r="388" spans="10:49"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  <c r="AT388" s="331"/>
      <c r="AU388" s="331"/>
      <c r="AV388" s="331"/>
      <c r="AW388" s="331"/>
    </row>
    <row r="389" spans="10:49"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  <c r="AT389" s="331"/>
      <c r="AU389" s="331"/>
      <c r="AV389" s="331"/>
      <c r="AW389" s="331"/>
    </row>
    <row r="390" spans="10:49"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  <c r="AT390" s="331"/>
      <c r="AU390" s="331"/>
      <c r="AV390" s="331"/>
      <c r="AW390" s="331"/>
    </row>
    <row r="391" spans="10:49"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  <c r="AT391" s="331"/>
      <c r="AU391" s="331"/>
      <c r="AV391" s="331"/>
      <c r="AW391" s="331"/>
    </row>
    <row r="392" spans="10:49"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  <c r="AT392" s="331"/>
      <c r="AU392" s="331"/>
      <c r="AV392" s="331"/>
      <c r="AW392" s="331"/>
    </row>
    <row r="393" spans="10:49"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  <c r="AT393" s="331"/>
      <c r="AU393" s="331"/>
      <c r="AV393" s="331"/>
      <c r="AW393" s="331"/>
    </row>
    <row r="394" spans="10:49"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  <c r="AT394" s="331"/>
      <c r="AU394" s="331"/>
      <c r="AV394" s="331"/>
      <c r="AW394" s="331"/>
    </row>
    <row r="395" spans="10:49"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  <c r="AT395" s="331"/>
      <c r="AU395" s="331"/>
      <c r="AV395" s="331"/>
      <c r="AW395" s="331"/>
    </row>
    <row r="396" spans="10:49"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  <c r="AT396" s="331"/>
      <c r="AU396" s="331"/>
      <c r="AV396" s="331"/>
      <c r="AW396" s="331"/>
    </row>
    <row r="397" spans="10:49"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  <c r="AT397" s="331"/>
      <c r="AU397" s="331"/>
      <c r="AV397" s="331"/>
      <c r="AW397" s="331"/>
    </row>
    <row r="398" spans="10:49"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  <c r="AT398" s="331"/>
      <c r="AU398" s="331"/>
      <c r="AV398" s="331"/>
      <c r="AW398" s="331"/>
    </row>
    <row r="399" spans="10:49"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  <c r="AT399" s="331"/>
      <c r="AU399" s="331"/>
      <c r="AV399" s="331"/>
      <c r="AW399" s="331"/>
    </row>
    <row r="400" spans="10:49"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  <c r="AT400" s="331"/>
      <c r="AU400" s="331"/>
      <c r="AV400" s="331"/>
      <c r="AW400" s="331"/>
    </row>
    <row r="401" spans="10:49"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</row>
    <row r="402" spans="10:49"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</row>
    <row r="403" spans="10:49"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</row>
    <row r="404" spans="10:49"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</row>
    <row r="405" spans="10:49"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</row>
    <row r="406" spans="10:49"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</row>
    <row r="407" spans="10:49"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</row>
    <row r="408" spans="10:49"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</row>
    <row r="409" spans="10:49"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</row>
    <row r="410" spans="10:49"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</row>
    <row r="411" spans="10:49"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</row>
    <row r="412" spans="10:49"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</row>
    <row r="413" spans="10:49"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</row>
    <row r="414" spans="10:49"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</row>
    <row r="415" spans="10:49"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</row>
    <row r="416" spans="10:49"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</row>
    <row r="417" spans="10:49"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</row>
    <row r="418" spans="10:49"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</row>
    <row r="419" spans="10:49"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</row>
    <row r="420" spans="10:49"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</row>
    <row r="421" spans="10:49"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</row>
    <row r="422" spans="10:49"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</row>
    <row r="423" spans="10:49"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</row>
    <row r="424" spans="10:49"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</row>
    <row r="425" spans="10:49"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</row>
    <row r="426" spans="10:49"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</row>
    <row r="427" spans="10:49"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</row>
    <row r="428" spans="10:49"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</row>
    <row r="429" spans="10:49"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</row>
    <row r="430" spans="10:49"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</row>
    <row r="431" spans="10:49"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</row>
    <row r="432" spans="10:49"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</row>
    <row r="433" spans="10:49"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</row>
    <row r="434" spans="10:49"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</row>
    <row r="435" spans="10:49"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</row>
    <row r="436" spans="10:49"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</row>
    <row r="437" spans="10:49"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</row>
    <row r="438" spans="10:49"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</row>
    <row r="439" spans="10:49"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</row>
    <row r="440" spans="10:49"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</row>
    <row r="441" spans="10:49"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</row>
    <row r="442" spans="10:49"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</row>
    <row r="443" spans="10:49"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</row>
    <row r="444" spans="10:49"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</row>
    <row r="445" spans="10:49"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</row>
    <row r="446" spans="10:49"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0:49"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</row>
    <row r="448" spans="10:49"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</row>
    <row r="449" spans="10:49"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</row>
    <row r="450" spans="10:49"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</row>
    <row r="451" spans="10:49"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</row>
    <row r="452" spans="10:49"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</row>
    <row r="453" spans="10:49"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</row>
    <row r="454" spans="10:49"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</row>
    <row r="455" spans="10:49"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</row>
    <row r="456" spans="10:49"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</row>
    <row r="457" spans="10:49"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</row>
    <row r="458" spans="10:49"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</row>
    <row r="459" spans="10:49"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</row>
    <row r="460" spans="10:49"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</row>
    <row r="461" spans="10:49"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</row>
    <row r="462" spans="10:49"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</row>
    <row r="463" spans="10:49"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</row>
    <row r="464" spans="10:49"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</row>
    <row r="465" spans="10:49"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</row>
    <row r="466" spans="10:49"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</row>
    <row r="467" spans="10:49"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</row>
    <row r="468" spans="10:49"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</row>
    <row r="469" spans="10:49"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</row>
    <row r="470" spans="10:49"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</row>
    <row r="471" spans="10:49"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</row>
    <row r="472" spans="10:49"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</row>
    <row r="473" spans="10:49"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</row>
    <row r="474" spans="10:49"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</row>
    <row r="475" spans="10:49"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</row>
    <row r="476" spans="10:49"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</row>
    <row r="477" spans="10:49"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</row>
    <row r="478" spans="10:49"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</row>
    <row r="479" spans="10:49"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</row>
    <row r="480" spans="10:49"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</row>
    <row r="481" spans="10:49"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</row>
    <row r="482" spans="10:49"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  <c r="AA482" s="331"/>
      <c r="AB482" s="331"/>
      <c r="AC482" s="331"/>
      <c r="AD482" s="331"/>
      <c r="AE482" s="331"/>
      <c r="AF482" s="331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</row>
    <row r="483" spans="10:49"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  <c r="AA483" s="331"/>
      <c r="AB483" s="331"/>
      <c r="AC483" s="331"/>
      <c r="AD483" s="331"/>
      <c r="AE483" s="331"/>
      <c r="AF483" s="331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</row>
    <row r="484" spans="10:49"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  <c r="AA484" s="331"/>
      <c r="AB484" s="331"/>
      <c r="AC484" s="331"/>
      <c r="AD484" s="331"/>
      <c r="AE484" s="331"/>
      <c r="AF484" s="331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</row>
    <row r="485" spans="10:49"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  <c r="AA485" s="331"/>
      <c r="AB485" s="331"/>
      <c r="AC485" s="331"/>
      <c r="AD485" s="331"/>
      <c r="AE485" s="331"/>
      <c r="AF485" s="331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</row>
    <row r="486" spans="10:49"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  <c r="AA486" s="331"/>
      <c r="AB486" s="331"/>
      <c r="AC486" s="331"/>
      <c r="AD486" s="331"/>
      <c r="AE486" s="331"/>
      <c r="AF486" s="331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</row>
    <row r="487" spans="10:49"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  <c r="AA487" s="331"/>
      <c r="AB487" s="331"/>
      <c r="AC487" s="331"/>
      <c r="AD487" s="331"/>
      <c r="AE487" s="331"/>
      <c r="AF487" s="331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</row>
    <row r="488" spans="10:49"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  <c r="AA488" s="331"/>
      <c r="AB488" s="331"/>
      <c r="AC488" s="331"/>
      <c r="AD488" s="331"/>
      <c r="AE488" s="331"/>
      <c r="AF488" s="331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</row>
    <row r="489" spans="10:49"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  <c r="AA489" s="331"/>
      <c r="AB489" s="331"/>
      <c r="AC489" s="331"/>
      <c r="AD489" s="331"/>
      <c r="AE489" s="331"/>
      <c r="AF489" s="331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</row>
    <row r="490" spans="10:49"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  <c r="AA490" s="331"/>
      <c r="AB490" s="331"/>
      <c r="AC490" s="331"/>
      <c r="AD490" s="331"/>
      <c r="AE490" s="331"/>
      <c r="AF490" s="331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</row>
    <row r="491" spans="10:49"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  <c r="AA491" s="331"/>
      <c r="AB491" s="331"/>
      <c r="AC491" s="331"/>
      <c r="AD491" s="331"/>
      <c r="AE491" s="331"/>
      <c r="AF491" s="331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</row>
    <row r="492" spans="10:49"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  <c r="AA492" s="331"/>
      <c r="AB492" s="331"/>
      <c r="AC492" s="331"/>
      <c r="AD492" s="331"/>
      <c r="AE492" s="331"/>
      <c r="AF492" s="331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</row>
    <row r="493" spans="10:49"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  <c r="AA493" s="331"/>
      <c r="AB493" s="331"/>
      <c r="AC493" s="331"/>
      <c r="AD493" s="331"/>
      <c r="AE493" s="331"/>
      <c r="AF493" s="331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</row>
    <row r="494" spans="10:49"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  <c r="AA494" s="331"/>
      <c r="AB494" s="331"/>
      <c r="AC494" s="331"/>
      <c r="AD494" s="331"/>
      <c r="AE494" s="331"/>
      <c r="AF494" s="331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</row>
    <row r="495" spans="10:49"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  <c r="AA495" s="331"/>
      <c r="AB495" s="331"/>
      <c r="AC495" s="331"/>
      <c r="AD495" s="331"/>
      <c r="AE495" s="331"/>
      <c r="AF495" s="331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</row>
    <row r="496" spans="10:49"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  <c r="AA496" s="331"/>
      <c r="AB496" s="331"/>
      <c r="AC496" s="331"/>
      <c r="AD496" s="331"/>
      <c r="AE496" s="331"/>
      <c r="AF496" s="331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</row>
    <row r="497" spans="10:49"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  <c r="AA497" s="331"/>
      <c r="AB497" s="331"/>
      <c r="AC497" s="331"/>
      <c r="AD497" s="331"/>
      <c r="AE497" s="331"/>
      <c r="AF497" s="331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</row>
    <row r="498" spans="10:49"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  <c r="AA498" s="331"/>
      <c r="AB498" s="331"/>
      <c r="AC498" s="331"/>
      <c r="AD498" s="331"/>
      <c r="AE498" s="331"/>
      <c r="AF498" s="331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</row>
    <row r="499" spans="10:49"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  <c r="AA499" s="331"/>
      <c r="AB499" s="331"/>
      <c r="AC499" s="331"/>
      <c r="AD499" s="331"/>
      <c r="AE499" s="331"/>
      <c r="AF499" s="331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</row>
    <row r="500" spans="10:49"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  <c r="AA500" s="331"/>
      <c r="AB500" s="331"/>
      <c r="AC500" s="331"/>
      <c r="AD500" s="331"/>
      <c r="AE500" s="331"/>
      <c r="AF500" s="331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</row>
    <row r="501" spans="10:49"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  <c r="AA501" s="331"/>
      <c r="AB501" s="331"/>
      <c r="AC501" s="331"/>
      <c r="AD501" s="331"/>
      <c r="AE501" s="331"/>
      <c r="AF501" s="331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</row>
    <row r="502" spans="10:49"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  <c r="AA502" s="331"/>
      <c r="AB502" s="331"/>
      <c r="AC502" s="331"/>
      <c r="AD502" s="331"/>
      <c r="AE502" s="331"/>
      <c r="AF502" s="331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</row>
    <row r="503" spans="10:49"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  <c r="AA503" s="331"/>
      <c r="AB503" s="331"/>
      <c r="AC503" s="331"/>
      <c r="AD503" s="331"/>
      <c r="AE503" s="331"/>
      <c r="AF503" s="331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</row>
    <row r="504" spans="10:49"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  <c r="AA504" s="331"/>
      <c r="AB504" s="331"/>
      <c r="AC504" s="331"/>
      <c r="AD504" s="331"/>
      <c r="AE504" s="331"/>
      <c r="AF504" s="331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</row>
    <row r="505" spans="10:49"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  <c r="AA505" s="331"/>
      <c r="AB505" s="331"/>
      <c r="AC505" s="331"/>
      <c r="AD505" s="331"/>
      <c r="AE505" s="331"/>
      <c r="AF505" s="331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</row>
    <row r="506" spans="10:49"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  <c r="AA506" s="331"/>
      <c r="AB506" s="331"/>
      <c r="AC506" s="331"/>
      <c r="AD506" s="331"/>
      <c r="AE506" s="331"/>
      <c r="AF506" s="331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</row>
    <row r="507" spans="10:49"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  <c r="AA507" s="331"/>
      <c r="AB507" s="331"/>
      <c r="AC507" s="331"/>
      <c r="AD507" s="331"/>
      <c r="AE507" s="331"/>
      <c r="AF507" s="331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</row>
    <row r="508" spans="10:49"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  <c r="AA508" s="331"/>
      <c r="AB508" s="331"/>
      <c r="AC508" s="331"/>
      <c r="AD508" s="331"/>
      <c r="AE508" s="331"/>
      <c r="AF508" s="331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</row>
    <row r="509" spans="10:49"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  <c r="AA509" s="331"/>
      <c r="AB509" s="331"/>
      <c r="AC509" s="331"/>
      <c r="AD509" s="331"/>
      <c r="AE509" s="331"/>
      <c r="AF509" s="331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</row>
    <row r="510" spans="10:49"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  <c r="AA510" s="331"/>
      <c r="AB510" s="331"/>
      <c r="AC510" s="331"/>
      <c r="AD510" s="331"/>
      <c r="AE510" s="331"/>
      <c r="AF510" s="331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</row>
    <row r="511" spans="10:49"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  <c r="AA511" s="331"/>
      <c r="AB511" s="331"/>
      <c r="AC511" s="331"/>
      <c r="AD511" s="331"/>
      <c r="AE511" s="331"/>
      <c r="AF511" s="331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</row>
    <row r="512" spans="10:49"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  <c r="AA512" s="331"/>
      <c r="AB512" s="331"/>
      <c r="AC512" s="331"/>
      <c r="AD512" s="331"/>
      <c r="AE512" s="331"/>
      <c r="AF512" s="331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</row>
    <row r="513" spans="10:49"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  <c r="AA513" s="331"/>
      <c r="AB513" s="331"/>
      <c r="AC513" s="331"/>
      <c r="AD513" s="331"/>
      <c r="AE513" s="331"/>
      <c r="AF513" s="331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</row>
    <row r="514" spans="10:49"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  <c r="AA514" s="331"/>
      <c r="AB514" s="331"/>
      <c r="AC514" s="331"/>
      <c r="AD514" s="331"/>
      <c r="AE514" s="331"/>
      <c r="AF514" s="331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</row>
    <row r="515" spans="10:49"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</row>
    <row r="516" spans="10:49"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  <c r="AA516" s="331"/>
      <c r="AB516" s="331"/>
      <c r="AC516" s="331"/>
      <c r="AD516" s="331"/>
      <c r="AE516" s="331"/>
      <c r="AF516" s="331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</row>
    <row r="517" spans="10:49"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</row>
    <row r="518" spans="10:49"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  <c r="AA518" s="331"/>
      <c r="AB518" s="331"/>
      <c r="AC518" s="331"/>
      <c r="AD518" s="331"/>
      <c r="AE518" s="331"/>
      <c r="AF518" s="331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</row>
    <row r="519" spans="10:49"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  <c r="AA519" s="331"/>
      <c r="AB519" s="331"/>
      <c r="AC519" s="331"/>
      <c r="AD519" s="331"/>
      <c r="AE519" s="331"/>
      <c r="AF519" s="331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</row>
    <row r="520" spans="10:49"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  <c r="AA520" s="331"/>
      <c r="AB520" s="331"/>
      <c r="AC520" s="331"/>
      <c r="AD520" s="331"/>
      <c r="AE520" s="331"/>
      <c r="AF520" s="331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</row>
    <row r="521" spans="10:49"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</row>
    <row r="522" spans="10:49"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  <c r="AA522" s="331"/>
      <c r="AB522" s="331"/>
      <c r="AC522" s="331"/>
      <c r="AD522" s="331"/>
      <c r="AE522" s="331"/>
      <c r="AF522" s="331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</row>
    <row r="523" spans="10:49"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  <c r="AA523" s="331"/>
      <c r="AB523" s="331"/>
      <c r="AC523" s="331"/>
      <c r="AD523" s="331"/>
      <c r="AE523" s="331"/>
      <c r="AF523" s="331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</row>
    <row r="524" spans="10:49"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  <c r="AA524" s="331"/>
      <c r="AB524" s="331"/>
      <c r="AC524" s="331"/>
      <c r="AD524" s="331"/>
      <c r="AE524" s="331"/>
      <c r="AF524" s="331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</row>
    <row r="525" spans="10:49"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  <c r="AA525" s="331"/>
      <c r="AB525" s="331"/>
      <c r="AC525" s="331"/>
      <c r="AD525" s="331"/>
      <c r="AE525" s="331"/>
      <c r="AF525" s="331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</row>
    <row r="526" spans="10:49"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  <c r="AA526" s="331"/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</row>
    <row r="527" spans="10:49"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  <c r="AA527" s="331"/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</row>
    <row r="528" spans="10:49"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  <c r="AA528" s="331"/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</row>
    <row r="529" spans="10:49"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  <c r="AA529" s="331"/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</row>
    <row r="530" spans="10:49"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</row>
    <row r="531" spans="10:49"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  <c r="AA531" s="331"/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</row>
    <row r="532" spans="10:49"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  <c r="AA532" s="331"/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</row>
    <row r="533" spans="10:49"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  <c r="AA533" s="331"/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</row>
    <row r="534" spans="10:49"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  <c r="AA534" s="331"/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</row>
    <row r="535" spans="10:49"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  <c r="AA535" s="331"/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</row>
    <row r="536" spans="10:49"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  <c r="AA536" s="331"/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</row>
    <row r="537" spans="10:49"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  <c r="AA537" s="331"/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</row>
    <row r="538" spans="10:49"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  <c r="AA538" s="331"/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</row>
    <row r="539" spans="10:49"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  <c r="AA539" s="331"/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</row>
    <row r="540" spans="10:49"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  <c r="AA540" s="331"/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</row>
    <row r="541" spans="10:49"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  <c r="AA541" s="331"/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</row>
    <row r="542" spans="10:49"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  <c r="AA542" s="331"/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</row>
    <row r="543" spans="10:49"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  <c r="AA543" s="331"/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</row>
    <row r="544" spans="10:49"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  <c r="AA544" s="331"/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</row>
    <row r="545" spans="10:49"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  <c r="AA545" s="331"/>
      <c r="AB545" s="331"/>
      <c r="AC545" s="331"/>
      <c r="AD545" s="331"/>
      <c r="AE545" s="331"/>
      <c r="AF545" s="331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</row>
    <row r="546" spans="10:49"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  <c r="AA546" s="331"/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</row>
    <row r="547" spans="10:49"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  <c r="AA547" s="331"/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</row>
    <row r="548" spans="10:49"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</row>
    <row r="549" spans="10:49"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</row>
    <row r="550" spans="10:49"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  <c r="AA550" s="331"/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</row>
    <row r="551" spans="10:49"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  <c r="AA551" s="331"/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</row>
    <row r="552" spans="10:49"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</row>
    <row r="553" spans="10:49"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</row>
    <row r="554" spans="10:49"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</row>
    <row r="555" spans="10:49"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</row>
    <row r="556" spans="10:49"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</row>
    <row r="557" spans="10:49"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</row>
    <row r="558" spans="10:49"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</row>
    <row r="559" spans="10:49"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</row>
    <row r="560" spans="10:49"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</row>
    <row r="561" spans="10:49"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</row>
    <row r="562" spans="10:49"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</row>
    <row r="563" spans="10:49"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  <c r="AC563" s="331"/>
      <c r="AD563" s="331"/>
      <c r="AE563" s="331"/>
      <c r="AF563" s="331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</row>
    <row r="564" spans="10:49"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  <c r="AC564" s="331"/>
      <c r="AD564" s="331"/>
      <c r="AE564" s="331"/>
      <c r="AF564" s="331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</row>
    <row r="565" spans="10:49"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  <c r="AC565" s="331"/>
      <c r="AD565" s="331"/>
      <c r="AE565" s="331"/>
      <c r="AF565" s="331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</row>
    <row r="566" spans="10:49"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  <c r="AC566" s="331"/>
      <c r="AD566" s="331"/>
      <c r="AE566" s="331"/>
      <c r="AF566" s="331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</row>
    <row r="567" spans="10:49"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  <c r="AC567" s="331"/>
      <c r="AD567" s="331"/>
      <c r="AE567" s="331"/>
      <c r="AF567" s="331"/>
      <c r="AG567" s="331"/>
      <c r="AH567" s="331"/>
      <c r="AI567" s="331"/>
      <c r="AJ567" s="331"/>
      <c r="AK567" s="331"/>
      <c r="AL567" s="331"/>
      <c r="AM567" s="331"/>
      <c r="AN567" s="331"/>
      <c r="AO567" s="331"/>
      <c r="AP567" s="331"/>
      <c r="AQ567" s="331"/>
      <c r="AR567" s="331"/>
      <c r="AS567" s="331"/>
      <c r="AT567" s="331"/>
      <c r="AU567" s="331"/>
      <c r="AV567" s="331"/>
      <c r="AW567" s="331"/>
    </row>
    <row r="568" spans="10:49"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  <c r="AA568" s="331"/>
      <c r="AB568" s="331"/>
      <c r="AC568" s="331"/>
      <c r="AD568" s="331"/>
      <c r="AE568" s="331"/>
      <c r="AF568" s="331"/>
      <c r="AG568" s="331"/>
      <c r="AH568" s="331"/>
      <c r="AI568" s="331"/>
      <c r="AJ568" s="331"/>
      <c r="AK568" s="331"/>
      <c r="AL568" s="331"/>
      <c r="AM568" s="331"/>
      <c r="AN568" s="331"/>
      <c r="AO568" s="331"/>
      <c r="AP568" s="331"/>
      <c r="AQ568" s="331"/>
      <c r="AR568" s="331"/>
      <c r="AS568" s="331"/>
      <c r="AT568" s="331"/>
      <c r="AU568" s="331"/>
      <c r="AV568" s="331"/>
      <c r="AW568" s="331"/>
    </row>
    <row r="569" spans="10:49"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  <c r="AA569" s="331"/>
      <c r="AB569" s="331"/>
      <c r="AC569" s="331"/>
      <c r="AD569" s="331"/>
      <c r="AE569" s="331"/>
      <c r="AF569" s="331"/>
      <c r="AG569" s="331"/>
      <c r="AH569" s="331"/>
      <c r="AI569" s="331"/>
      <c r="AJ569" s="331"/>
      <c r="AK569" s="331"/>
      <c r="AL569" s="331"/>
      <c r="AM569" s="331"/>
      <c r="AN569" s="331"/>
      <c r="AO569" s="331"/>
      <c r="AP569" s="331"/>
      <c r="AQ569" s="331"/>
      <c r="AR569" s="331"/>
      <c r="AS569" s="331"/>
      <c r="AT569" s="331"/>
      <c r="AU569" s="331"/>
      <c r="AV569" s="331"/>
      <c r="AW569" s="331"/>
    </row>
    <row r="570" spans="10:49"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  <c r="AA570" s="331"/>
      <c r="AB570" s="331"/>
      <c r="AC570" s="331"/>
      <c r="AD570" s="331"/>
      <c r="AE570" s="331"/>
      <c r="AF570" s="331"/>
      <c r="AG570" s="331"/>
      <c r="AH570" s="331"/>
      <c r="AI570" s="331"/>
      <c r="AJ570" s="331"/>
      <c r="AK570" s="331"/>
      <c r="AL570" s="331"/>
      <c r="AM570" s="331"/>
      <c r="AN570" s="331"/>
      <c r="AO570" s="331"/>
      <c r="AP570" s="331"/>
      <c r="AQ570" s="331"/>
      <c r="AR570" s="331"/>
      <c r="AS570" s="331"/>
      <c r="AT570" s="331"/>
      <c r="AU570" s="331"/>
      <c r="AV570" s="331"/>
      <c r="AW570" s="331"/>
    </row>
    <row r="571" spans="10:49"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  <c r="AA571" s="331"/>
      <c r="AB571" s="331"/>
      <c r="AC571" s="331"/>
      <c r="AD571" s="331"/>
      <c r="AE571" s="331"/>
      <c r="AF571" s="331"/>
      <c r="AG571" s="331"/>
      <c r="AH571" s="331"/>
      <c r="AI571" s="331"/>
      <c r="AJ571" s="331"/>
      <c r="AK571" s="331"/>
      <c r="AL571" s="331"/>
      <c r="AM571" s="331"/>
      <c r="AN571" s="331"/>
      <c r="AO571" s="331"/>
      <c r="AP571" s="331"/>
      <c r="AQ571" s="331"/>
      <c r="AR571" s="331"/>
      <c r="AS571" s="331"/>
      <c r="AT571" s="331"/>
      <c r="AU571" s="331"/>
      <c r="AV571" s="331"/>
      <c r="AW571" s="331"/>
    </row>
    <row r="572" spans="10:49"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  <c r="AA572" s="331"/>
      <c r="AB572" s="331"/>
      <c r="AC572" s="331"/>
      <c r="AD572" s="331"/>
      <c r="AE572" s="331"/>
      <c r="AF572" s="331"/>
      <c r="AG572" s="331"/>
      <c r="AH572" s="331"/>
      <c r="AI572" s="331"/>
      <c r="AJ572" s="331"/>
      <c r="AK572" s="331"/>
      <c r="AL572" s="331"/>
      <c r="AM572" s="331"/>
      <c r="AN572" s="331"/>
      <c r="AO572" s="331"/>
      <c r="AP572" s="331"/>
      <c r="AQ572" s="331"/>
      <c r="AR572" s="331"/>
      <c r="AS572" s="331"/>
      <c r="AT572" s="331"/>
      <c r="AU572" s="331"/>
      <c r="AV572" s="331"/>
      <c r="AW572" s="331"/>
    </row>
    <row r="573" spans="10:49"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  <c r="AA573" s="331"/>
      <c r="AB573" s="331"/>
      <c r="AC573" s="331"/>
      <c r="AD573" s="331"/>
      <c r="AE573" s="331"/>
      <c r="AF573" s="331"/>
      <c r="AG573" s="331"/>
      <c r="AH573" s="331"/>
      <c r="AI573" s="331"/>
      <c r="AJ573" s="331"/>
      <c r="AK573" s="331"/>
      <c r="AL573" s="331"/>
      <c r="AM573" s="331"/>
      <c r="AN573" s="331"/>
      <c r="AO573" s="331"/>
      <c r="AP573" s="331"/>
      <c r="AQ573" s="331"/>
      <c r="AR573" s="331"/>
      <c r="AS573" s="331"/>
      <c r="AT573" s="331"/>
      <c r="AU573" s="331"/>
      <c r="AV573" s="331"/>
      <c r="AW573" s="331"/>
    </row>
    <row r="574" spans="10:49"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  <c r="AA574" s="331"/>
      <c r="AB574" s="331"/>
      <c r="AC574" s="331"/>
      <c r="AD574" s="331"/>
      <c r="AE574" s="331"/>
      <c r="AF574" s="331"/>
      <c r="AG574" s="331"/>
      <c r="AH574" s="331"/>
      <c r="AI574" s="331"/>
      <c r="AJ574" s="331"/>
      <c r="AK574" s="331"/>
      <c r="AL574" s="331"/>
      <c r="AM574" s="331"/>
      <c r="AN574" s="331"/>
      <c r="AO574" s="331"/>
      <c r="AP574" s="331"/>
      <c r="AQ574" s="331"/>
      <c r="AR574" s="331"/>
      <c r="AS574" s="331"/>
      <c r="AT574" s="331"/>
      <c r="AU574" s="331"/>
      <c r="AV574" s="331"/>
      <c r="AW574" s="331"/>
    </row>
    <row r="575" spans="10:49"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  <c r="AA575" s="331"/>
      <c r="AB575" s="331"/>
      <c r="AC575" s="331"/>
      <c r="AD575" s="331"/>
      <c r="AE575" s="331"/>
      <c r="AF575" s="331"/>
      <c r="AG575" s="331"/>
      <c r="AH575" s="331"/>
      <c r="AI575" s="331"/>
      <c r="AJ575" s="331"/>
      <c r="AK575" s="331"/>
      <c r="AL575" s="331"/>
      <c r="AM575" s="331"/>
      <c r="AN575" s="331"/>
      <c r="AO575" s="331"/>
      <c r="AP575" s="331"/>
      <c r="AQ575" s="331"/>
      <c r="AR575" s="331"/>
      <c r="AS575" s="331"/>
      <c r="AT575" s="331"/>
      <c r="AU575" s="331"/>
      <c r="AV575" s="331"/>
      <c r="AW575" s="331"/>
    </row>
    <row r="576" spans="10:49"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  <c r="AA576" s="331"/>
      <c r="AB576" s="331"/>
      <c r="AC576" s="331"/>
      <c r="AD576" s="331"/>
      <c r="AE576" s="331"/>
      <c r="AF576" s="331"/>
      <c r="AG576" s="331"/>
      <c r="AH576" s="331"/>
      <c r="AI576" s="331"/>
      <c r="AJ576" s="331"/>
      <c r="AK576" s="331"/>
      <c r="AL576" s="331"/>
      <c r="AM576" s="331"/>
      <c r="AN576" s="331"/>
      <c r="AO576" s="331"/>
      <c r="AP576" s="331"/>
      <c r="AQ576" s="331"/>
      <c r="AR576" s="331"/>
      <c r="AS576" s="331"/>
      <c r="AT576" s="331"/>
      <c r="AU576" s="331"/>
      <c r="AV576" s="331"/>
      <c r="AW576" s="331"/>
    </row>
    <row r="577" spans="10:49"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  <c r="AA577" s="331"/>
      <c r="AB577" s="331"/>
      <c r="AC577" s="331"/>
      <c r="AD577" s="331"/>
      <c r="AE577" s="331"/>
      <c r="AF577" s="331"/>
      <c r="AG577" s="331"/>
      <c r="AH577" s="331"/>
      <c r="AI577" s="331"/>
      <c r="AJ577" s="331"/>
      <c r="AK577" s="331"/>
      <c r="AL577" s="331"/>
      <c r="AM577" s="331"/>
      <c r="AN577" s="331"/>
      <c r="AO577" s="331"/>
      <c r="AP577" s="331"/>
      <c r="AQ577" s="331"/>
      <c r="AR577" s="331"/>
      <c r="AS577" s="331"/>
      <c r="AT577" s="331"/>
      <c r="AU577" s="331"/>
      <c r="AV577" s="331"/>
      <c r="AW577" s="331"/>
    </row>
    <row r="578" spans="10:49"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  <c r="AA578" s="331"/>
      <c r="AB578" s="331"/>
      <c r="AC578" s="331"/>
      <c r="AD578" s="331"/>
      <c r="AE578" s="331"/>
      <c r="AF578" s="331"/>
      <c r="AG578" s="331"/>
      <c r="AH578" s="331"/>
      <c r="AI578" s="331"/>
      <c r="AJ578" s="331"/>
      <c r="AK578" s="331"/>
      <c r="AL578" s="331"/>
      <c r="AM578" s="331"/>
      <c r="AN578" s="331"/>
      <c r="AO578" s="331"/>
      <c r="AP578" s="331"/>
      <c r="AQ578" s="331"/>
      <c r="AR578" s="331"/>
      <c r="AS578" s="331"/>
      <c r="AT578" s="331"/>
      <c r="AU578" s="331"/>
      <c r="AV578" s="331"/>
      <c r="AW578" s="331"/>
    </row>
    <row r="579" spans="10:49"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  <c r="AA579" s="331"/>
      <c r="AB579" s="331"/>
      <c r="AC579" s="331"/>
      <c r="AD579" s="331"/>
      <c r="AE579" s="331"/>
      <c r="AF579" s="331"/>
      <c r="AG579" s="331"/>
      <c r="AH579" s="331"/>
      <c r="AI579" s="331"/>
      <c r="AJ579" s="331"/>
      <c r="AK579" s="331"/>
      <c r="AL579" s="331"/>
      <c r="AM579" s="331"/>
      <c r="AN579" s="331"/>
      <c r="AO579" s="331"/>
      <c r="AP579" s="331"/>
      <c r="AQ579" s="331"/>
      <c r="AR579" s="331"/>
      <c r="AS579" s="331"/>
      <c r="AT579" s="331"/>
      <c r="AU579" s="331"/>
      <c r="AV579" s="331"/>
      <c r="AW579" s="331"/>
    </row>
    <row r="580" spans="10:49"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  <c r="AA580" s="331"/>
      <c r="AB580" s="331"/>
      <c r="AC580" s="331"/>
      <c r="AD580" s="331"/>
      <c r="AE580" s="331"/>
      <c r="AF580" s="331"/>
      <c r="AG580" s="331"/>
      <c r="AH580" s="331"/>
      <c r="AI580" s="331"/>
      <c r="AJ580" s="331"/>
      <c r="AK580" s="331"/>
      <c r="AL580" s="331"/>
      <c r="AM580" s="331"/>
      <c r="AN580" s="331"/>
      <c r="AO580" s="331"/>
      <c r="AP580" s="331"/>
      <c r="AQ580" s="331"/>
      <c r="AR580" s="331"/>
      <c r="AS580" s="331"/>
      <c r="AT580" s="331"/>
      <c r="AU580" s="331"/>
      <c r="AV580" s="331"/>
      <c r="AW580" s="331"/>
    </row>
    <row r="581" spans="10:49"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  <c r="AA581" s="331"/>
      <c r="AB581" s="331"/>
      <c r="AC581" s="331"/>
      <c r="AD581" s="331"/>
      <c r="AE581" s="331"/>
      <c r="AF581" s="331"/>
      <c r="AG581" s="331"/>
      <c r="AH581" s="331"/>
      <c r="AI581" s="331"/>
      <c r="AJ581" s="331"/>
      <c r="AK581" s="331"/>
      <c r="AL581" s="331"/>
      <c r="AM581" s="331"/>
      <c r="AN581" s="331"/>
      <c r="AO581" s="331"/>
      <c r="AP581" s="331"/>
      <c r="AQ581" s="331"/>
      <c r="AR581" s="331"/>
      <c r="AS581" s="331"/>
      <c r="AT581" s="331"/>
      <c r="AU581" s="331"/>
      <c r="AV581" s="331"/>
      <c r="AW581" s="331"/>
    </row>
    <row r="582" spans="10:49"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  <c r="AA582" s="331"/>
      <c r="AB582" s="331"/>
      <c r="AC582" s="331"/>
      <c r="AD582" s="331"/>
      <c r="AE582" s="331"/>
      <c r="AF582" s="331"/>
      <c r="AG582" s="331"/>
      <c r="AH582" s="331"/>
      <c r="AI582" s="331"/>
      <c r="AJ582" s="331"/>
      <c r="AK582" s="331"/>
      <c r="AL582" s="331"/>
      <c r="AM582" s="331"/>
      <c r="AN582" s="331"/>
      <c r="AO582" s="331"/>
      <c r="AP582" s="331"/>
      <c r="AQ582" s="331"/>
      <c r="AR582" s="331"/>
      <c r="AS582" s="331"/>
      <c r="AT582" s="331"/>
      <c r="AU582" s="331"/>
      <c r="AV582" s="331"/>
      <c r="AW582" s="331"/>
    </row>
    <row r="583" spans="10:49"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  <c r="AA583" s="331"/>
      <c r="AB583" s="331"/>
      <c r="AC583" s="331"/>
      <c r="AD583" s="331"/>
      <c r="AE583" s="331"/>
      <c r="AF583" s="331"/>
      <c r="AG583" s="331"/>
      <c r="AH583" s="331"/>
      <c r="AI583" s="331"/>
      <c r="AJ583" s="331"/>
      <c r="AK583" s="331"/>
      <c r="AL583" s="331"/>
      <c r="AM583" s="331"/>
      <c r="AN583" s="331"/>
      <c r="AO583" s="331"/>
      <c r="AP583" s="331"/>
      <c r="AQ583" s="331"/>
      <c r="AR583" s="331"/>
      <c r="AS583" s="331"/>
      <c r="AT583" s="331"/>
      <c r="AU583" s="331"/>
      <c r="AV583" s="331"/>
      <c r="AW583" s="331"/>
    </row>
    <row r="584" spans="10:49"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  <c r="AA584" s="331"/>
      <c r="AB584" s="331"/>
      <c r="AC584" s="331"/>
      <c r="AD584" s="331"/>
      <c r="AE584" s="331"/>
      <c r="AF584" s="331"/>
      <c r="AG584" s="331"/>
      <c r="AH584" s="331"/>
      <c r="AI584" s="331"/>
      <c r="AJ584" s="331"/>
      <c r="AK584" s="331"/>
      <c r="AL584" s="331"/>
      <c r="AM584" s="331"/>
      <c r="AN584" s="331"/>
      <c r="AO584" s="331"/>
      <c r="AP584" s="331"/>
      <c r="AQ584" s="331"/>
      <c r="AR584" s="331"/>
      <c r="AS584" s="331"/>
      <c r="AT584" s="331"/>
      <c r="AU584" s="331"/>
      <c r="AV584" s="331"/>
      <c r="AW584" s="331"/>
    </row>
    <row r="585" spans="10:49"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  <c r="AA585" s="331"/>
      <c r="AB585" s="331"/>
      <c r="AC585" s="331"/>
      <c r="AD585" s="331"/>
      <c r="AE585" s="331"/>
      <c r="AF585" s="331"/>
      <c r="AG585" s="331"/>
      <c r="AH585" s="331"/>
      <c r="AI585" s="331"/>
      <c r="AJ585" s="331"/>
      <c r="AK585" s="331"/>
      <c r="AL585" s="331"/>
      <c r="AM585" s="331"/>
      <c r="AN585" s="331"/>
      <c r="AO585" s="331"/>
      <c r="AP585" s="331"/>
      <c r="AQ585" s="331"/>
      <c r="AR585" s="331"/>
      <c r="AS585" s="331"/>
      <c r="AT585" s="331"/>
      <c r="AU585" s="331"/>
      <c r="AV585" s="331"/>
      <c r="AW585" s="331"/>
    </row>
    <row r="586" spans="10:49"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  <c r="AA586" s="331"/>
      <c r="AB586" s="331"/>
      <c r="AC586" s="331"/>
      <c r="AD586" s="331"/>
      <c r="AE586" s="331"/>
      <c r="AF586" s="331"/>
      <c r="AG586" s="331"/>
      <c r="AH586" s="331"/>
      <c r="AI586" s="331"/>
      <c r="AJ586" s="331"/>
      <c r="AK586" s="331"/>
      <c r="AL586" s="331"/>
      <c r="AM586" s="331"/>
      <c r="AN586" s="331"/>
      <c r="AO586" s="331"/>
      <c r="AP586" s="331"/>
      <c r="AQ586" s="331"/>
      <c r="AR586" s="331"/>
      <c r="AS586" s="331"/>
      <c r="AT586" s="331"/>
      <c r="AU586" s="331"/>
      <c r="AV586" s="331"/>
      <c r="AW586" s="331"/>
    </row>
    <row r="587" spans="10:49"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  <c r="AA587" s="331"/>
      <c r="AB587" s="331"/>
      <c r="AC587" s="331"/>
      <c r="AD587" s="331"/>
      <c r="AE587" s="331"/>
      <c r="AF587" s="331"/>
      <c r="AG587" s="331"/>
      <c r="AH587" s="331"/>
      <c r="AI587" s="331"/>
      <c r="AJ587" s="331"/>
      <c r="AK587" s="331"/>
      <c r="AL587" s="331"/>
      <c r="AM587" s="331"/>
      <c r="AN587" s="331"/>
      <c r="AO587" s="331"/>
      <c r="AP587" s="331"/>
      <c r="AQ587" s="331"/>
      <c r="AR587" s="331"/>
      <c r="AS587" s="331"/>
      <c r="AT587" s="331"/>
      <c r="AU587" s="331"/>
      <c r="AV587" s="331"/>
      <c r="AW587" s="331"/>
    </row>
    <row r="588" spans="10:49"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  <c r="AA588" s="331"/>
      <c r="AB588" s="331"/>
      <c r="AC588" s="331"/>
      <c r="AD588" s="331"/>
      <c r="AE588" s="331"/>
      <c r="AF588" s="331"/>
      <c r="AG588" s="331"/>
      <c r="AH588" s="331"/>
      <c r="AI588" s="331"/>
      <c r="AJ588" s="331"/>
      <c r="AK588" s="331"/>
      <c r="AL588" s="331"/>
      <c r="AM588" s="331"/>
      <c r="AN588" s="331"/>
      <c r="AO588" s="331"/>
      <c r="AP588" s="331"/>
      <c r="AQ588" s="331"/>
      <c r="AR588" s="331"/>
      <c r="AS588" s="331"/>
      <c r="AT588" s="331"/>
      <c r="AU588" s="331"/>
      <c r="AV588" s="331"/>
      <c r="AW588" s="331"/>
    </row>
    <row r="589" spans="10:49"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  <c r="AA589" s="331"/>
      <c r="AB589" s="331"/>
      <c r="AC589" s="331"/>
      <c r="AD589" s="331"/>
      <c r="AE589" s="331"/>
      <c r="AF589" s="331"/>
      <c r="AG589" s="331"/>
      <c r="AH589" s="331"/>
      <c r="AI589" s="331"/>
      <c r="AJ589" s="331"/>
      <c r="AK589" s="331"/>
      <c r="AL589" s="331"/>
      <c r="AM589" s="331"/>
      <c r="AN589" s="331"/>
      <c r="AO589" s="331"/>
      <c r="AP589" s="331"/>
      <c r="AQ589" s="331"/>
      <c r="AR589" s="331"/>
      <c r="AS589" s="331"/>
      <c r="AT589" s="331"/>
      <c r="AU589" s="331"/>
      <c r="AV589" s="331"/>
      <c r="AW589" s="331"/>
    </row>
    <row r="590" spans="10:49"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  <c r="AA590" s="331"/>
      <c r="AB590" s="331"/>
      <c r="AC590" s="331"/>
      <c r="AD590" s="331"/>
      <c r="AE590" s="331"/>
      <c r="AF590" s="331"/>
      <c r="AG590" s="331"/>
      <c r="AH590" s="331"/>
      <c r="AI590" s="331"/>
      <c r="AJ590" s="331"/>
      <c r="AK590" s="331"/>
      <c r="AL590" s="331"/>
      <c r="AM590" s="331"/>
      <c r="AN590" s="331"/>
      <c r="AO590" s="331"/>
      <c r="AP590" s="331"/>
      <c r="AQ590" s="331"/>
      <c r="AR590" s="331"/>
      <c r="AS590" s="331"/>
      <c r="AT590" s="331"/>
      <c r="AU590" s="331"/>
      <c r="AV590" s="331"/>
      <c r="AW590" s="331"/>
    </row>
    <row r="591" spans="10:49"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</row>
    <row r="592" spans="10:49"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  <c r="AA592" s="331"/>
      <c r="AB592" s="331"/>
      <c r="AC592" s="331"/>
      <c r="AD592" s="331"/>
      <c r="AE592" s="331"/>
      <c r="AF592" s="331"/>
      <c r="AG592" s="331"/>
      <c r="AH592" s="331"/>
      <c r="AI592" s="331"/>
      <c r="AJ592" s="331"/>
      <c r="AK592" s="331"/>
      <c r="AL592" s="331"/>
      <c r="AM592" s="331"/>
      <c r="AN592" s="331"/>
      <c r="AO592" s="331"/>
      <c r="AP592" s="331"/>
      <c r="AQ592" s="331"/>
      <c r="AR592" s="331"/>
      <c r="AS592" s="331"/>
      <c r="AT592" s="331"/>
      <c r="AU592" s="331"/>
      <c r="AV592" s="331"/>
      <c r="AW592" s="331"/>
    </row>
    <row r="593" spans="10:49"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  <c r="AA593" s="331"/>
      <c r="AB593" s="331"/>
      <c r="AC593" s="331"/>
      <c r="AD593" s="331"/>
      <c r="AE593" s="331"/>
      <c r="AF593" s="331"/>
      <c r="AG593" s="331"/>
      <c r="AH593" s="331"/>
      <c r="AI593" s="331"/>
      <c r="AJ593" s="331"/>
      <c r="AK593" s="331"/>
      <c r="AL593" s="331"/>
      <c r="AM593" s="331"/>
      <c r="AN593" s="331"/>
      <c r="AO593" s="331"/>
      <c r="AP593" s="331"/>
      <c r="AQ593" s="331"/>
      <c r="AR593" s="331"/>
      <c r="AS593" s="331"/>
      <c r="AT593" s="331"/>
      <c r="AU593" s="331"/>
      <c r="AV593" s="331"/>
      <c r="AW593" s="331"/>
    </row>
    <row r="594" spans="10:49"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  <c r="AA594" s="331"/>
      <c r="AB594" s="331"/>
      <c r="AC594" s="331"/>
      <c r="AD594" s="331"/>
      <c r="AE594" s="331"/>
      <c r="AF594" s="331"/>
      <c r="AG594" s="331"/>
      <c r="AH594" s="331"/>
      <c r="AI594" s="331"/>
      <c r="AJ594" s="331"/>
      <c r="AK594" s="331"/>
      <c r="AL594" s="331"/>
      <c r="AM594" s="331"/>
      <c r="AN594" s="331"/>
      <c r="AO594" s="331"/>
      <c r="AP594" s="331"/>
      <c r="AQ594" s="331"/>
      <c r="AR594" s="331"/>
      <c r="AS594" s="331"/>
      <c r="AT594" s="331"/>
      <c r="AU594" s="331"/>
      <c r="AV594" s="331"/>
      <c r="AW594" s="331"/>
    </row>
    <row r="595" spans="10:49"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  <c r="AA595" s="331"/>
      <c r="AB595" s="331"/>
      <c r="AC595" s="331"/>
      <c r="AD595" s="331"/>
      <c r="AE595" s="331"/>
      <c r="AF595" s="331"/>
      <c r="AG595" s="331"/>
      <c r="AH595" s="331"/>
      <c r="AI595" s="331"/>
      <c r="AJ595" s="331"/>
      <c r="AK595" s="331"/>
      <c r="AL595" s="331"/>
      <c r="AM595" s="331"/>
      <c r="AN595" s="331"/>
      <c r="AO595" s="331"/>
      <c r="AP595" s="331"/>
      <c r="AQ595" s="331"/>
      <c r="AR595" s="331"/>
      <c r="AS595" s="331"/>
      <c r="AT595" s="331"/>
      <c r="AU595" s="331"/>
      <c r="AV595" s="331"/>
      <c r="AW595" s="331"/>
    </row>
    <row r="596" spans="10:49"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  <c r="AA596" s="331"/>
      <c r="AB596" s="331"/>
      <c r="AC596" s="331"/>
      <c r="AD596" s="331"/>
      <c r="AE596" s="331"/>
      <c r="AF596" s="331"/>
      <c r="AG596" s="331"/>
      <c r="AH596" s="331"/>
      <c r="AI596" s="331"/>
      <c r="AJ596" s="331"/>
      <c r="AK596" s="331"/>
      <c r="AL596" s="331"/>
      <c r="AM596" s="331"/>
      <c r="AN596" s="331"/>
      <c r="AO596" s="331"/>
      <c r="AP596" s="331"/>
      <c r="AQ596" s="331"/>
      <c r="AR596" s="331"/>
      <c r="AS596" s="331"/>
      <c r="AT596" s="331"/>
      <c r="AU596" s="331"/>
      <c r="AV596" s="331"/>
      <c r="AW596" s="331"/>
    </row>
    <row r="597" spans="10:49"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  <c r="AA597" s="331"/>
      <c r="AB597" s="331"/>
      <c r="AC597" s="331"/>
      <c r="AD597" s="331"/>
      <c r="AE597" s="331"/>
      <c r="AF597" s="331"/>
      <c r="AG597" s="331"/>
      <c r="AH597" s="331"/>
      <c r="AI597" s="331"/>
      <c r="AJ597" s="331"/>
      <c r="AK597" s="331"/>
      <c r="AL597" s="331"/>
      <c r="AM597" s="331"/>
      <c r="AN597" s="331"/>
      <c r="AO597" s="331"/>
      <c r="AP597" s="331"/>
      <c r="AQ597" s="331"/>
      <c r="AR597" s="331"/>
      <c r="AS597" s="331"/>
      <c r="AT597" s="331"/>
      <c r="AU597" s="331"/>
      <c r="AV597" s="331"/>
      <c r="AW597" s="331"/>
    </row>
    <row r="598" spans="10:49"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  <c r="AA598" s="331"/>
      <c r="AB598" s="331"/>
      <c r="AC598" s="331"/>
      <c r="AD598" s="331"/>
      <c r="AE598" s="331"/>
      <c r="AF598" s="331"/>
      <c r="AG598" s="331"/>
      <c r="AH598" s="331"/>
      <c r="AI598" s="331"/>
      <c r="AJ598" s="331"/>
      <c r="AK598" s="331"/>
      <c r="AL598" s="331"/>
      <c r="AM598" s="331"/>
      <c r="AN598" s="331"/>
      <c r="AO598" s="331"/>
      <c r="AP598" s="331"/>
      <c r="AQ598" s="331"/>
      <c r="AR598" s="331"/>
      <c r="AS598" s="331"/>
      <c r="AT598" s="331"/>
      <c r="AU598" s="331"/>
      <c r="AV598" s="331"/>
      <c r="AW598" s="331"/>
    </row>
    <row r="599" spans="10:49"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  <c r="AA599" s="331"/>
      <c r="AB599" s="331"/>
      <c r="AC599" s="331"/>
      <c r="AD599" s="331"/>
      <c r="AE599" s="331"/>
      <c r="AF599" s="331"/>
      <c r="AG599" s="331"/>
      <c r="AH599" s="331"/>
      <c r="AI599" s="331"/>
      <c r="AJ599" s="331"/>
      <c r="AK599" s="331"/>
      <c r="AL599" s="331"/>
      <c r="AM599" s="331"/>
      <c r="AN599" s="331"/>
      <c r="AO599" s="331"/>
      <c r="AP599" s="331"/>
      <c r="AQ599" s="331"/>
      <c r="AR599" s="331"/>
      <c r="AS599" s="331"/>
      <c r="AT599" s="331"/>
      <c r="AU599" s="331"/>
      <c r="AV599" s="331"/>
      <c r="AW599" s="331"/>
    </row>
    <row r="600" spans="10:49"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  <c r="AA600" s="331"/>
      <c r="AB600" s="331"/>
      <c r="AC600" s="331"/>
      <c r="AD600" s="331"/>
      <c r="AE600" s="331"/>
      <c r="AF600" s="331"/>
      <c r="AG600" s="331"/>
      <c r="AH600" s="331"/>
      <c r="AI600" s="331"/>
      <c r="AJ600" s="331"/>
      <c r="AK600" s="331"/>
      <c r="AL600" s="331"/>
      <c r="AM600" s="331"/>
      <c r="AN600" s="331"/>
      <c r="AO600" s="331"/>
      <c r="AP600" s="331"/>
      <c r="AQ600" s="331"/>
      <c r="AR600" s="331"/>
      <c r="AS600" s="331"/>
      <c r="AT600" s="331"/>
      <c r="AU600" s="331"/>
      <c r="AV600" s="331"/>
      <c r="AW600" s="331"/>
    </row>
    <row r="601" spans="10:49"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  <c r="AA601" s="331"/>
      <c r="AB601" s="331"/>
      <c r="AC601" s="331"/>
      <c r="AD601" s="331"/>
      <c r="AE601" s="331"/>
      <c r="AF601" s="331"/>
      <c r="AG601" s="331"/>
      <c r="AH601" s="331"/>
      <c r="AI601" s="331"/>
      <c r="AJ601" s="331"/>
      <c r="AK601" s="331"/>
      <c r="AL601" s="331"/>
      <c r="AM601" s="331"/>
      <c r="AN601" s="331"/>
      <c r="AO601" s="331"/>
      <c r="AP601" s="331"/>
      <c r="AQ601" s="331"/>
      <c r="AR601" s="331"/>
      <c r="AS601" s="331"/>
      <c r="AT601" s="331"/>
      <c r="AU601" s="331"/>
      <c r="AV601" s="331"/>
      <c r="AW601" s="331"/>
    </row>
    <row r="602" spans="10:49"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331"/>
      <c r="AC602" s="331"/>
      <c r="AD602" s="331"/>
      <c r="AE602" s="331"/>
      <c r="AF602" s="331"/>
      <c r="AG602" s="331"/>
      <c r="AH602" s="331"/>
      <c r="AI602" s="331"/>
      <c r="AJ602" s="331"/>
      <c r="AK602" s="331"/>
      <c r="AL602" s="331"/>
      <c r="AM602" s="331"/>
      <c r="AN602" s="331"/>
      <c r="AO602" s="331"/>
      <c r="AP602" s="331"/>
      <c r="AQ602" s="331"/>
      <c r="AR602" s="331"/>
      <c r="AS602" s="331"/>
      <c r="AT602" s="331"/>
      <c r="AU602" s="331"/>
      <c r="AV602" s="331"/>
      <c r="AW602" s="331"/>
    </row>
    <row r="603" spans="10:49"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  <c r="AA603" s="331"/>
      <c r="AB603" s="331"/>
      <c r="AC603" s="331"/>
      <c r="AD603" s="331"/>
      <c r="AE603" s="331"/>
      <c r="AF603" s="331"/>
      <c r="AG603" s="331"/>
      <c r="AH603" s="331"/>
      <c r="AI603" s="331"/>
      <c r="AJ603" s="331"/>
      <c r="AK603" s="331"/>
      <c r="AL603" s="331"/>
      <c r="AM603" s="331"/>
      <c r="AN603" s="331"/>
      <c r="AO603" s="331"/>
      <c r="AP603" s="331"/>
      <c r="AQ603" s="331"/>
      <c r="AR603" s="331"/>
      <c r="AS603" s="331"/>
      <c r="AT603" s="331"/>
      <c r="AU603" s="331"/>
      <c r="AV603" s="331"/>
      <c r="AW603" s="331"/>
    </row>
    <row r="604" spans="10:49"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  <c r="AA604" s="331"/>
      <c r="AB604" s="331"/>
      <c r="AC604" s="331"/>
      <c r="AD604" s="331"/>
      <c r="AE604" s="331"/>
      <c r="AF604" s="331"/>
      <c r="AG604" s="331"/>
      <c r="AH604" s="331"/>
      <c r="AI604" s="331"/>
      <c r="AJ604" s="331"/>
      <c r="AK604" s="331"/>
      <c r="AL604" s="331"/>
      <c r="AM604" s="331"/>
      <c r="AN604" s="331"/>
      <c r="AO604" s="331"/>
      <c r="AP604" s="331"/>
      <c r="AQ604" s="331"/>
      <c r="AR604" s="331"/>
      <c r="AS604" s="331"/>
      <c r="AT604" s="331"/>
      <c r="AU604" s="331"/>
      <c r="AV604" s="331"/>
      <c r="AW604" s="331"/>
    </row>
    <row r="605" spans="10:49"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  <c r="AA605" s="331"/>
      <c r="AB605" s="331"/>
      <c r="AC605" s="331"/>
      <c r="AD605" s="331"/>
      <c r="AE605" s="331"/>
      <c r="AF605" s="331"/>
      <c r="AG605" s="331"/>
      <c r="AH605" s="331"/>
      <c r="AI605" s="331"/>
      <c r="AJ605" s="331"/>
      <c r="AK605" s="331"/>
      <c r="AL605" s="331"/>
      <c r="AM605" s="331"/>
      <c r="AN605" s="331"/>
      <c r="AO605" s="331"/>
      <c r="AP605" s="331"/>
      <c r="AQ605" s="331"/>
      <c r="AR605" s="331"/>
      <c r="AS605" s="331"/>
      <c r="AT605" s="331"/>
      <c r="AU605" s="331"/>
      <c r="AV605" s="331"/>
      <c r="AW605" s="331"/>
    </row>
    <row r="606" spans="10:49"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  <c r="AA606" s="331"/>
      <c r="AB606" s="331"/>
      <c r="AC606" s="331"/>
      <c r="AD606" s="331"/>
      <c r="AE606" s="331"/>
      <c r="AF606" s="331"/>
      <c r="AG606" s="331"/>
      <c r="AH606" s="331"/>
      <c r="AI606" s="331"/>
      <c r="AJ606" s="331"/>
      <c r="AK606" s="331"/>
      <c r="AL606" s="331"/>
      <c r="AM606" s="331"/>
      <c r="AN606" s="331"/>
      <c r="AO606" s="331"/>
      <c r="AP606" s="331"/>
      <c r="AQ606" s="331"/>
      <c r="AR606" s="331"/>
      <c r="AS606" s="331"/>
      <c r="AT606" s="331"/>
      <c r="AU606" s="331"/>
      <c r="AV606" s="331"/>
      <c r="AW606" s="331"/>
    </row>
    <row r="607" spans="10:49"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  <c r="AA607" s="331"/>
      <c r="AB607" s="331"/>
      <c r="AC607" s="331"/>
      <c r="AD607" s="331"/>
      <c r="AE607" s="331"/>
      <c r="AF607" s="331"/>
      <c r="AG607" s="331"/>
      <c r="AH607" s="331"/>
      <c r="AI607" s="331"/>
      <c r="AJ607" s="331"/>
      <c r="AK607" s="331"/>
      <c r="AL607" s="331"/>
      <c r="AM607" s="331"/>
      <c r="AN607" s="331"/>
      <c r="AO607" s="331"/>
      <c r="AP607" s="331"/>
      <c r="AQ607" s="331"/>
      <c r="AR607" s="331"/>
      <c r="AS607" s="331"/>
      <c r="AT607" s="331"/>
      <c r="AU607" s="331"/>
      <c r="AV607" s="331"/>
      <c r="AW607" s="331"/>
    </row>
    <row r="608" spans="10:49"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  <c r="AA608" s="331"/>
      <c r="AB608" s="331"/>
      <c r="AC608" s="331"/>
      <c r="AD608" s="331"/>
      <c r="AE608" s="331"/>
      <c r="AF608" s="331"/>
      <c r="AG608" s="331"/>
      <c r="AH608" s="331"/>
      <c r="AI608" s="331"/>
      <c r="AJ608" s="331"/>
      <c r="AK608" s="331"/>
      <c r="AL608" s="331"/>
      <c r="AM608" s="331"/>
      <c r="AN608" s="331"/>
      <c r="AO608" s="331"/>
      <c r="AP608" s="331"/>
      <c r="AQ608" s="331"/>
      <c r="AR608" s="331"/>
      <c r="AS608" s="331"/>
      <c r="AT608" s="331"/>
      <c r="AU608" s="331"/>
      <c r="AV608" s="331"/>
      <c r="AW608" s="331"/>
    </row>
    <row r="609" spans="10:49"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  <c r="AA609" s="331"/>
      <c r="AB609" s="331"/>
      <c r="AC609" s="331"/>
      <c r="AD609" s="331"/>
      <c r="AE609" s="331"/>
      <c r="AF609" s="331"/>
      <c r="AG609" s="331"/>
      <c r="AH609" s="331"/>
      <c r="AI609" s="331"/>
      <c r="AJ609" s="331"/>
      <c r="AK609" s="331"/>
      <c r="AL609" s="331"/>
      <c r="AM609" s="331"/>
      <c r="AN609" s="331"/>
      <c r="AO609" s="331"/>
      <c r="AP609" s="331"/>
      <c r="AQ609" s="331"/>
      <c r="AR609" s="331"/>
      <c r="AS609" s="331"/>
      <c r="AT609" s="331"/>
      <c r="AU609" s="331"/>
      <c r="AV609" s="331"/>
      <c r="AW609" s="331"/>
    </row>
    <row r="610" spans="10:49"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  <c r="AA610" s="331"/>
      <c r="AB610" s="331"/>
      <c r="AC610" s="331"/>
      <c r="AD610" s="331"/>
      <c r="AE610" s="331"/>
      <c r="AF610" s="331"/>
      <c r="AG610" s="331"/>
      <c r="AH610" s="331"/>
      <c r="AI610" s="331"/>
      <c r="AJ610" s="331"/>
      <c r="AK610" s="331"/>
      <c r="AL610" s="331"/>
      <c r="AM610" s="331"/>
      <c r="AN610" s="331"/>
      <c r="AO610" s="331"/>
      <c r="AP610" s="331"/>
      <c r="AQ610" s="331"/>
      <c r="AR610" s="331"/>
      <c r="AS610" s="331"/>
      <c r="AT610" s="331"/>
      <c r="AU610" s="331"/>
      <c r="AV610" s="331"/>
      <c r="AW610" s="331"/>
    </row>
    <row r="611" spans="10:49"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  <c r="AA611" s="331"/>
      <c r="AB611" s="331"/>
      <c r="AC611" s="331"/>
      <c r="AD611" s="331"/>
      <c r="AE611" s="331"/>
      <c r="AF611" s="331"/>
      <c r="AG611" s="331"/>
      <c r="AH611" s="331"/>
      <c r="AI611" s="331"/>
      <c r="AJ611" s="331"/>
      <c r="AK611" s="331"/>
      <c r="AL611" s="331"/>
      <c r="AM611" s="331"/>
      <c r="AN611" s="331"/>
      <c r="AO611" s="331"/>
      <c r="AP611" s="331"/>
      <c r="AQ611" s="331"/>
      <c r="AR611" s="331"/>
      <c r="AS611" s="331"/>
      <c r="AT611" s="331"/>
      <c r="AU611" s="331"/>
      <c r="AV611" s="331"/>
      <c r="AW611" s="331"/>
    </row>
    <row r="612" spans="10:49"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  <c r="AA612" s="331"/>
      <c r="AB612" s="331"/>
      <c r="AC612" s="331"/>
      <c r="AD612" s="331"/>
      <c r="AE612" s="331"/>
      <c r="AF612" s="331"/>
      <c r="AG612" s="331"/>
      <c r="AH612" s="331"/>
      <c r="AI612" s="331"/>
      <c r="AJ612" s="331"/>
      <c r="AK612" s="331"/>
      <c r="AL612" s="331"/>
      <c r="AM612" s="331"/>
      <c r="AN612" s="331"/>
      <c r="AO612" s="331"/>
      <c r="AP612" s="331"/>
      <c r="AQ612" s="331"/>
      <c r="AR612" s="331"/>
      <c r="AS612" s="331"/>
      <c r="AT612" s="331"/>
      <c r="AU612" s="331"/>
      <c r="AV612" s="331"/>
      <c r="AW612" s="331"/>
    </row>
    <row r="613" spans="10:49"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  <c r="AA613" s="331"/>
      <c r="AB613" s="331"/>
      <c r="AC613" s="331"/>
      <c r="AD613" s="331"/>
      <c r="AE613" s="331"/>
      <c r="AF613" s="331"/>
      <c r="AG613" s="331"/>
      <c r="AH613" s="331"/>
      <c r="AI613" s="331"/>
      <c r="AJ613" s="331"/>
      <c r="AK613" s="331"/>
      <c r="AL613" s="331"/>
      <c r="AM613" s="331"/>
      <c r="AN613" s="331"/>
      <c r="AO613" s="331"/>
      <c r="AP613" s="331"/>
      <c r="AQ613" s="331"/>
      <c r="AR613" s="331"/>
      <c r="AS613" s="331"/>
      <c r="AT613" s="331"/>
      <c r="AU613" s="331"/>
      <c r="AV613" s="331"/>
      <c r="AW613" s="331"/>
    </row>
    <row r="614" spans="10:49"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  <c r="AA614" s="331"/>
      <c r="AB614" s="331"/>
      <c r="AC614" s="331"/>
      <c r="AD614" s="331"/>
      <c r="AE614" s="331"/>
      <c r="AF614" s="331"/>
      <c r="AG614" s="331"/>
      <c r="AH614" s="331"/>
      <c r="AI614" s="331"/>
      <c r="AJ614" s="331"/>
      <c r="AK614" s="331"/>
      <c r="AL614" s="331"/>
      <c r="AM614" s="331"/>
      <c r="AN614" s="331"/>
      <c r="AO614" s="331"/>
      <c r="AP614" s="331"/>
      <c r="AQ614" s="331"/>
      <c r="AR614" s="331"/>
      <c r="AS614" s="331"/>
      <c r="AT614" s="331"/>
      <c r="AU614" s="331"/>
      <c r="AV614" s="331"/>
      <c r="AW614" s="331"/>
    </row>
    <row r="615" spans="10:49"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  <c r="AA615" s="331"/>
      <c r="AB615" s="331"/>
      <c r="AC615" s="331"/>
      <c r="AD615" s="331"/>
      <c r="AE615" s="331"/>
      <c r="AF615" s="331"/>
      <c r="AG615" s="331"/>
      <c r="AH615" s="331"/>
      <c r="AI615" s="331"/>
      <c r="AJ615" s="331"/>
      <c r="AK615" s="331"/>
      <c r="AL615" s="331"/>
      <c r="AM615" s="331"/>
      <c r="AN615" s="331"/>
      <c r="AO615" s="331"/>
      <c r="AP615" s="331"/>
      <c r="AQ615" s="331"/>
      <c r="AR615" s="331"/>
      <c r="AS615" s="331"/>
      <c r="AT615" s="331"/>
      <c r="AU615" s="331"/>
      <c r="AV615" s="331"/>
      <c r="AW615" s="331"/>
    </row>
    <row r="616" spans="10:49"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  <c r="AA616" s="331"/>
      <c r="AB616" s="331"/>
      <c r="AC616" s="331"/>
      <c r="AD616" s="331"/>
      <c r="AE616" s="331"/>
      <c r="AF616" s="331"/>
      <c r="AG616" s="331"/>
      <c r="AH616" s="331"/>
      <c r="AI616" s="331"/>
      <c r="AJ616" s="331"/>
      <c r="AK616" s="331"/>
      <c r="AL616" s="331"/>
      <c r="AM616" s="331"/>
      <c r="AN616" s="331"/>
      <c r="AO616" s="331"/>
      <c r="AP616" s="331"/>
      <c r="AQ616" s="331"/>
      <c r="AR616" s="331"/>
      <c r="AS616" s="331"/>
      <c r="AT616" s="331"/>
      <c r="AU616" s="331"/>
      <c r="AV616" s="331"/>
      <c r="AW616" s="331"/>
    </row>
    <row r="617" spans="10:49"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  <c r="AA617" s="331"/>
      <c r="AB617" s="331"/>
      <c r="AC617" s="331"/>
      <c r="AD617" s="331"/>
      <c r="AE617" s="331"/>
      <c r="AF617" s="331"/>
      <c r="AG617" s="331"/>
      <c r="AH617" s="331"/>
      <c r="AI617" s="331"/>
      <c r="AJ617" s="331"/>
      <c r="AK617" s="331"/>
      <c r="AL617" s="331"/>
      <c r="AM617" s="331"/>
      <c r="AN617" s="331"/>
      <c r="AO617" s="331"/>
      <c r="AP617" s="331"/>
      <c r="AQ617" s="331"/>
      <c r="AR617" s="331"/>
      <c r="AS617" s="331"/>
      <c r="AT617" s="331"/>
      <c r="AU617" s="331"/>
      <c r="AV617" s="331"/>
      <c r="AW617" s="331"/>
    </row>
    <row r="618" spans="10:49"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  <c r="AA618" s="331"/>
      <c r="AB618" s="331"/>
      <c r="AC618" s="331"/>
      <c r="AD618" s="331"/>
      <c r="AE618" s="331"/>
      <c r="AF618" s="331"/>
      <c r="AG618" s="331"/>
      <c r="AH618" s="331"/>
      <c r="AI618" s="331"/>
      <c r="AJ618" s="331"/>
      <c r="AK618" s="331"/>
      <c r="AL618" s="331"/>
      <c r="AM618" s="331"/>
      <c r="AN618" s="331"/>
      <c r="AO618" s="331"/>
      <c r="AP618" s="331"/>
      <c r="AQ618" s="331"/>
      <c r="AR618" s="331"/>
      <c r="AS618" s="331"/>
      <c r="AT618" s="331"/>
      <c r="AU618" s="331"/>
      <c r="AV618" s="331"/>
      <c r="AW618" s="331"/>
    </row>
    <row r="619" spans="10:49"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  <c r="AA619" s="331"/>
      <c r="AB619" s="331"/>
      <c r="AC619" s="331"/>
      <c r="AD619" s="331"/>
      <c r="AE619" s="331"/>
      <c r="AF619" s="331"/>
      <c r="AG619" s="331"/>
      <c r="AH619" s="331"/>
      <c r="AI619" s="331"/>
      <c r="AJ619" s="331"/>
      <c r="AK619" s="331"/>
      <c r="AL619" s="331"/>
      <c r="AM619" s="331"/>
      <c r="AN619" s="331"/>
      <c r="AO619" s="331"/>
      <c r="AP619" s="331"/>
      <c r="AQ619" s="331"/>
      <c r="AR619" s="331"/>
      <c r="AS619" s="331"/>
      <c r="AT619" s="331"/>
      <c r="AU619" s="331"/>
      <c r="AV619" s="331"/>
      <c r="AW619" s="331"/>
    </row>
    <row r="620" spans="10:49"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  <c r="AA620" s="331"/>
      <c r="AB620" s="331"/>
      <c r="AC620" s="331"/>
      <c r="AD620" s="331"/>
      <c r="AE620" s="331"/>
      <c r="AF620" s="331"/>
      <c r="AG620" s="331"/>
      <c r="AH620" s="331"/>
      <c r="AI620" s="331"/>
      <c r="AJ620" s="331"/>
      <c r="AK620" s="331"/>
      <c r="AL620" s="331"/>
      <c r="AM620" s="331"/>
      <c r="AN620" s="331"/>
      <c r="AO620" s="331"/>
      <c r="AP620" s="331"/>
      <c r="AQ620" s="331"/>
      <c r="AR620" s="331"/>
      <c r="AS620" s="331"/>
      <c r="AT620" s="331"/>
      <c r="AU620" s="331"/>
      <c r="AV620" s="331"/>
      <c r="AW620" s="331"/>
    </row>
    <row r="621" spans="10:49"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  <c r="AA621" s="331"/>
      <c r="AB621" s="331"/>
      <c r="AC621" s="331"/>
      <c r="AD621" s="331"/>
      <c r="AE621" s="331"/>
      <c r="AF621" s="331"/>
      <c r="AG621" s="331"/>
      <c r="AH621" s="331"/>
      <c r="AI621" s="331"/>
      <c r="AJ621" s="331"/>
      <c r="AK621" s="331"/>
      <c r="AL621" s="331"/>
      <c r="AM621" s="331"/>
      <c r="AN621" s="331"/>
      <c r="AO621" s="331"/>
      <c r="AP621" s="331"/>
      <c r="AQ621" s="331"/>
      <c r="AR621" s="331"/>
      <c r="AS621" s="331"/>
      <c r="AT621" s="331"/>
      <c r="AU621" s="331"/>
      <c r="AV621" s="331"/>
      <c r="AW621" s="331"/>
    </row>
    <row r="622" spans="10:49"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  <c r="AA622" s="331"/>
      <c r="AB622" s="331"/>
      <c r="AC622" s="331"/>
      <c r="AD622" s="331"/>
      <c r="AE622" s="331"/>
      <c r="AF622" s="331"/>
      <c r="AG622" s="331"/>
      <c r="AH622" s="331"/>
      <c r="AI622" s="331"/>
      <c r="AJ622" s="331"/>
      <c r="AK622" s="331"/>
      <c r="AL622" s="331"/>
      <c r="AM622" s="331"/>
      <c r="AN622" s="331"/>
      <c r="AO622" s="331"/>
      <c r="AP622" s="331"/>
      <c r="AQ622" s="331"/>
      <c r="AR622" s="331"/>
      <c r="AS622" s="331"/>
      <c r="AT622" s="331"/>
      <c r="AU622" s="331"/>
      <c r="AV622" s="331"/>
      <c r="AW622" s="331"/>
    </row>
    <row r="623" spans="10:49"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  <c r="AA623" s="331"/>
      <c r="AB623" s="331"/>
      <c r="AC623" s="331"/>
      <c r="AD623" s="331"/>
      <c r="AE623" s="331"/>
      <c r="AF623" s="331"/>
      <c r="AG623" s="331"/>
      <c r="AH623" s="331"/>
      <c r="AI623" s="331"/>
      <c r="AJ623" s="331"/>
      <c r="AK623" s="331"/>
      <c r="AL623" s="331"/>
      <c r="AM623" s="331"/>
      <c r="AN623" s="331"/>
      <c r="AO623" s="331"/>
      <c r="AP623" s="331"/>
      <c r="AQ623" s="331"/>
      <c r="AR623" s="331"/>
      <c r="AS623" s="331"/>
      <c r="AT623" s="331"/>
      <c r="AU623" s="331"/>
      <c r="AV623" s="331"/>
      <c r="AW623" s="331"/>
    </row>
    <row r="624" spans="10:49"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  <c r="AA624" s="331"/>
      <c r="AB624" s="331"/>
      <c r="AC624" s="331"/>
      <c r="AD624" s="331"/>
      <c r="AE624" s="331"/>
      <c r="AF624" s="331"/>
      <c r="AG624" s="331"/>
      <c r="AH624" s="331"/>
      <c r="AI624" s="331"/>
      <c r="AJ624" s="331"/>
      <c r="AK624" s="331"/>
      <c r="AL624" s="331"/>
      <c r="AM624" s="331"/>
      <c r="AN624" s="331"/>
      <c r="AO624" s="331"/>
      <c r="AP624" s="331"/>
      <c r="AQ624" s="331"/>
      <c r="AR624" s="331"/>
      <c r="AS624" s="331"/>
      <c r="AT624" s="331"/>
      <c r="AU624" s="331"/>
      <c r="AV624" s="331"/>
      <c r="AW624" s="331"/>
    </row>
    <row r="625" spans="10:49"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  <c r="AA625" s="331"/>
      <c r="AB625" s="331"/>
      <c r="AC625" s="331"/>
      <c r="AD625" s="331"/>
      <c r="AE625" s="331"/>
      <c r="AF625" s="331"/>
      <c r="AG625" s="331"/>
      <c r="AH625" s="331"/>
      <c r="AI625" s="331"/>
      <c r="AJ625" s="331"/>
      <c r="AK625" s="331"/>
      <c r="AL625" s="331"/>
      <c r="AM625" s="331"/>
      <c r="AN625" s="331"/>
      <c r="AO625" s="331"/>
      <c r="AP625" s="331"/>
      <c r="AQ625" s="331"/>
      <c r="AR625" s="331"/>
      <c r="AS625" s="331"/>
      <c r="AT625" s="331"/>
      <c r="AU625" s="331"/>
      <c r="AV625" s="331"/>
      <c r="AW625" s="331"/>
    </row>
    <row r="626" spans="10:49"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  <c r="AA626" s="331"/>
      <c r="AB626" s="331"/>
      <c r="AC626" s="331"/>
      <c r="AD626" s="331"/>
      <c r="AE626" s="331"/>
      <c r="AF626" s="331"/>
      <c r="AG626" s="331"/>
      <c r="AH626" s="331"/>
      <c r="AI626" s="331"/>
      <c r="AJ626" s="331"/>
      <c r="AK626" s="331"/>
      <c r="AL626" s="331"/>
      <c r="AM626" s="331"/>
      <c r="AN626" s="331"/>
      <c r="AO626" s="331"/>
      <c r="AP626" s="331"/>
      <c r="AQ626" s="331"/>
      <c r="AR626" s="331"/>
      <c r="AS626" s="331"/>
      <c r="AT626" s="331"/>
      <c r="AU626" s="331"/>
      <c r="AV626" s="331"/>
      <c r="AW626" s="331"/>
    </row>
    <row r="627" spans="10:49"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  <c r="AA627" s="331"/>
      <c r="AB627" s="331"/>
      <c r="AC627" s="331"/>
      <c r="AD627" s="331"/>
      <c r="AE627" s="331"/>
      <c r="AF627" s="331"/>
      <c r="AG627" s="331"/>
      <c r="AH627" s="331"/>
      <c r="AI627" s="331"/>
      <c r="AJ627" s="331"/>
      <c r="AK627" s="331"/>
      <c r="AL627" s="331"/>
      <c r="AM627" s="331"/>
      <c r="AN627" s="331"/>
      <c r="AO627" s="331"/>
      <c r="AP627" s="331"/>
      <c r="AQ627" s="331"/>
      <c r="AR627" s="331"/>
      <c r="AS627" s="331"/>
      <c r="AT627" s="331"/>
      <c r="AU627" s="331"/>
      <c r="AV627" s="331"/>
      <c r="AW627" s="331"/>
    </row>
    <row r="628" spans="10:49"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  <c r="AA628" s="331"/>
      <c r="AB628" s="331"/>
      <c r="AC628" s="331"/>
      <c r="AD628" s="331"/>
      <c r="AE628" s="331"/>
      <c r="AF628" s="331"/>
      <c r="AG628" s="331"/>
      <c r="AH628" s="331"/>
      <c r="AI628" s="331"/>
      <c r="AJ628" s="331"/>
      <c r="AK628" s="331"/>
      <c r="AL628" s="331"/>
      <c r="AM628" s="331"/>
      <c r="AN628" s="331"/>
      <c r="AO628" s="331"/>
      <c r="AP628" s="331"/>
      <c r="AQ628" s="331"/>
      <c r="AR628" s="331"/>
      <c r="AS628" s="331"/>
      <c r="AT628" s="331"/>
      <c r="AU628" s="331"/>
      <c r="AV628" s="331"/>
      <c r="AW628" s="331"/>
    </row>
    <row r="629" spans="10:49"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  <c r="AA629" s="331"/>
      <c r="AB629" s="331"/>
      <c r="AC629" s="331"/>
      <c r="AD629" s="331"/>
      <c r="AE629" s="331"/>
      <c r="AF629" s="331"/>
      <c r="AG629" s="331"/>
      <c r="AH629" s="331"/>
      <c r="AI629" s="331"/>
      <c r="AJ629" s="331"/>
      <c r="AK629" s="331"/>
      <c r="AL629" s="331"/>
      <c r="AM629" s="331"/>
      <c r="AN629" s="331"/>
      <c r="AO629" s="331"/>
      <c r="AP629" s="331"/>
      <c r="AQ629" s="331"/>
      <c r="AR629" s="331"/>
      <c r="AS629" s="331"/>
      <c r="AT629" s="331"/>
      <c r="AU629" s="331"/>
      <c r="AV629" s="331"/>
      <c r="AW629" s="331"/>
    </row>
    <row r="630" spans="10:49"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  <c r="AA630" s="331"/>
      <c r="AB630" s="331"/>
      <c r="AC630" s="331"/>
      <c r="AD630" s="331"/>
      <c r="AE630" s="331"/>
      <c r="AF630" s="331"/>
      <c r="AG630" s="331"/>
      <c r="AH630" s="331"/>
      <c r="AI630" s="331"/>
      <c r="AJ630" s="331"/>
      <c r="AK630" s="331"/>
      <c r="AL630" s="331"/>
      <c r="AM630" s="331"/>
      <c r="AN630" s="331"/>
      <c r="AO630" s="331"/>
      <c r="AP630" s="331"/>
      <c r="AQ630" s="331"/>
      <c r="AR630" s="331"/>
      <c r="AS630" s="331"/>
      <c r="AT630" s="331"/>
      <c r="AU630" s="331"/>
      <c r="AV630" s="331"/>
      <c r="AW630" s="331"/>
    </row>
    <row r="631" spans="10:49"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  <c r="AA631" s="331"/>
      <c r="AB631" s="331"/>
      <c r="AC631" s="331"/>
      <c r="AD631" s="331"/>
      <c r="AE631" s="331"/>
      <c r="AF631" s="331"/>
      <c r="AG631" s="331"/>
      <c r="AH631" s="331"/>
      <c r="AI631" s="331"/>
      <c r="AJ631" s="331"/>
      <c r="AK631" s="331"/>
      <c r="AL631" s="331"/>
      <c r="AM631" s="331"/>
      <c r="AN631" s="331"/>
      <c r="AO631" s="331"/>
      <c r="AP631" s="331"/>
      <c r="AQ631" s="331"/>
      <c r="AR631" s="331"/>
      <c r="AS631" s="331"/>
      <c r="AT631" s="331"/>
      <c r="AU631" s="331"/>
      <c r="AV631" s="331"/>
      <c r="AW631" s="331"/>
    </row>
    <row r="632" spans="10:49"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  <c r="AA632" s="331"/>
      <c r="AB632" s="331"/>
      <c r="AC632" s="331"/>
      <c r="AD632" s="331"/>
      <c r="AE632" s="331"/>
      <c r="AF632" s="331"/>
      <c r="AG632" s="331"/>
      <c r="AH632" s="331"/>
      <c r="AI632" s="331"/>
      <c r="AJ632" s="331"/>
      <c r="AK632" s="331"/>
      <c r="AL632" s="331"/>
      <c r="AM632" s="331"/>
      <c r="AN632" s="331"/>
      <c r="AO632" s="331"/>
      <c r="AP632" s="331"/>
      <c r="AQ632" s="331"/>
      <c r="AR632" s="331"/>
      <c r="AS632" s="331"/>
      <c r="AT632" s="331"/>
      <c r="AU632" s="331"/>
      <c r="AV632" s="331"/>
      <c r="AW632" s="331"/>
    </row>
    <row r="633" spans="10:49"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  <c r="AA633" s="331"/>
      <c r="AB633" s="331"/>
      <c r="AC633" s="331"/>
      <c r="AD633" s="331"/>
      <c r="AE633" s="331"/>
      <c r="AF633" s="331"/>
      <c r="AG633" s="331"/>
      <c r="AH633" s="331"/>
      <c r="AI633" s="331"/>
      <c r="AJ633" s="331"/>
      <c r="AK633" s="331"/>
      <c r="AL633" s="331"/>
      <c r="AM633" s="331"/>
      <c r="AN633" s="331"/>
      <c r="AO633" s="331"/>
      <c r="AP633" s="331"/>
      <c r="AQ633" s="331"/>
      <c r="AR633" s="331"/>
      <c r="AS633" s="331"/>
      <c r="AT633" s="331"/>
      <c r="AU633" s="331"/>
      <c r="AV633" s="331"/>
      <c r="AW633" s="331"/>
    </row>
    <row r="634" spans="10:49"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  <c r="AA634" s="331"/>
      <c r="AB634" s="331"/>
      <c r="AC634" s="331"/>
      <c r="AD634" s="331"/>
      <c r="AE634" s="331"/>
      <c r="AF634" s="331"/>
      <c r="AG634" s="331"/>
      <c r="AH634" s="331"/>
      <c r="AI634" s="331"/>
      <c r="AJ634" s="331"/>
      <c r="AK634" s="331"/>
      <c r="AL634" s="331"/>
      <c r="AM634" s="331"/>
      <c r="AN634" s="331"/>
      <c r="AO634" s="331"/>
      <c r="AP634" s="331"/>
      <c r="AQ634" s="331"/>
      <c r="AR634" s="331"/>
      <c r="AS634" s="331"/>
      <c r="AT634" s="331"/>
      <c r="AU634" s="331"/>
      <c r="AV634" s="331"/>
      <c r="AW634" s="331"/>
    </row>
    <row r="635" spans="10:49"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  <c r="AA635" s="331"/>
      <c r="AB635" s="331"/>
      <c r="AC635" s="331"/>
      <c r="AD635" s="331"/>
      <c r="AE635" s="331"/>
      <c r="AF635" s="331"/>
      <c r="AG635" s="331"/>
      <c r="AH635" s="331"/>
      <c r="AI635" s="331"/>
      <c r="AJ635" s="331"/>
      <c r="AK635" s="331"/>
      <c r="AL635" s="331"/>
      <c r="AM635" s="331"/>
      <c r="AN635" s="331"/>
      <c r="AO635" s="331"/>
      <c r="AP635" s="331"/>
      <c r="AQ635" s="331"/>
      <c r="AR635" s="331"/>
      <c r="AS635" s="331"/>
      <c r="AT635" s="331"/>
      <c r="AU635" s="331"/>
      <c r="AV635" s="331"/>
      <c r="AW635" s="331"/>
    </row>
    <row r="636" spans="10:49"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  <c r="AA636" s="331"/>
      <c r="AB636" s="331"/>
      <c r="AC636" s="331"/>
      <c r="AD636" s="331"/>
      <c r="AE636" s="331"/>
      <c r="AF636" s="331"/>
      <c r="AG636" s="331"/>
      <c r="AH636" s="331"/>
      <c r="AI636" s="331"/>
      <c r="AJ636" s="331"/>
      <c r="AK636" s="331"/>
      <c r="AL636" s="331"/>
      <c r="AM636" s="331"/>
      <c r="AN636" s="331"/>
      <c r="AO636" s="331"/>
      <c r="AP636" s="331"/>
      <c r="AQ636" s="331"/>
      <c r="AR636" s="331"/>
      <c r="AS636" s="331"/>
      <c r="AT636" s="331"/>
      <c r="AU636" s="331"/>
      <c r="AV636" s="331"/>
      <c r="AW636" s="331"/>
    </row>
    <row r="637" spans="10:49"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  <c r="AA637" s="331"/>
      <c r="AB637" s="331"/>
      <c r="AC637" s="331"/>
      <c r="AD637" s="331"/>
      <c r="AE637" s="331"/>
      <c r="AF637" s="331"/>
      <c r="AG637" s="331"/>
      <c r="AH637" s="331"/>
      <c r="AI637" s="331"/>
      <c r="AJ637" s="331"/>
      <c r="AK637" s="331"/>
      <c r="AL637" s="331"/>
      <c r="AM637" s="331"/>
      <c r="AN637" s="331"/>
      <c r="AO637" s="331"/>
      <c r="AP637" s="331"/>
      <c r="AQ637" s="331"/>
      <c r="AR637" s="331"/>
      <c r="AS637" s="331"/>
      <c r="AT637" s="331"/>
      <c r="AU637" s="331"/>
      <c r="AV637" s="331"/>
      <c r="AW637" s="331"/>
    </row>
    <row r="638" spans="10:49"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  <c r="AA638" s="331"/>
      <c r="AB638" s="331"/>
      <c r="AC638" s="331"/>
      <c r="AD638" s="331"/>
      <c r="AE638" s="331"/>
      <c r="AF638" s="331"/>
      <c r="AG638" s="331"/>
      <c r="AH638" s="331"/>
      <c r="AI638" s="331"/>
      <c r="AJ638" s="331"/>
      <c r="AK638" s="331"/>
      <c r="AL638" s="331"/>
      <c r="AM638" s="331"/>
      <c r="AN638" s="331"/>
      <c r="AO638" s="331"/>
      <c r="AP638" s="331"/>
      <c r="AQ638" s="331"/>
      <c r="AR638" s="331"/>
      <c r="AS638" s="331"/>
      <c r="AT638" s="331"/>
      <c r="AU638" s="331"/>
      <c r="AV638" s="331"/>
      <c r="AW638" s="331"/>
    </row>
    <row r="639" spans="10:49"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  <c r="AA639" s="331"/>
      <c r="AB639" s="331"/>
      <c r="AC639" s="331"/>
      <c r="AD639" s="331"/>
      <c r="AE639" s="331"/>
      <c r="AF639" s="331"/>
      <c r="AG639" s="331"/>
      <c r="AH639" s="331"/>
      <c r="AI639" s="331"/>
      <c r="AJ639" s="331"/>
      <c r="AK639" s="331"/>
      <c r="AL639" s="331"/>
      <c r="AM639" s="331"/>
      <c r="AN639" s="331"/>
      <c r="AO639" s="331"/>
      <c r="AP639" s="331"/>
      <c r="AQ639" s="331"/>
      <c r="AR639" s="331"/>
      <c r="AS639" s="331"/>
      <c r="AT639" s="331"/>
      <c r="AU639" s="331"/>
      <c r="AV639" s="331"/>
      <c r="AW639" s="331"/>
    </row>
    <row r="640" spans="10:49"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</row>
    <row r="641" spans="10:49"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  <c r="AA641" s="331"/>
      <c r="AB641" s="331"/>
      <c r="AC641" s="331"/>
      <c r="AD641" s="331"/>
      <c r="AE641" s="331"/>
      <c r="AF641" s="331"/>
      <c r="AG641" s="331"/>
      <c r="AH641" s="331"/>
      <c r="AI641" s="331"/>
      <c r="AJ641" s="331"/>
      <c r="AK641" s="331"/>
      <c r="AL641" s="331"/>
      <c r="AM641" s="331"/>
      <c r="AN641" s="331"/>
      <c r="AO641" s="331"/>
      <c r="AP641" s="331"/>
      <c r="AQ641" s="331"/>
      <c r="AR641" s="331"/>
      <c r="AS641" s="331"/>
      <c r="AT641" s="331"/>
      <c r="AU641" s="331"/>
      <c r="AV641" s="331"/>
      <c r="AW641" s="331"/>
    </row>
    <row r="642" spans="10:49"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331"/>
      <c r="AR642" s="331"/>
      <c r="AS642" s="331"/>
      <c r="AT642" s="331"/>
      <c r="AU642" s="331"/>
      <c r="AV642" s="331"/>
      <c r="AW642" s="331"/>
    </row>
    <row r="643" spans="10:49"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  <c r="AA643" s="331"/>
      <c r="AB643" s="331"/>
      <c r="AC643" s="331"/>
      <c r="AD643" s="331"/>
      <c r="AE643" s="331"/>
      <c r="AF643" s="331"/>
      <c r="AG643" s="331"/>
      <c r="AH643" s="331"/>
      <c r="AI643" s="331"/>
      <c r="AJ643" s="331"/>
      <c r="AK643" s="331"/>
      <c r="AL643" s="331"/>
      <c r="AM643" s="331"/>
      <c r="AN643" s="331"/>
      <c r="AO643" s="331"/>
      <c r="AP643" s="331"/>
      <c r="AQ643" s="331"/>
      <c r="AR643" s="331"/>
      <c r="AS643" s="331"/>
      <c r="AT643" s="331"/>
      <c r="AU643" s="331"/>
      <c r="AV643" s="331"/>
      <c r="AW643" s="331"/>
    </row>
    <row r="644" spans="10:49"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  <c r="AA644" s="331"/>
      <c r="AB644" s="331"/>
      <c r="AC644" s="331"/>
      <c r="AD644" s="331"/>
      <c r="AE644" s="331"/>
      <c r="AF644" s="331"/>
      <c r="AG644" s="331"/>
      <c r="AH644" s="331"/>
      <c r="AI644" s="331"/>
      <c r="AJ644" s="331"/>
      <c r="AK644" s="331"/>
      <c r="AL644" s="331"/>
      <c r="AM644" s="331"/>
      <c r="AN644" s="331"/>
      <c r="AO644" s="331"/>
      <c r="AP644" s="331"/>
      <c r="AQ644" s="331"/>
      <c r="AR644" s="331"/>
      <c r="AS644" s="331"/>
      <c r="AT644" s="331"/>
      <c r="AU644" s="331"/>
      <c r="AV644" s="331"/>
      <c r="AW644" s="331"/>
    </row>
    <row r="645" spans="10:49"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  <c r="AA645" s="331"/>
      <c r="AB645" s="331"/>
      <c r="AC645" s="331"/>
      <c r="AD645" s="331"/>
      <c r="AE645" s="331"/>
      <c r="AF645" s="331"/>
      <c r="AG645" s="331"/>
      <c r="AH645" s="331"/>
      <c r="AI645" s="331"/>
      <c r="AJ645" s="331"/>
      <c r="AK645" s="331"/>
      <c r="AL645" s="331"/>
      <c r="AM645" s="331"/>
      <c r="AN645" s="331"/>
      <c r="AO645" s="331"/>
      <c r="AP645" s="331"/>
      <c r="AQ645" s="331"/>
      <c r="AR645" s="331"/>
      <c r="AS645" s="331"/>
      <c r="AT645" s="331"/>
      <c r="AU645" s="331"/>
      <c r="AV645" s="331"/>
      <c r="AW645" s="331"/>
    </row>
    <row r="646" spans="10:49"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</row>
    <row r="647" spans="10:49"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  <c r="AA647" s="331"/>
      <c r="AB647" s="331"/>
      <c r="AC647" s="331"/>
      <c r="AD647" s="331"/>
      <c r="AE647" s="331"/>
      <c r="AF647" s="331"/>
      <c r="AG647" s="331"/>
      <c r="AH647" s="331"/>
      <c r="AI647" s="331"/>
      <c r="AJ647" s="331"/>
      <c r="AK647" s="331"/>
      <c r="AL647" s="331"/>
      <c r="AM647" s="331"/>
      <c r="AN647" s="331"/>
      <c r="AO647" s="331"/>
      <c r="AP647" s="331"/>
      <c r="AQ647" s="331"/>
      <c r="AR647" s="331"/>
      <c r="AS647" s="331"/>
      <c r="AT647" s="331"/>
      <c r="AU647" s="331"/>
      <c r="AV647" s="331"/>
      <c r="AW647" s="331"/>
    </row>
    <row r="648" spans="10:49"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  <c r="AA648" s="331"/>
      <c r="AB648" s="331"/>
      <c r="AC648" s="331"/>
      <c r="AD648" s="331"/>
      <c r="AE648" s="331"/>
      <c r="AF648" s="331"/>
      <c r="AG648" s="331"/>
      <c r="AH648" s="331"/>
      <c r="AI648" s="331"/>
      <c r="AJ648" s="331"/>
      <c r="AK648" s="331"/>
      <c r="AL648" s="331"/>
      <c r="AM648" s="331"/>
      <c r="AN648" s="331"/>
      <c r="AO648" s="331"/>
      <c r="AP648" s="331"/>
      <c r="AQ648" s="331"/>
      <c r="AR648" s="331"/>
      <c r="AS648" s="331"/>
      <c r="AT648" s="331"/>
      <c r="AU648" s="331"/>
      <c r="AV648" s="331"/>
      <c r="AW648" s="331"/>
    </row>
    <row r="649" spans="10:49"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  <c r="AA649" s="331"/>
      <c r="AB649" s="331"/>
      <c r="AC649" s="331"/>
      <c r="AD649" s="331"/>
      <c r="AE649" s="331"/>
      <c r="AF649" s="331"/>
      <c r="AG649" s="331"/>
      <c r="AH649" s="331"/>
      <c r="AI649" s="331"/>
      <c r="AJ649" s="331"/>
      <c r="AK649" s="331"/>
      <c r="AL649" s="331"/>
      <c r="AM649" s="331"/>
      <c r="AN649" s="331"/>
      <c r="AO649" s="331"/>
      <c r="AP649" s="331"/>
      <c r="AQ649" s="331"/>
      <c r="AR649" s="331"/>
      <c r="AS649" s="331"/>
      <c r="AT649" s="331"/>
      <c r="AU649" s="331"/>
      <c r="AV649" s="331"/>
      <c r="AW649" s="331"/>
    </row>
    <row r="650" spans="10:49"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  <c r="AA650" s="331"/>
      <c r="AB650" s="331"/>
      <c r="AC650" s="331"/>
      <c r="AD650" s="331"/>
      <c r="AE650" s="331"/>
      <c r="AF650" s="331"/>
      <c r="AG650" s="331"/>
      <c r="AH650" s="331"/>
      <c r="AI650" s="331"/>
      <c r="AJ650" s="331"/>
      <c r="AK650" s="331"/>
      <c r="AL650" s="331"/>
      <c r="AM650" s="331"/>
      <c r="AN650" s="331"/>
      <c r="AO650" s="331"/>
      <c r="AP650" s="331"/>
      <c r="AQ650" s="331"/>
      <c r="AR650" s="331"/>
      <c r="AS650" s="331"/>
      <c r="AT650" s="331"/>
      <c r="AU650" s="331"/>
      <c r="AV650" s="331"/>
      <c r="AW650" s="331"/>
    </row>
    <row r="651" spans="10:49"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  <c r="AA651" s="331"/>
      <c r="AB651" s="331"/>
      <c r="AC651" s="331"/>
      <c r="AD651" s="331"/>
      <c r="AE651" s="331"/>
      <c r="AF651" s="331"/>
      <c r="AG651" s="331"/>
      <c r="AH651" s="331"/>
      <c r="AI651" s="331"/>
      <c r="AJ651" s="331"/>
      <c r="AK651" s="331"/>
      <c r="AL651" s="331"/>
      <c r="AM651" s="331"/>
      <c r="AN651" s="331"/>
      <c r="AO651" s="331"/>
      <c r="AP651" s="331"/>
      <c r="AQ651" s="331"/>
      <c r="AR651" s="331"/>
      <c r="AS651" s="331"/>
      <c r="AT651" s="331"/>
      <c r="AU651" s="331"/>
      <c r="AV651" s="331"/>
      <c r="AW651" s="331"/>
    </row>
    <row r="652" spans="10:49"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  <c r="AA652" s="331"/>
      <c r="AB652" s="331"/>
      <c r="AC652" s="331"/>
      <c r="AD652" s="331"/>
      <c r="AE652" s="331"/>
      <c r="AF652" s="331"/>
      <c r="AG652" s="331"/>
      <c r="AH652" s="331"/>
      <c r="AI652" s="331"/>
      <c r="AJ652" s="331"/>
      <c r="AK652" s="331"/>
      <c r="AL652" s="331"/>
      <c r="AM652" s="331"/>
      <c r="AN652" s="331"/>
      <c r="AO652" s="331"/>
      <c r="AP652" s="331"/>
      <c r="AQ652" s="331"/>
      <c r="AR652" s="331"/>
      <c r="AS652" s="331"/>
      <c r="AT652" s="331"/>
      <c r="AU652" s="331"/>
      <c r="AV652" s="331"/>
      <c r="AW652" s="331"/>
    </row>
    <row r="653" spans="10:49"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  <c r="AA653" s="331"/>
      <c r="AB653" s="331"/>
      <c r="AC653" s="331"/>
      <c r="AD653" s="331"/>
      <c r="AE653" s="331"/>
      <c r="AF653" s="331"/>
      <c r="AG653" s="331"/>
      <c r="AH653" s="331"/>
      <c r="AI653" s="331"/>
      <c r="AJ653" s="331"/>
      <c r="AK653" s="331"/>
      <c r="AL653" s="331"/>
      <c r="AM653" s="331"/>
      <c r="AN653" s="331"/>
      <c r="AO653" s="331"/>
      <c r="AP653" s="331"/>
      <c r="AQ653" s="331"/>
      <c r="AR653" s="331"/>
      <c r="AS653" s="331"/>
      <c r="AT653" s="331"/>
      <c r="AU653" s="331"/>
      <c r="AV653" s="331"/>
      <c r="AW653" s="331"/>
    </row>
    <row r="654" spans="10:49"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  <c r="AA654" s="331"/>
      <c r="AB654" s="331"/>
      <c r="AC654" s="331"/>
      <c r="AD654" s="331"/>
      <c r="AE654" s="331"/>
      <c r="AF654" s="331"/>
      <c r="AG654" s="331"/>
      <c r="AH654" s="331"/>
      <c r="AI654" s="331"/>
      <c r="AJ654" s="331"/>
      <c r="AK654" s="331"/>
      <c r="AL654" s="331"/>
      <c r="AM654" s="331"/>
      <c r="AN654" s="331"/>
      <c r="AO654" s="331"/>
      <c r="AP654" s="331"/>
      <c r="AQ654" s="331"/>
      <c r="AR654" s="331"/>
      <c r="AS654" s="331"/>
      <c r="AT654" s="331"/>
      <c r="AU654" s="331"/>
      <c r="AV654" s="331"/>
      <c r="AW654" s="331"/>
    </row>
    <row r="655" spans="10:49"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</row>
    <row r="656" spans="10:49"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  <c r="AA656" s="331"/>
      <c r="AB656" s="331"/>
      <c r="AC656" s="331"/>
      <c r="AD656" s="331"/>
      <c r="AE656" s="331"/>
      <c r="AF656" s="331"/>
      <c r="AG656" s="331"/>
      <c r="AH656" s="331"/>
      <c r="AI656" s="331"/>
      <c r="AJ656" s="331"/>
      <c r="AK656" s="331"/>
      <c r="AL656" s="331"/>
      <c r="AM656" s="331"/>
      <c r="AN656" s="331"/>
      <c r="AO656" s="331"/>
      <c r="AP656" s="331"/>
      <c r="AQ656" s="331"/>
      <c r="AR656" s="331"/>
      <c r="AS656" s="331"/>
      <c r="AT656" s="331"/>
      <c r="AU656" s="331"/>
      <c r="AV656" s="331"/>
      <c r="AW656" s="331"/>
    </row>
    <row r="657" spans="10:49"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  <c r="AA657" s="331"/>
      <c r="AB657" s="331"/>
      <c r="AC657" s="331"/>
      <c r="AD657" s="331"/>
      <c r="AE657" s="331"/>
      <c r="AF657" s="331"/>
      <c r="AG657" s="331"/>
      <c r="AH657" s="331"/>
      <c r="AI657" s="331"/>
      <c r="AJ657" s="331"/>
      <c r="AK657" s="331"/>
      <c r="AL657" s="331"/>
      <c r="AM657" s="331"/>
      <c r="AN657" s="331"/>
      <c r="AO657" s="331"/>
      <c r="AP657" s="331"/>
      <c r="AQ657" s="331"/>
      <c r="AR657" s="331"/>
      <c r="AS657" s="331"/>
      <c r="AT657" s="331"/>
      <c r="AU657" s="331"/>
      <c r="AV657" s="331"/>
      <c r="AW657" s="331"/>
    </row>
    <row r="658" spans="10:49"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  <c r="AA658" s="331"/>
      <c r="AB658" s="331"/>
      <c r="AC658" s="331"/>
      <c r="AD658" s="331"/>
      <c r="AE658" s="331"/>
      <c r="AF658" s="331"/>
      <c r="AG658" s="331"/>
      <c r="AH658" s="331"/>
      <c r="AI658" s="331"/>
      <c r="AJ658" s="331"/>
      <c r="AK658" s="331"/>
      <c r="AL658" s="331"/>
      <c r="AM658" s="331"/>
      <c r="AN658" s="331"/>
      <c r="AO658" s="331"/>
      <c r="AP658" s="331"/>
      <c r="AQ658" s="331"/>
      <c r="AR658" s="331"/>
      <c r="AS658" s="331"/>
      <c r="AT658" s="331"/>
      <c r="AU658" s="331"/>
      <c r="AV658" s="331"/>
      <c r="AW658" s="331"/>
    </row>
    <row r="659" spans="10:49"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  <c r="AA659" s="331"/>
      <c r="AB659" s="331"/>
      <c r="AC659" s="331"/>
      <c r="AD659" s="331"/>
      <c r="AE659" s="331"/>
      <c r="AF659" s="331"/>
      <c r="AG659" s="331"/>
      <c r="AH659" s="331"/>
      <c r="AI659" s="331"/>
      <c r="AJ659" s="331"/>
      <c r="AK659" s="331"/>
      <c r="AL659" s="331"/>
      <c r="AM659" s="331"/>
      <c r="AN659" s="331"/>
      <c r="AO659" s="331"/>
      <c r="AP659" s="331"/>
      <c r="AQ659" s="331"/>
      <c r="AR659" s="331"/>
      <c r="AS659" s="331"/>
      <c r="AT659" s="331"/>
      <c r="AU659" s="331"/>
      <c r="AV659" s="331"/>
      <c r="AW659" s="331"/>
    </row>
    <row r="660" spans="10:49"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  <c r="AA660" s="331"/>
      <c r="AB660" s="331"/>
      <c r="AC660" s="331"/>
      <c r="AD660" s="331"/>
      <c r="AE660" s="331"/>
      <c r="AF660" s="331"/>
      <c r="AG660" s="331"/>
      <c r="AH660" s="331"/>
      <c r="AI660" s="331"/>
      <c r="AJ660" s="331"/>
      <c r="AK660" s="331"/>
      <c r="AL660" s="331"/>
      <c r="AM660" s="331"/>
      <c r="AN660" s="331"/>
      <c r="AO660" s="331"/>
      <c r="AP660" s="331"/>
      <c r="AQ660" s="331"/>
      <c r="AR660" s="331"/>
      <c r="AS660" s="331"/>
      <c r="AT660" s="331"/>
      <c r="AU660" s="331"/>
      <c r="AV660" s="331"/>
      <c r="AW660" s="331"/>
    </row>
    <row r="661" spans="10:49"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  <c r="AA661" s="331"/>
      <c r="AB661" s="331"/>
      <c r="AC661" s="331"/>
      <c r="AD661" s="331"/>
      <c r="AE661" s="331"/>
      <c r="AF661" s="331"/>
      <c r="AG661" s="331"/>
      <c r="AH661" s="331"/>
      <c r="AI661" s="331"/>
      <c r="AJ661" s="331"/>
      <c r="AK661" s="331"/>
      <c r="AL661" s="331"/>
      <c r="AM661" s="331"/>
      <c r="AN661" s="331"/>
      <c r="AO661" s="331"/>
      <c r="AP661" s="331"/>
      <c r="AQ661" s="331"/>
      <c r="AR661" s="331"/>
      <c r="AS661" s="331"/>
      <c r="AT661" s="331"/>
      <c r="AU661" s="331"/>
      <c r="AV661" s="331"/>
      <c r="AW661" s="331"/>
    </row>
    <row r="662" spans="10:49"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  <c r="AA662" s="331"/>
      <c r="AB662" s="331"/>
      <c r="AC662" s="331"/>
      <c r="AD662" s="331"/>
      <c r="AE662" s="331"/>
      <c r="AF662" s="331"/>
      <c r="AG662" s="331"/>
      <c r="AH662" s="331"/>
      <c r="AI662" s="331"/>
      <c r="AJ662" s="331"/>
      <c r="AK662" s="331"/>
      <c r="AL662" s="331"/>
      <c r="AM662" s="331"/>
      <c r="AN662" s="331"/>
      <c r="AO662" s="331"/>
      <c r="AP662" s="331"/>
      <c r="AQ662" s="331"/>
      <c r="AR662" s="331"/>
      <c r="AS662" s="331"/>
      <c r="AT662" s="331"/>
      <c r="AU662" s="331"/>
      <c r="AV662" s="331"/>
      <c r="AW662" s="331"/>
    </row>
    <row r="663" spans="10:49"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  <c r="AA663" s="331"/>
      <c r="AB663" s="331"/>
      <c r="AC663" s="331"/>
      <c r="AD663" s="331"/>
      <c r="AE663" s="331"/>
      <c r="AF663" s="331"/>
      <c r="AG663" s="331"/>
      <c r="AH663" s="331"/>
      <c r="AI663" s="331"/>
      <c r="AJ663" s="331"/>
      <c r="AK663" s="331"/>
      <c r="AL663" s="331"/>
      <c r="AM663" s="331"/>
      <c r="AN663" s="331"/>
      <c r="AO663" s="331"/>
      <c r="AP663" s="331"/>
      <c r="AQ663" s="331"/>
      <c r="AR663" s="331"/>
      <c r="AS663" s="331"/>
      <c r="AT663" s="331"/>
      <c r="AU663" s="331"/>
      <c r="AV663" s="331"/>
      <c r="AW663" s="331"/>
    </row>
    <row r="664" spans="10:49"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  <c r="AA664" s="331"/>
      <c r="AB664" s="331"/>
      <c r="AC664" s="331"/>
      <c r="AD664" s="331"/>
      <c r="AE664" s="331"/>
      <c r="AF664" s="331"/>
      <c r="AG664" s="331"/>
      <c r="AH664" s="331"/>
      <c r="AI664" s="331"/>
      <c r="AJ664" s="331"/>
      <c r="AK664" s="331"/>
      <c r="AL664" s="331"/>
      <c r="AM664" s="331"/>
      <c r="AN664" s="331"/>
      <c r="AO664" s="331"/>
      <c r="AP664" s="331"/>
      <c r="AQ664" s="331"/>
      <c r="AR664" s="331"/>
      <c r="AS664" s="331"/>
      <c r="AT664" s="331"/>
      <c r="AU664" s="331"/>
      <c r="AV664" s="331"/>
      <c r="AW664" s="331"/>
    </row>
    <row r="665" spans="10:49"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  <c r="AA665" s="331"/>
      <c r="AB665" s="331"/>
      <c r="AC665" s="331"/>
      <c r="AD665" s="331"/>
      <c r="AE665" s="331"/>
      <c r="AF665" s="331"/>
      <c r="AG665" s="331"/>
      <c r="AH665" s="331"/>
      <c r="AI665" s="331"/>
      <c r="AJ665" s="331"/>
      <c r="AK665" s="331"/>
      <c r="AL665" s="331"/>
      <c r="AM665" s="331"/>
      <c r="AN665" s="331"/>
      <c r="AO665" s="331"/>
      <c r="AP665" s="331"/>
      <c r="AQ665" s="331"/>
      <c r="AR665" s="331"/>
      <c r="AS665" s="331"/>
      <c r="AT665" s="331"/>
      <c r="AU665" s="331"/>
      <c r="AV665" s="331"/>
      <c r="AW665" s="331"/>
    </row>
    <row r="666" spans="10:49"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  <c r="AC666" s="331"/>
      <c r="AD666" s="331"/>
      <c r="AE666" s="331"/>
      <c r="AF666" s="331"/>
      <c r="AG666" s="331"/>
      <c r="AH666" s="331"/>
      <c r="AI666" s="331"/>
      <c r="AJ666" s="331"/>
      <c r="AK666" s="331"/>
      <c r="AL666" s="331"/>
      <c r="AM666" s="331"/>
      <c r="AN666" s="331"/>
      <c r="AO666" s="331"/>
      <c r="AP666" s="331"/>
      <c r="AQ666" s="331"/>
      <c r="AR666" s="331"/>
      <c r="AS666" s="331"/>
      <c r="AT666" s="331"/>
      <c r="AU666" s="331"/>
      <c r="AV666" s="331"/>
      <c r="AW666" s="331"/>
    </row>
    <row r="667" spans="10:49"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  <c r="AA667" s="331"/>
      <c r="AB667" s="331"/>
      <c r="AC667" s="331"/>
      <c r="AD667" s="331"/>
      <c r="AE667" s="331"/>
      <c r="AF667" s="331"/>
      <c r="AG667" s="331"/>
      <c r="AH667" s="331"/>
      <c r="AI667" s="331"/>
      <c r="AJ667" s="331"/>
      <c r="AK667" s="331"/>
      <c r="AL667" s="331"/>
      <c r="AM667" s="331"/>
      <c r="AN667" s="331"/>
      <c r="AO667" s="331"/>
      <c r="AP667" s="331"/>
      <c r="AQ667" s="331"/>
      <c r="AR667" s="331"/>
      <c r="AS667" s="331"/>
      <c r="AT667" s="331"/>
      <c r="AU667" s="331"/>
      <c r="AV667" s="331"/>
      <c r="AW667" s="331"/>
    </row>
    <row r="668" spans="10:49"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  <c r="AA668" s="331"/>
      <c r="AB668" s="331"/>
      <c r="AC668" s="331"/>
      <c r="AD668" s="331"/>
      <c r="AE668" s="331"/>
      <c r="AF668" s="331"/>
      <c r="AG668" s="331"/>
      <c r="AH668" s="331"/>
      <c r="AI668" s="331"/>
      <c r="AJ668" s="331"/>
      <c r="AK668" s="331"/>
      <c r="AL668" s="331"/>
      <c r="AM668" s="331"/>
      <c r="AN668" s="331"/>
      <c r="AO668" s="331"/>
      <c r="AP668" s="331"/>
      <c r="AQ668" s="331"/>
      <c r="AR668" s="331"/>
      <c r="AS668" s="331"/>
      <c r="AT668" s="331"/>
      <c r="AU668" s="331"/>
      <c r="AV668" s="331"/>
      <c r="AW668" s="331"/>
    </row>
    <row r="669" spans="10:49"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  <c r="AA669" s="331"/>
      <c r="AB669" s="331"/>
      <c r="AC669" s="331"/>
      <c r="AD669" s="331"/>
      <c r="AE669" s="331"/>
      <c r="AF669" s="331"/>
      <c r="AG669" s="331"/>
      <c r="AH669" s="331"/>
      <c r="AI669" s="331"/>
      <c r="AJ669" s="331"/>
      <c r="AK669" s="331"/>
      <c r="AL669" s="331"/>
      <c r="AM669" s="331"/>
      <c r="AN669" s="331"/>
      <c r="AO669" s="331"/>
      <c r="AP669" s="331"/>
      <c r="AQ669" s="331"/>
      <c r="AR669" s="331"/>
      <c r="AS669" s="331"/>
      <c r="AT669" s="331"/>
      <c r="AU669" s="331"/>
      <c r="AV669" s="331"/>
      <c r="AW669" s="331"/>
    </row>
    <row r="670" spans="10:49"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  <c r="AA670" s="331"/>
      <c r="AB670" s="331"/>
      <c r="AC670" s="331"/>
      <c r="AD670" s="331"/>
      <c r="AE670" s="331"/>
      <c r="AF670" s="331"/>
      <c r="AG670" s="331"/>
      <c r="AH670" s="331"/>
      <c r="AI670" s="331"/>
      <c r="AJ670" s="331"/>
      <c r="AK670" s="331"/>
      <c r="AL670" s="331"/>
      <c r="AM670" s="331"/>
      <c r="AN670" s="331"/>
      <c r="AO670" s="331"/>
      <c r="AP670" s="331"/>
      <c r="AQ670" s="331"/>
      <c r="AR670" s="331"/>
      <c r="AS670" s="331"/>
      <c r="AT670" s="331"/>
      <c r="AU670" s="331"/>
      <c r="AV670" s="331"/>
      <c r="AW670" s="331"/>
    </row>
    <row r="671" spans="10:49"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  <c r="AA671" s="331"/>
      <c r="AB671" s="331"/>
      <c r="AC671" s="331"/>
      <c r="AD671" s="331"/>
      <c r="AE671" s="331"/>
      <c r="AF671" s="331"/>
      <c r="AG671" s="331"/>
      <c r="AH671" s="331"/>
      <c r="AI671" s="331"/>
      <c r="AJ671" s="331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31"/>
      <c r="AV671" s="331"/>
      <c r="AW671" s="331"/>
    </row>
    <row r="672" spans="10:49"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  <c r="AA672" s="331"/>
      <c r="AB672" s="331"/>
      <c r="AC672" s="331"/>
      <c r="AD672" s="331"/>
      <c r="AE672" s="331"/>
      <c r="AF672" s="331"/>
      <c r="AG672" s="331"/>
      <c r="AH672" s="331"/>
      <c r="AI672" s="331"/>
      <c r="AJ672" s="331"/>
      <c r="AK672" s="331"/>
      <c r="AL672" s="331"/>
      <c r="AM672" s="331"/>
      <c r="AN672" s="331"/>
      <c r="AO672" s="331"/>
      <c r="AP672" s="331"/>
      <c r="AQ672" s="331"/>
      <c r="AR672" s="331"/>
      <c r="AS672" s="331"/>
      <c r="AT672" s="331"/>
      <c r="AU672" s="331"/>
      <c r="AV672" s="331"/>
      <c r="AW672" s="331"/>
    </row>
    <row r="673" spans="10:49"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  <c r="AA673" s="331"/>
      <c r="AB673" s="331"/>
      <c r="AC673" s="331"/>
      <c r="AD673" s="331"/>
      <c r="AE673" s="331"/>
      <c r="AF673" s="331"/>
      <c r="AG673" s="331"/>
      <c r="AH673" s="331"/>
      <c r="AI673" s="331"/>
      <c r="AJ673" s="331"/>
      <c r="AK673" s="331"/>
      <c r="AL673" s="331"/>
      <c r="AM673" s="331"/>
      <c r="AN673" s="331"/>
      <c r="AO673" s="331"/>
      <c r="AP673" s="331"/>
      <c r="AQ673" s="331"/>
      <c r="AR673" s="331"/>
      <c r="AS673" s="331"/>
      <c r="AT673" s="331"/>
      <c r="AU673" s="331"/>
      <c r="AV673" s="331"/>
      <c r="AW673" s="331"/>
    </row>
    <row r="674" spans="10:49"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  <c r="AA674" s="331"/>
      <c r="AB674" s="331"/>
      <c r="AC674" s="331"/>
      <c r="AD674" s="331"/>
      <c r="AE674" s="331"/>
      <c r="AF674" s="331"/>
      <c r="AG674" s="331"/>
      <c r="AH674" s="331"/>
      <c r="AI674" s="331"/>
      <c r="AJ674" s="331"/>
      <c r="AK674" s="331"/>
      <c r="AL674" s="331"/>
      <c r="AM674" s="331"/>
      <c r="AN674" s="331"/>
      <c r="AO674" s="331"/>
      <c r="AP674" s="331"/>
      <c r="AQ674" s="331"/>
      <c r="AR674" s="331"/>
      <c r="AS674" s="331"/>
      <c r="AT674" s="331"/>
      <c r="AU674" s="331"/>
      <c r="AV674" s="331"/>
      <c r="AW674" s="331"/>
    </row>
    <row r="675" spans="10:49"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  <c r="AA675" s="331"/>
      <c r="AB675" s="331"/>
      <c r="AC675" s="331"/>
      <c r="AD675" s="331"/>
      <c r="AE675" s="331"/>
      <c r="AF675" s="331"/>
      <c r="AG675" s="331"/>
      <c r="AH675" s="331"/>
      <c r="AI675" s="331"/>
      <c r="AJ675" s="331"/>
      <c r="AK675" s="331"/>
      <c r="AL675" s="331"/>
      <c r="AM675" s="331"/>
      <c r="AN675" s="331"/>
      <c r="AO675" s="331"/>
      <c r="AP675" s="331"/>
      <c r="AQ675" s="331"/>
      <c r="AR675" s="331"/>
      <c r="AS675" s="331"/>
      <c r="AT675" s="331"/>
      <c r="AU675" s="331"/>
      <c r="AV675" s="331"/>
      <c r="AW675" s="331"/>
    </row>
    <row r="676" spans="10:49"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331"/>
      <c r="AG676" s="331"/>
      <c r="AH676" s="331"/>
      <c r="AI676" s="331"/>
      <c r="AJ676" s="331"/>
      <c r="AK676" s="331"/>
      <c r="AL676" s="331"/>
      <c r="AM676" s="331"/>
      <c r="AN676" s="331"/>
      <c r="AO676" s="331"/>
      <c r="AP676" s="331"/>
      <c r="AQ676" s="331"/>
      <c r="AR676" s="331"/>
      <c r="AS676" s="331"/>
      <c r="AT676" s="331"/>
      <c r="AU676" s="331"/>
      <c r="AV676" s="331"/>
      <c r="AW676" s="331"/>
    </row>
    <row r="677" spans="10:49"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331"/>
      <c r="AG677" s="331"/>
      <c r="AH677" s="331"/>
      <c r="AI677" s="331"/>
      <c r="AJ677" s="331"/>
      <c r="AK677" s="331"/>
      <c r="AL677" s="331"/>
      <c r="AM677" s="331"/>
      <c r="AN677" s="331"/>
      <c r="AO677" s="331"/>
      <c r="AP677" s="331"/>
      <c r="AQ677" s="331"/>
      <c r="AR677" s="331"/>
      <c r="AS677" s="331"/>
      <c r="AT677" s="331"/>
      <c r="AU677" s="331"/>
      <c r="AV677" s="331"/>
      <c r="AW677" s="331"/>
    </row>
    <row r="678" spans="10:49"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  <c r="AA678" s="331"/>
      <c r="AB678" s="331"/>
      <c r="AC678" s="331"/>
      <c r="AD678" s="331"/>
      <c r="AE678" s="331"/>
      <c r="AF678" s="331"/>
      <c r="AG678" s="331"/>
      <c r="AH678" s="331"/>
      <c r="AI678" s="331"/>
      <c r="AJ678" s="331"/>
      <c r="AK678" s="331"/>
      <c r="AL678" s="331"/>
      <c r="AM678" s="331"/>
      <c r="AN678" s="331"/>
      <c r="AO678" s="331"/>
      <c r="AP678" s="331"/>
      <c r="AQ678" s="331"/>
      <c r="AR678" s="331"/>
      <c r="AS678" s="331"/>
      <c r="AT678" s="331"/>
      <c r="AU678" s="331"/>
      <c r="AV678" s="331"/>
      <c r="AW678" s="331"/>
    </row>
    <row r="679" spans="10:49"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  <c r="AA679" s="331"/>
      <c r="AB679" s="331"/>
      <c r="AC679" s="331"/>
      <c r="AD679" s="331"/>
      <c r="AE679" s="331"/>
      <c r="AF679" s="331"/>
      <c r="AG679" s="331"/>
      <c r="AH679" s="331"/>
      <c r="AI679" s="331"/>
      <c r="AJ679" s="331"/>
      <c r="AK679" s="331"/>
      <c r="AL679" s="331"/>
      <c r="AM679" s="331"/>
      <c r="AN679" s="331"/>
      <c r="AO679" s="331"/>
      <c r="AP679" s="331"/>
      <c r="AQ679" s="331"/>
      <c r="AR679" s="331"/>
      <c r="AS679" s="331"/>
      <c r="AT679" s="331"/>
      <c r="AU679" s="331"/>
      <c r="AV679" s="331"/>
      <c r="AW679" s="331"/>
    </row>
    <row r="680" spans="10:49"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  <c r="AA680" s="331"/>
      <c r="AB680" s="331"/>
      <c r="AC680" s="331"/>
      <c r="AD680" s="331"/>
      <c r="AE680" s="331"/>
      <c r="AF680" s="331"/>
      <c r="AG680" s="331"/>
      <c r="AH680" s="331"/>
      <c r="AI680" s="331"/>
      <c r="AJ680" s="331"/>
      <c r="AK680" s="331"/>
      <c r="AL680" s="331"/>
      <c r="AM680" s="331"/>
      <c r="AN680" s="331"/>
      <c r="AO680" s="331"/>
      <c r="AP680" s="331"/>
      <c r="AQ680" s="331"/>
      <c r="AR680" s="331"/>
      <c r="AS680" s="331"/>
      <c r="AT680" s="331"/>
      <c r="AU680" s="331"/>
      <c r="AV680" s="331"/>
      <c r="AW680" s="331"/>
    </row>
    <row r="681" spans="10:49"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  <c r="AA681" s="331"/>
      <c r="AB681" s="331"/>
      <c r="AC681" s="331"/>
      <c r="AD681" s="331"/>
      <c r="AE681" s="331"/>
      <c r="AF681" s="331"/>
      <c r="AG681" s="331"/>
      <c r="AH681" s="331"/>
      <c r="AI681" s="331"/>
      <c r="AJ681" s="331"/>
      <c r="AK681" s="331"/>
      <c r="AL681" s="331"/>
      <c r="AM681" s="331"/>
      <c r="AN681" s="331"/>
      <c r="AO681" s="331"/>
      <c r="AP681" s="331"/>
      <c r="AQ681" s="331"/>
      <c r="AR681" s="331"/>
      <c r="AS681" s="331"/>
      <c r="AT681" s="331"/>
      <c r="AU681" s="331"/>
      <c r="AV681" s="331"/>
      <c r="AW681" s="331"/>
    </row>
    <row r="682" spans="10:49"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  <c r="AA682" s="331"/>
      <c r="AB682" s="331"/>
      <c r="AC682" s="331"/>
      <c r="AD682" s="331"/>
      <c r="AE682" s="331"/>
      <c r="AF682" s="331"/>
      <c r="AG682" s="331"/>
      <c r="AH682" s="331"/>
      <c r="AI682" s="331"/>
      <c r="AJ682" s="331"/>
      <c r="AK682" s="331"/>
      <c r="AL682" s="331"/>
      <c r="AM682" s="331"/>
      <c r="AN682" s="331"/>
      <c r="AO682" s="331"/>
      <c r="AP682" s="331"/>
      <c r="AQ682" s="331"/>
      <c r="AR682" s="331"/>
      <c r="AS682" s="331"/>
      <c r="AT682" s="331"/>
      <c r="AU682" s="331"/>
      <c r="AV682" s="331"/>
      <c r="AW682" s="331"/>
    </row>
    <row r="683" spans="10:49"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  <c r="AA683" s="331"/>
      <c r="AB683" s="331"/>
      <c r="AC683" s="331"/>
      <c r="AD683" s="331"/>
      <c r="AE683" s="331"/>
      <c r="AF683" s="331"/>
      <c r="AG683" s="331"/>
      <c r="AH683" s="331"/>
      <c r="AI683" s="331"/>
      <c r="AJ683" s="331"/>
      <c r="AK683" s="331"/>
      <c r="AL683" s="331"/>
      <c r="AM683" s="331"/>
      <c r="AN683" s="331"/>
      <c r="AO683" s="331"/>
      <c r="AP683" s="331"/>
      <c r="AQ683" s="331"/>
      <c r="AR683" s="331"/>
      <c r="AS683" s="331"/>
      <c r="AT683" s="331"/>
      <c r="AU683" s="331"/>
      <c r="AV683" s="331"/>
      <c r="AW683" s="331"/>
    </row>
    <row r="684" spans="10:49"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  <c r="AA684" s="331"/>
      <c r="AB684" s="331"/>
      <c r="AC684" s="331"/>
      <c r="AD684" s="331"/>
      <c r="AE684" s="331"/>
      <c r="AF684" s="331"/>
      <c r="AG684" s="331"/>
      <c r="AH684" s="331"/>
      <c r="AI684" s="331"/>
      <c r="AJ684" s="331"/>
      <c r="AK684" s="331"/>
      <c r="AL684" s="331"/>
      <c r="AM684" s="331"/>
      <c r="AN684" s="331"/>
      <c r="AO684" s="331"/>
      <c r="AP684" s="331"/>
      <c r="AQ684" s="331"/>
      <c r="AR684" s="331"/>
      <c r="AS684" s="331"/>
      <c r="AT684" s="331"/>
      <c r="AU684" s="331"/>
      <c r="AV684" s="331"/>
      <c r="AW684" s="331"/>
    </row>
    <row r="685" spans="10:49"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  <c r="AA685" s="331"/>
      <c r="AB685" s="331"/>
      <c r="AC685" s="331"/>
      <c r="AD685" s="331"/>
      <c r="AE685" s="331"/>
      <c r="AF685" s="331"/>
      <c r="AG685" s="331"/>
      <c r="AH685" s="331"/>
      <c r="AI685" s="331"/>
      <c r="AJ685" s="331"/>
      <c r="AK685" s="331"/>
      <c r="AL685" s="331"/>
      <c r="AM685" s="331"/>
      <c r="AN685" s="331"/>
      <c r="AO685" s="331"/>
      <c r="AP685" s="331"/>
      <c r="AQ685" s="331"/>
      <c r="AR685" s="331"/>
      <c r="AS685" s="331"/>
      <c r="AT685" s="331"/>
      <c r="AU685" s="331"/>
      <c r="AV685" s="331"/>
      <c r="AW685" s="331"/>
    </row>
    <row r="686" spans="10:49"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  <c r="AA686" s="331"/>
      <c r="AB686" s="331"/>
      <c r="AC686" s="331"/>
      <c r="AD686" s="331"/>
      <c r="AE686" s="331"/>
      <c r="AF686" s="331"/>
      <c r="AG686" s="331"/>
      <c r="AH686" s="331"/>
      <c r="AI686" s="331"/>
      <c r="AJ686" s="331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31"/>
      <c r="AV686" s="331"/>
      <c r="AW686" s="331"/>
    </row>
    <row r="687" spans="10:49"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  <c r="AA687" s="331"/>
      <c r="AB687" s="331"/>
      <c r="AC687" s="331"/>
      <c r="AD687" s="331"/>
      <c r="AE687" s="331"/>
      <c r="AF687" s="331"/>
      <c r="AG687" s="331"/>
      <c r="AH687" s="331"/>
      <c r="AI687" s="331"/>
      <c r="AJ687" s="331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31"/>
      <c r="AV687" s="331"/>
      <c r="AW687" s="331"/>
    </row>
    <row r="688" spans="10:49"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  <c r="AA688" s="331"/>
      <c r="AB688" s="331"/>
      <c r="AC688" s="331"/>
      <c r="AD688" s="331"/>
      <c r="AE688" s="331"/>
      <c r="AF688" s="331"/>
      <c r="AG688" s="331"/>
      <c r="AH688" s="331"/>
      <c r="AI688" s="331"/>
      <c r="AJ688" s="331"/>
      <c r="AK688" s="331"/>
      <c r="AL688" s="331"/>
      <c r="AM688" s="331"/>
      <c r="AN688" s="331"/>
      <c r="AO688" s="331"/>
      <c r="AP688" s="331"/>
      <c r="AQ688" s="331"/>
      <c r="AR688" s="331"/>
      <c r="AS688" s="331"/>
      <c r="AT688" s="331"/>
      <c r="AU688" s="331"/>
      <c r="AV688" s="331"/>
      <c r="AW688" s="331"/>
    </row>
    <row r="689" spans="10:49"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  <c r="AA689" s="331"/>
      <c r="AB689" s="331"/>
      <c r="AC689" s="331"/>
      <c r="AD689" s="331"/>
      <c r="AE689" s="331"/>
      <c r="AF689" s="331"/>
      <c r="AG689" s="331"/>
      <c r="AH689" s="331"/>
      <c r="AI689" s="331"/>
      <c r="AJ689" s="331"/>
      <c r="AK689" s="331"/>
      <c r="AL689" s="331"/>
      <c r="AM689" s="331"/>
      <c r="AN689" s="331"/>
      <c r="AO689" s="331"/>
      <c r="AP689" s="331"/>
      <c r="AQ689" s="331"/>
      <c r="AR689" s="331"/>
      <c r="AS689" s="331"/>
      <c r="AT689" s="331"/>
      <c r="AU689" s="331"/>
      <c r="AV689" s="331"/>
      <c r="AW689" s="331"/>
    </row>
    <row r="690" spans="10:49"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  <c r="AA690" s="331"/>
      <c r="AB690" s="331"/>
      <c r="AC690" s="331"/>
      <c r="AD690" s="331"/>
      <c r="AE690" s="331"/>
      <c r="AF690" s="331"/>
      <c r="AG690" s="331"/>
      <c r="AH690" s="331"/>
      <c r="AI690" s="331"/>
      <c r="AJ690" s="331"/>
      <c r="AK690" s="331"/>
      <c r="AL690" s="331"/>
      <c r="AM690" s="331"/>
      <c r="AN690" s="331"/>
      <c r="AO690" s="331"/>
      <c r="AP690" s="331"/>
      <c r="AQ690" s="331"/>
      <c r="AR690" s="331"/>
      <c r="AS690" s="331"/>
      <c r="AT690" s="331"/>
      <c r="AU690" s="331"/>
      <c r="AV690" s="331"/>
      <c r="AW690" s="331"/>
    </row>
    <row r="691" spans="10:49"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  <c r="AA691" s="331"/>
      <c r="AB691" s="331"/>
      <c r="AC691" s="331"/>
      <c r="AD691" s="331"/>
      <c r="AE691" s="331"/>
      <c r="AF691" s="331"/>
      <c r="AG691" s="331"/>
      <c r="AH691" s="331"/>
      <c r="AI691" s="331"/>
      <c r="AJ691" s="331"/>
      <c r="AK691" s="331"/>
      <c r="AL691" s="331"/>
      <c r="AM691" s="331"/>
      <c r="AN691" s="331"/>
      <c r="AO691" s="331"/>
      <c r="AP691" s="331"/>
      <c r="AQ691" s="331"/>
      <c r="AR691" s="331"/>
      <c r="AS691" s="331"/>
      <c r="AT691" s="331"/>
      <c r="AU691" s="331"/>
      <c r="AV691" s="331"/>
      <c r="AW691" s="331"/>
    </row>
    <row r="692" spans="10:49"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  <c r="AA692" s="331"/>
      <c r="AB692" s="331"/>
      <c r="AC692" s="331"/>
      <c r="AD692" s="331"/>
      <c r="AE692" s="331"/>
      <c r="AF692" s="331"/>
      <c r="AG692" s="331"/>
      <c r="AH692" s="331"/>
      <c r="AI692" s="331"/>
      <c r="AJ692" s="331"/>
      <c r="AK692" s="331"/>
      <c r="AL692" s="331"/>
      <c r="AM692" s="331"/>
      <c r="AN692" s="331"/>
      <c r="AO692" s="331"/>
      <c r="AP692" s="331"/>
      <c r="AQ692" s="331"/>
      <c r="AR692" s="331"/>
      <c r="AS692" s="331"/>
      <c r="AT692" s="331"/>
      <c r="AU692" s="331"/>
      <c r="AV692" s="331"/>
      <c r="AW692" s="331"/>
    </row>
    <row r="693" spans="10:49"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  <c r="AA693" s="331"/>
      <c r="AB693" s="331"/>
      <c r="AC693" s="331"/>
      <c r="AD693" s="331"/>
      <c r="AE693" s="331"/>
      <c r="AF693" s="331"/>
      <c r="AG693" s="331"/>
      <c r="AH693" s="331"/>
      <c r="AI693" s="331"/>
      <c r="AJ693" s="331"/>
      <c r="AK693" s="331"/>
      <c r="AL693" s="331"/>
      <c r="AM693" s="331"/>
      <c r="AN693" s="331"/>
      <c r="AO693" s="331"/>
      <c r="AP693" s="331"/>
      <c r="AQ693" s="331"/>
      <c r="AR693" s="331"/>
      <c r="AS693" s="331"/>
      <c r="AT693" s="331"/>
      <c r="AU693" s="331"/>
      <c r="AV693" s="331"/>
      <c r="AW693" s="331"/>
    </row>
    <row r="694" spans="10:49"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  <c r="AA694" s="331"/>
      <c r="AB694" s="331"/>
      <c r="AC694" s="331"/>
      <c r="AD694" s="331"/>
      <c r="AE694" s="331"/>
      <c r="AF694" s="331"/>
      <c r="AG694" s="331"/>
      <c r="AH694" s="331"/>
      <c r="AI694" s="331"/>
      <c r="AJ694" s="331"/>
      <c r="AK694" s="331"/>
      <c r="AL694" s="331"/>
      <c r="AM694" s="331"/>
      <c r="AN694" s="331"/>
      <c r="AO694" s="331"/>
      <c r="AP694" s="331"/>
      <c r="AQ694" s="331"/>
      <c r="AR694" s="331"/>
      <c r="AS694" s="331"/>
      <c r="AT694" s="331"/>
      <c r="AU694" s="331"/>
      <c r="AV694" s="331"/>
      <c r="AW694" s="331"/>
    </row>
    <row r="695" spans="10:49"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  <c r="AA695" s="331"/>
      <c r="AB695" s="331"/>
      <c r="AC695" s="331"/>
      <c r="AD695" s="331"/>
      <c r="AE695" s="331"/>
      <c r="AF695" s="331"/>
      <c r="AG695" s="331"/>
      <c r="AH695" s="331"/>
      <c r="AI695" s="331"/>
      <c r="AJ695" s="331"/>
      <c r="AK695" s="331"/>
      <c r="AL695" s="331"/>
      <c r="AM695" s="331"/>
      <c r="AN695" s="331"/>
      <c r="AO695" s="331"/>
      <c r="AP695" s="331"/>
      <c r="AQ695" s="331"/>
      <c r="AR695" s="331"/>
      <c r="AS695" s="331"/>
      <c r="AT695" s="331"/>
      <c r="AU695" s="331"/>
      <c r="AV695" s="331"/>
      <c r="AW695" s="331"/>
    </row>
    <row r="696" spans="10:49"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  <c r="AA696" s="331"/>
      <c r="AB696" s="331"/>
      <c r="AC696" s="331"/>
      <c r="AD696" s="331"/>
      <c r="AE696" s="331"/>
      <c r="AF696" s="331"/>
      <c r="AG696" s="331"/>
      <c r="AH696" s="331"/>
      <c r="AI696" s="331"/>
      <c r="AJ696" s="331"/>
      <c r="AK696" s="331"/>
      <c r="AL696" s="331"/>
      <c r="AM696" s="331"/>
      <c r="AN696" s="331"/>
      <c r="AO696" s="331"/>
      <c r="AP696" s="331"/>
      <c r="AQ696" s="331"/>
      <c r="AR696" s="331"/>
      <c r="AS696" s="331"/>
      <c r="AT696" s="331"/>
      <c r="AU696" s="331"/>
      <c r="AV696" s="331"/>
      <c r="AW696" s="331"/>
    </row>
    <row r="697" spans="10:49"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  <c r="AA697" s="331"/>
      <c r="AB697" s="331"/>
      <c r="AC697" s="331"/>
      <c r="AD697" s="331"/>
      <c r="AE697" s="331"/>
      <c r="AF697" s="331"/>
      <c r="AG697" s="331"/>
      <c r="AH697" s="331"/>
      <c r="AI697" s="331"/>
      <c r="AJ697" s="331"/>
      <c r="AK697" s="331"/>
      <c r="AL697" s="331"/>
      <c r="AM697" s="331"/>
      <c r="AN697" s="331"/>
      <c r="AO697" s="331"/>
      <c r="AP697" s="331"/>
      <c r="AQ697" s="331"/>
      <c r="AR697" s="331"/>
      <c r="AS697" s="331"/>
      <c r="AT697" s="331"/>
      <c r="AU697" s="331"/>
      <c r="AV697" s="331"/>
      <c r="AW697" s="331"/>
    </row>
    <row r="698" spans="10:49"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  <c r="AA698" s="331"/>
      <c r="AB698" s="331"/>
      <c r="AC698" s="331"/>
      <c r="AD698" s="331"/>
      <c r="AE698" s="331"/>
      <c r="AF698" s="331"/>
      <c r="AG698" s="331"/>
      <c r="AH698" s="331"/>
      <c r="AI698" s="331"/>
      <c r="AJ698" s="331"/>
      <c r="AK698" s="331"/>
      <c r="AL698" s="331"/>
      <c r="AM698" s="331"/>
      <c r="AN698" s="331"/>
      <c r="AO698" s="331"/>
      <c r="AP698" s="331"/>
      <c r="AQ698" s="331"/>
      <c r="AR698" s="331"/>
      <c r="AS698" s="331"/>
      <c r="AT698" s="331"/>
      <c r="AU698" s="331"/>
      <c r="AV698" s="331"/>
      <c r="AW698" s="331"/>
    </row>
    <row r="699" spans="10:49"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  <c r="AA699" s="331"/>
      <c r="AB699" s="331"/>
      <c r="AC699" s="331"/>
      <c r="AD699" s="331"/>
      <c r="AE699" s="331"/>
      <c r="AF699" s="331"/>
      <c r="AG699" s="331"/>
      <c r="AH699" s="331"/>
      <c r="AI699" s="331"/>
      <c r="AJ699" s="331"/>
      <c r="AK699" s="331"/>
      <c r="AL699" s="331"/>
      <c r="AM699" s="331"/>
      <c r="AN699" s="331"/>
      <c r="AO699" s="331"/>
      <c r="AP699" s="331"/>
      <c r="AQ699" s="331"/>
      <c r="AR699" s="331"/>
      <c r="AS699" s="331"/>
      <c r="AT699" s="331"/>
      <c r="AU699" s="331"/>
      <c r="AV699" s="331"/>
      <c r="AW699" s="331"/>
    </row>
    <row r="700" spans="10:49"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  <c r="AA700" s="331"/>
      <c r="AB700" s="331"/>
      <c r="AC700" s="331"/>
      <c r="AD700" s="331"/>
      <c r="AE700" s="331"/>
      <c r="AF700" s="331"/>
      <c r="AG700" s="331"/>
      <c r="AH700" s="331"/>
      <c r="AI700" s="331"/>
      <c r="AJ700" s="331"/>
      <c r="AK700" s="331"/>
      <c r="AL700" s="331"/>
      <c r="AM700" s="331"/>
      <c r="AN700" s="331"/>
      <c r="AO700" s="331"/>
      <c r="AP700" s="331"/>
      <c r="AQ700" s="331"/>
      <c r="AR700" s="331"/>
      <c r="AS700" s="331"/>
      <c r="AT700" s="331"/>
      <c r="AU700" s="331"/>
      <c r="AV700" s="331"/>
      <c r="AW700" s="331"/>
    </row>
    <row r="701" spans="10:49"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  <c r="AA701" s="331"/>
      <c r="AB701" s="331"/>
      <c r="AC701" s="331"/>
      <c r="AD701" s="331"/>
      <c r="AE701" s="331"/>
      <c r="AF701" s="331"/>
      <c r="AG701" s="331"/>
      <c r="AH701" s="331"/>
      <c r="AI701" s="331"/>
      <c r="AJ701" s="331"/>
      <c r="AK701" s="331"/>
      <c r="AL701" s="331"/>
      <c r="AM701" s="331"/>
      <c r="AN701" s="331"/>
      <c r="AO701" s="331"/>
      <c r="AP701" s="331"/>
      <c r="AQ701" s="331"/>
      <c r="AR701" s="331"/>
      <c r="AS701" s="331"/>
      <c r="AT701" s="331"/>
      <c r="AU701" s="331"/>
      <c r="AV701" s="331"/>
      <c r="AW701" s="331"/>
    </row>
    <row r="702" spans="10:49"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  <c r="AA702" s="331"/>
      <c r="AB702" s="331"/>
      <c r="AC702" s="331"/>
      <c r="AD702" s="331"/>
      <c r="AE702" s="331"/>
      <c r="AF702" s="331"/>
      <c r="AG702" s="331"/>
      <c r="AH702" s="331"/>
      <c r="AI702" s="331"/>
      <c r="AJ702" s="331"/>
      <c r="AK702" s="331"/>
      <c r="AL702" s="331"/>
      <c r="AM702" s="331"/>
      <c r="AN702" s="331"/>
      <c r="AO702" s="331"/>
      <c r="AP702" s="331"/>
      <c r="AQ702" s="331"/>
      <c r="AR702" s="331"/>
      <c r="AS702" s="331"/>
      <c r="AT702" s="331"/>
      <c r="AU702" s="331"/>
      <c r="AV702" s="331"/>
      <c r="AW702" s="331"/>
    </row>
    <row r="703" spans="10:49"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  <c r="AA703" s="331"/>
      <c r="AB703" s="331"/>
      <c r="AC703" s="331"/>
      <c r="AD703" s="331"/>
      <c r="AE703" s="331"/>
      <c r="AF703" s="331"/>
      <c r="AG703" s="331"/>
      <c r="AH703" s="331"/>
      <c r="AI703" s="331"/>
      <c r="AJ703" s="331"/>
      <c r="AK703" s="331"/>
      <c r="AL703" s="331"/>
      <c r="AM703" s="331"/>
      <c r="AN703" s="331"/>
      <c r="AO703" s="331"/>
      <c r="AP703" s="331"/>
      <c r="AQ703" s="331"/>
      <c r="AR703" s="331"/>
      <c r="AS703" s="331"/>
      <c r="AT703" s="331"/>
      <c r="AU703" s="331"/>
      <c r="AV703" s="331"/>
      <c r="AW703" s="331"/>
    </row>
    <row r="704" spans="10:49"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</row>
    <row r="705" spans="10:49"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  <c r="AA705" s="331"/>
      <c r="AB705" s="331"/>
      <c r="AC705" s="331"/>
      <c r="AD705" s="331"/>
      <c r="AE705" s="331"/>
      <c r="AF705" s="331"/>
      <c r="AG705" s="331"/>
      <c r="AH705" s="331"/>
      <c r="AI705" s="331"/>
      <c r="AJ705" s="331"/>
      <c r="AK705" s="331"/>
      <c r="AL705" s="331"/>
      <c r="AM705" s="331"/>
      <c r="AN705" s="331"/>
      <c r="AO705" s="331"/>
      <c r="AP705" s="331"/>
      <c r="AQ705" s="331"/>
      <c r="AR705" s="331"/>
      <c r="AS705" s="331"/>
      <c r="AT705" s="331"/>
      <c r="AU705" s="331"/>
      <c r="AV705" s="331"/>
      <c r="AW705" s="331"/>
    </row>
    <row r="706" spans="10:49"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  <c r="AA706" s="331"/>
      <c r="AB706" s="331"/>
      <c r="AC706" s="331"/>
      <c r="AD706" s="331"/>
      <c r="AE706" s="331"/>
      <c r="AF706" s="331"/>
      <c r="AG706" s="331"/>
      <c r="AH706" s="331"/>
      <c r="AI706" s="331"/>
      <c r="AJ706" s="331"/>
      <c r="AK706" s="331"/>
      <c r="AL706" s="331"/>
      <c r="AM706" s="331"/>
      <c r="AN706" s="331"/>
      <c r="AO706" s="331"/>
      <c r="AP706" s="331"/>
      <c r="AQ706" s="331"/>
      <c r="AR706" s="331"/>
      <c r="AS706" s="331"/>
      <c r="AT706" s="331"/>
      <c r="AU706" s="331"/>
      <c r="AV706" s="331"/>
      <c r="AW706" s="331"/>
    </row>
    <row r="707" spans="10:49"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  <c r="AA707" s="331"/>
      <c r="AB707" s="331"/>
      <c r="AC707" s="331"/>
      <c r="AD707" s="331"/>
      <c r="AE707" s="331"/>
      <c r="AF707" s="331"/>
      <c r="AG707" s="331"/>
      <c r="AH707" s="331"/>
      <c r="AI707" s="331"/>
      <c r="AJ707" s="331"/>
      <c r="AK707" s="331"/>
      <c r="AL707" s="331"/>
      <c r="AM707" s="331"/>
      <c r="AN707" s="331"/>
      <c r="AO707" s="331"/>
      <c r="AP707" s="331"/>
      <c r="AQ707" s="331"/>
      <c r="AR707" s="331"/>
      <c r="AS707" s="331"/>
      <c r="AT707" s="331"/>
      <c r="AU707" s="331"/>
      <c r="AV707" s="331"/>
      <c r="AW707" s="331"/>
    </row>
    <row r="708" spans="10:49"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  <c r="AA708" s="331"/>
      <c r="AB708" s="331"/>
      <c r="AC708" s="331"/>
      <c r="AD708" s="331"/>
      <c r="AE708" s="331"/>
      <c r="AF708" s="331"/>
      <c r="AG708" s="331"/>
      <c r="AH708" s="331"/>
      <c r="AI708" s="331"/>
      <c r="AJ708" s="331"/>
      <c r="AK708" s="331"/>
      <c r="AL708" s="331"/>
      <c r="AM708" s="331"/>
      <c r="AN708" s="331"/>
      <c r="AO708" s="331"/>
      <c r="AP708" s="331"/>
      <c r="AQ708" s="331"/>
      <c r="AR708" s="331"/>
      <c r="AS708" s="331"/>
      <c r="AT708" s="331"/>
      <c r="AU708" s="331"/>
      <c r="AV708" s="331"/>
      <c r="AW708" s="331"/>
    </row>
    <row r="709" spans="10:49"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  <c r="AA709" s="331"/>
      <c r="AB709" s="331"/>
      <c r="AC709" s="331"/>
      <c r="AD709" s="331"/>
      <c r="AE709" s="331"/>
      <c r="AF709" s="331"/>
      <c r="AG709" s="331"/>
      <c r="AH709" s="331"/>
      <c r="AI709" s="331"/>
      <c r="AJ709" s="331"/>
      <c r="AK709" s="331"/>
      <c r="AL709" s="331"/>
      <c r="AM709" s="331"/>
      <c r="AN709" s="331"/>
      <c r="AO709" s="331"/>
      <c r="AP709" s="331"/>
      <c r="AQ709" s="331"/>
      <c r="AR709" s="331"/>
      <c r="AS709" s="331"/>
      <c r="AT709" s="331"/>
      <c r="AU709" s="331"/>
      <c r="AV709" s="331"/>
      <c r="AW709" s="331"/>
    </row>
    <row r="710" spans="10:49"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  <c r="AA710" s="331"/>
      <c r="AB710" s="331"/>
      <c r="AC710" s="331"/>
      <c r="AD710" s="331"/>
      <c r="AE710" s="331"/>
      <c r="AF710" s="331"/>
      <c r="AG710" s="331"/>
      <c r="AH710" s="331"/>
      <c r="AI710" s="331"/>
      <c r="AJ710" s="331"/>
      <c r="AK710" s="331"/>
      <c r="AL710" s="331"/>
      <c r="AM710" s="331"/>
      <c r="AN710" s="331"/>
      <c r="AO710" s="331"/>
      <c r="AP710" s="331"/>
      <c r="AQ710" s="331"/>
      <c r="AR710" s="331"/>
      <c r="AS710" s="331"/>
      <c r="AT710" s="331"/>
      <c r="AU710" s="331"/>
      <c r="AV710" s="331"/>
      <c r="AW710" s="331"/>
    </row>
    <row r="711" spans="10:49"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  <c r="AA711" s="331"/>
      <c r="AB711" s="331"/>
      <c r="AC711" s="331"/>
      <c r="AD711" s="331"/>
      <c r="AE711" s="331"/>
      <c r="AF711" s="331"/>
      <c r="AG711" s="331"/>
      <c r="AH711" s="331"/>
      <c r="AI711" s="331"/>
      <c r="AJ711" s="331"/>
      <c r="AK711" s="331"/>
      <c r="AL711" s="331"/>
      <c r="AM711" s="331"/>
      <c r="AN711" s="331"/>
      <c r="AO711" s="331"/>
      <c r="AP711" s="331"/>
      <c r="AQ711" s="331"/>
      <c r="AR711" s="331"/>
      <c r="AS711" s="331"/>
      <c r="AT711" s="331"/>
      <c r="AU711" s="331"/>
      <c r="AV711" s="331"/>
      <c r="AW711" s="331"/>
    </row>
    <row r="712" spans="10:49"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  <c r="AA712" s="331"/>
      <c r="AB712" s="331"/>
      <c r="AC712" s="331"/>
      <c r="AD712" s="331"/>
      <c r="AE712" s="331"/>
      <c r="AF712" s="331"/>
      <c r="AG712" s="331"/>
      <c r="AH712" s="331"/>
      <c r="AI712" s="331"/>
      <c r="AJ712" s="331"/>
      <c r="AK712" s="331"/>
      <c r="AL712" s="331"/>
      <c r="AM712" s="331"/>
      <c r="AN712" s="331"/>
      <c r="AO712" s="331"/>
      <c r="AP712" s="331"/>
      <c r="AQ712" s="331"/>
      <c r="AR712" s="331"/>
      <c r="AS712" s="331"/>
      <c r="AT712" s="331"/>
      <c r="AU712" s="331"/>
      <c r="AV712" s="331"/>
      <c r="AW712" s="331"/>
    </row>
    <row r="713" spans="10:49"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  <c r="AA713" s="331"/>
      <c r="AB713" s="331"/>
      <c r="AC713" s="331"/>
      <c r="AD713" s="331"/>
      <c r="AE713" s="331"/>
      <c r="AF713" s="331"/>
      <c r="AG713" s="331"/>
      <c r="AH713" s="331"/>
      <c r="AI713" s="331"/>
      <c r="AJ713" s="331"/>
      <c r="AK713" s="331"/>
      <c r="AL713" s="331"/>
      <c r="AM713" s="331"/>
      <c r="AN713" s="331"/>
      <c r="AO713" s="331"/>
      <c r="AP713" s="331"/>
      <c r="AQ713" s="331"/>
      <c r="AR713" s="331"/>
      <c r="AS713" s="331"/>
      <c r="AT713" s="331"/>
      <c r="AU713" s="331"/>
      <c r="AV713" s="331"/>
      <c r="AW713" s="331"/>
    </row>
    <row r="714" spans="10:49"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  <c r="AA714" s="331"/>
      <c r="AB714" s="331"/>
      <c r="AC714" s="331"/>
      <c r="AD714" s="331"/>
      <c r="AE714" s="331"/>
      <c r="AF714" s="331"/>
      <c r="AG714" s="331"/>
      <c r="AH714" s="331"/>
      <c r="AI714" s="331"/>
      <c r="AJ714" s="331"/>
      <c r="AK714" s="331"/>
      <c r="AL714" s="331"/>
      <c r="AM714" s="331"/>
      <c r="AN714" s="331"/>
      <c r="AO714" s="331"/>
      <c r="AP714" s="331"/>
      <c r="AQ714" s="331"/>
      <c r="AR714" s="331"/>
      <c r="AS714" s="331"/>
      <c r="AT714" s="331"/>
      <c r="AU714" s="331"/>
      <c r="AV714" s="331"/>
      <c r="AW714" s="331"/>
    </row>
    <row r="715" spans="10:49"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  <c r="AA715" s="331"/>
      <c r="AB715" s="331"/>
      <c r="AC715" s="331"/>
      <c r="AD715" s="331"/>
      <c r="AE715" s="331"/>
      <c r="AF715" s="331"/>
      <c r="AG715" s="331"/>
      <c r="AH715" s="331"/>
      <c r="AI715" s="331"/>
      <c r="AJ715" s="331"/>
      <c r="AK715" s="331"/>
      <c r="AL715" s="331"/>
      <c r="AM715" s="331"/>
      <c r="AN715" s="331"/>
      <c r="AO715" s="331"/>
      <c r="AP715" s="331"/>
      <c r="AQ715" s="331"/>
      <c r="AR715" s="331"/>
      <c r="AS715" s="331"/>
      <c r="AT715" s="331"/>
      <c r="AU715" s="331"/>
      <c r="AV715" s="331"/>
      <c r="AW715" s="331"/>
    </row>
    <row r="716" spans="10:49"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  <c r="AA716" s="331"/>
      <c r="AB716" s="331"/>
      <c r="AC716" s="331"/>
      <c r="AD716" s="331"/>
      <c r="AE716" s="331"/>
      <c r="AF716" s="331"/>
      <c r="AG716" s="331"/>
      <c r="AH716" s="331"/>
      <c r="AI716" s="331"/>
      <c r="AJ716" s="331"/>
      <c r="AK716" s="331"/>
      <c r="AL716" s="331"/>
      <c r="AM716" s="331"/>
      <c r="AN716" s="331"/>
      <c r="AO716" s="331"/>
      <c r="AP716" s="331"/>
      <c r="AQ716" s="331"/>
      <c r="AR716" s="331"/>
      <c r="AS716" s="331"/>
      <c r="AT716" s="331"/>
      <c r="AU716" s="331"/>
      <c r="AV716" s="331"/>
      <c r="AW716" s="331"/>
    </row>
    <row r="717" spans="10:49"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  <c r="AA717" s="331"/>
      <c r="AB717" s="331"/>
      <c r="AC717" s="331"/>
      <c r="AD717" s="331"/>
      <c r="AE717" s="331"/>
      <c r="AF717" s="331"/>
      <c r="AG717" s="331"/>
      <c r="AH717" s="331"/>
      <c r="AI717" s="331"/>
      <c r="AJ717" s="331"/>
      <c r="AK717" s="331"/>
      <c r="AL717" s="331"/>
      <c r="AM717" s="331"/>
      <c r="AN717" s="331"/>
      <c r="AO717" s="331"/>
      <c r="AP717" s="331"/>
      <c r="AQ717" s="331"/>
      <c r="AR717" s="331"/>
      <c r="AS717" s="331"/>
      <c r="AT717" s="331"/>
      <c r="AU717" s="331"/>
      <c r="AV717" s="331"/>
      <c r="AW717" s="331"/>
    </row>
    <row r="718" spans="10:49"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  <c r="AA718" s="331"/>
      <c r="AB718" s="331"/>
      <c r="AC718" s="331"/>
      <c r="AD718" s="331"/>
      <c r="AE718" s="331"/>
      <c r="AF718" s="331"/>
      <c r="AG718" s="331"/>
      <c r="AH718" s="331"/>
      <c r="AI718" s="331"/>
      <c r="AJ718" s="331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31"/>
      <c r="AV718" s="331"/>
      <c r="AW718" s="331"/>
    </row>
    <row r="719" spans="10:49"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  <c r="AA719" s="331"/>
      <c r="AB719" s="331"/>
      <c r="AC719" s="331"/>
      <c r="AD719" s="331"/>
      <c r="AE719" s="331"/>
      <c r="AF719" s="331"/>
      <c r="AG719" s="331"/>
      <c r="AH719" s="331"/>
      <c r="AI719" s="331"/>
      <c r="AJ719" s="331"/>
      <c r="AK719" s="331"/>
      <c r="AL719" s="331"/>
      <c r="AM719" s="331"/>
      <c r="AN719" s="331"/>
      <c r="AO719" s="331"/>
      <c r="AP719" s="331"/>
      <c r="AQ719" s="331"/>
      <c r="AR719" s="331"/>
      <c r="AS719" s="331"/>
      <c r="AT719" s="331"/>
      <c r="AU719" s="331"/>
      <c r="AV719" s="331"/>
      <c r="AW719" s="331"/>
    </row>
    <row r="720" spans="10:49"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  <c r="AA720" s="331"/>
      <c r="AB720" s="331"/>
      <c r="AC720" s="331"/>
      <c r="AD720" s="331"/>
      <c r="AE720" s="331"/>
      <c r="AF720" s="331"/>
      <c r="AG720" s="331"/>
      <c r="AH720" s="331"/>
      <c r="AI720" s="331"/>
      <c r="AJ720" s="331"/>
      <c r="AK720" s="331"/>
      <c r="AL720" s="331"/>
      <c r="AM720" s="331"/>
      <c r="AN720" s="331"/>
      <c r="AO720" s="331"/>
      <c r="AP720" s="331"/>
      <c r="AQ720" s="331"/>
      <c r="AR720" s="331"/>
      <c r="AS720" s="331"/>
      <c r="AT720" s="331"/>
      <c r="AU720" s="331"/>
      <c r="AV720" s="331"/>
      <c r="AW720" s="331"/>
    </row>
    <row r="721" spans="10:49"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  <c r="AA721" s="331"/>
      <c r="AB721" s="331"/>
      <c r="AC721" s="331"/>
      <c r="AD721" s="331"/>
      <c r="AE721" s="331"/>
      <c r="AF721" s="331"/>
      <c r="AG721" s="331"/>
      <c r="AH721" s="331"/>
      <c r="AI721" s="331"/>
      <c r="AJ721" s="331"/>
      <c r="AK721" s="331"/>
      <c r="AL721" s="331"/>
      <c r="AM721" s="331"/>
      <c r="AN721" s="331"/>
      <c r="AO721" s="331"/>
      <c r="AP721" s="331"/>
      <c r="AQ721" s="331"/>
      <c r="AR721" s="331"/>
      <c r="AS721" s="331"/>
      <c r="AT721" s="331"/>
      <c r="AU721" s="331"/>
      <c r="AV721" s="331"/>
      <c r="AW721" s="331"/>
    </row>
    <row r="722" spans="10:49"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  <c r="AA722" s="331"/>
      <c r="AB722" s="331"/>
      <c r="AC722" s="331"/>
      <c r="AD722" s="331"/>
      <c r="AE722" s="331"/>
      <c r="AF722" s="331"/>
      <c r="AG722" s="331"/>
      <c r="AH722" s="331"/>
      <c r="AI722" s="331"/>
      <c r="AJ722" s="331"/>
      <c r="AK722" s="331"/>
      <c r="AL722" s="331"/>
      <c r="AM722" s="331"/>
      <c r="AN722" s="331"/>
      <c r="AO722" s="331"/>
      <c r="AP722" s="331"/>
      <c r="AQ722" s="331"/>
      <c r="AR722" s="331"/>
      <c r="AS722" s="331"/>
      <c r="AT722" s="331"/>
      <c r="AU722" s="331"/>
      <c r="AV722" s="331"/>
      <c r="AW722" s="331"/>
    </row>
    <row r="723" spans="10:49"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  <c r="AA723" s="331"/>
      <c r="AB723" s="331"/>
      <c r="AC723" s="331"/>
      <c r="AD723" s="331"/>
      <c r="AE723" s="331"/>
      <c r="AF723" s="331"/>
      <c r="AG723" s="331"/>
      <c r="AH723" s="331"/>
      <c r="AI723" s="331"/>
      <c r="AJ723" s="331"/>
      <c r="AK723" s="331"/>
      <c r="AL723" s="331"/>
      <c r="AM723" s="331"/>
      <c r="AN723" s="331"/>
      <c r="AO723" s="331"/>
      <c r="AP723" s="331"/>
      <c r="AQ723" s="331"/>
      <c r="AR723" s="331"/>
      <c r="AS723" s="331"/>
      <c r="AT723" s="331"/>
      <c r="AU723" s="331"/>
      <c r="AV723" s="331"/>
      <c r="AW723" s="331"/>
    </row>
    <row r="724" spans="10:49"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  <c r="AA724" s="331"/>
      <c r="AB724" s="331"/>
      <c r="AC724" s="331"/>
      <c r="AD724" s="331"/>
      <c r="AE724" s="331"/>
      <c r="AF724" s="331"/>
      <c r="AG724" s="331"/>
      <c r="AH724" s="331"/>
      <c r="AI724" s="331"/>
      <c r="AJ724" s="331"/>
      <c r="AK724" s="331"/>
      <c r="AL724" s="331"/>
      <c r="AM724" s="331"/>
      <c r="AN724" s="331"/>
      <c r="AO724" s="331"/>
      <c r="AP724" s="331"/>
      <c r="AQ724" s="331"/>
      <c r="AR724" s="331"/>
      <c r="AS724" s="331"/>
      <c r="AT724" s="331"/>
      <c r="AU724" s="331"/>
      <c r="AV724" s="331"/>
      <c r="AW724" s="331"/>
    </row>
    <row r="725" spans="10:49"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  <c r="AA725" s="331"/>
      <c r="AB725" s="331"/>
      <c r="AC725" s="331"/>
      <c r="AD725" s="331"/>
      <c r="AE725" s="331"/>
      <c r="AF725" s="331"/>
      <c r="AG725" s="331"/>
      <c r="AH725" s="331"/>
      <c r="AI725" s="331"/>
      <c r="AJ725" s="331"/>
      <c r="AK725" s="331"/>
      <c r="AL725" s="331"/>
      <c r="AM725" s="331"/>
      <c r="AN725" s="331"/>
      <c r="AO725" s="331"/>
      <c r="AP725" s="331"/>
      <c r="AQ725" s="331"/>
      <c r="AR725" s="331"/>
      <c r="AS725" s="331"/>
      <c r="AT725" s="331"/>
      <c r="AU725" s="331"/>
      <c r="AV725" s="331"/>
      <c r="AW725" s="331"/>
    </row>
    <row r="726" spans="10:49"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  <c r="AA726" s="331"/>
      <c r="AB726" s="331"/>
      <c r="AC726" s="331"/>
      <c r="AD726" s="331"/>
      <c r="AE726" s="331"/>
      <c r="AF726" s="331"/>
      <c r="AG726" s="331"/>
      <c r="AH726" s="331"/>
      <c r="AI726" s="331"/>
      <c r="AJ726" s="331"/>
      <c r="AK726" s="331"/>
      <c r="AL726" s="331"/>
      <c r="AM726" s="331"/>
      <c r="AN726" s="331"/>
      <c r="AO726" s="331"/>
      <c r="AP726" s="331"/>
      <c r="AQ726" s="331"/>
      <c r="AR726" s="331"/>
      <c r="AS726" s="331"/>
      <c r="AT726" s="331"/>
      <c r="AU726" s="331"/>
      <c r="AV726" s="331"/>
      <c r="AW726" s="331"/>
    </row>
    <row r="727" spans="10:49"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  <c r="AA727" s="331"/>
      <c r="AB727" s="331"/>
      <c r="AC727" s="331"/>
      <c r="AD727" s="331"/>
      <c r="AE727" s="331"/>
      <c r="AF727" s="331"/>
      <c r="AG727" s="331"/>
      <c r="AH727" s="331"/>
      <c r="AI727" s="331"/>
      <c r="AJ727" s="331"/>
      <c r="AK727" s="331"/>
      <c r="AL727" s="331"/>
      <c r="AM727" s="331"/>
      <c r="AN727" s="331"/>
      <c r="AO727" s="331"/>
      <c r="AP727" s="331"/>
      <c r="AQ727" s="331"/>
      <c r="AR727" s="331"/>
      <c r="AS727" s="331"/>
      <c r="AT727" s="331"/>
      <c r="AU727" s="331"/>
      <c r="AV727" s="331"/>
      <c r="AW727" s="331"/>
    </row>
    <row r="728" spans="10:49"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  <c r="AA728" s="331"/>
      <c r="AB728" s="331"/>
      <c r="AC728" s="331"/>
      <c r="AD728" s="331"/>
      <c r="AE728" s="331"/>
      <c r="AF728" s="331"/>
      <c r="AG728" s="331"/>
      <c r="AH728" s="331"/>
      <c r="AI728" s="331"/>
      <c r="AJ728" s="331"/>
      <c r="AK728" s="331"/>
      <c r="AL728" s="331"/>
      <c r="AM728" s="331"/>
      <c r="AN728" s="331"/>
      <c r="AO728" s="331"/>
      <c r="AP728" s="331"/>
      <c r="AQ728" s="331"/>
      <c r="AR728" s="331"/>
      <c r="AS728" s="331"/>
      <c r="AT728" s="331"/>
      <c r="AU728" s="331"/>
      <c r="AV728" s="331"/>
      <c r="AW728" s="331"/>
    </row>
    <row r="729" spans="10:49"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  <c r="AA729" s="331"/>
      <c r="AB729" s="331"/>
      <c r="AC729" s="331"/>
      <c r="AD729" s="331"/>
      <c r="AE729" s="331"/>
      <c r="AF729" s="331"/>
      <c r="AG729" s="331"/>
      <c r="AH729" s="331"/>
      <c r="AI729" s="331"/>
      <c r="AJ729" s="331"/>
      <c r="AK729" s="331"/>
      <c r="AL729" s="331"/>
      <c r="AM729" s="331"/>
      <c r="AN729" s="331"/>
      <c r="AO729" s="331"/>
      <c r="AP729" s="331"/>
      <c r="AQ729" s="331"/>
      <c r="AR729" s="331"/>
      <c r="AS729" s="331"/>
      <c r="AT729" s="331"/>
      <c r="AU729" s="331"/>
      <c r="AV729" s="331"/>
      <c r="AW729" s="331"/>
    </row>
    <row r="730" spans="10:49"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  <c r="AA730" s="331"/>
      <c r="AB730" s="331"/>
      <c r="AC730" s="331"/>
      <c r="AD730" s="331"/>
      <c r="AE730" s="331"/>
      <c r="AF730" s="331"/>
      <c r="AG730" s="331"/>
      <c r="AH730" s="331"/>
      <c r="AI730" s="331"/>
      <c r="AJ730" s="331"/>
      <c r="AK730" s="331"/>
      <c r="AL730" s="331"/>
      <c r="AM730" s="331"/>
      <c r="AN730" s="331"/>
      <c r="AO730" s="331"/>
      <c r="AP730" s="331"/>
      <c r="AQ730" s="331"/>
      <c r="AR730" s="331"/>
      <c r="AS730" s="331"/>
      <c r="AT730" s="331"/>
      <c r="AU730" s="331"/>
      <c r="AV730" s="331"/>
      <c r="AW730" s="331"/>
    </row>
    <row r="731" spans="10:49"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  <c r="AA731" s="331"/>
      <c r="AB731" s="331"/>
      <c r="AC731" s="331"/>
      <c r="AD731" s="331"/>
      <c r="AE731" s="331"/>
      <c r="AF731" s="331"/>
      <c r="AG731" s="331"/>
      <c r="AH731" s="331"/>
      <c r="AI731" s="331"/>
      <c r="AJ731" s="331"/>
      <c r="AK731" s="331"/>
      <c r="AL731" s="331"/>
      <c r="AM731" s="331"/>
      <c r="AN731" s="331"/>
      <c r="AO731" s="331"/>
      <c r="AP731" s="331"/>
      <c r="AQ731" s="331"/>
      <c r="AR731" s="331"/>
      <c r="AS731" s="331"/>
      <c r="AT731" s="331"/>
      <c r="AU731" s="331"/>
      <c r="AV731" s="331"/>
      <c r="AW731" s="331"/>
    </row>
    <row r="732" spans="10:49"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  <c r="AA732" s="331"/>
      <c r="AB732" s="331"/>
      <c r="AC732" s="331"/>
      <c r="AD732" s="331"/>
      <c r="AE732" s="331"/>
      <c r="AF732" s="331"/>
      <c r="AG732" s="331"/>
      <c r="AH732" s="331"/>
      <c r="AI732" s="331"/>
      <c r="AJ732" s="331"/>
      <c r="AK732" s="331"/>
      <c r="AL732" s="331"/>
      <c r="AM732" s="331"/>
      <c r="AN732" s="331"/>
      <c r="AO732" s="331"/>
      <c r="AP732" s="331"/>
      <c r="AQ732" s="331"/>
      <c r="AR732" s="331"/>
      <c r="AS732" s="331"/>
      <c r="AT732" s="331"/>
      <c r="AU732" s="331"/>
      <c r="AV732" s="331"/>
      <c r="AW732" s="331"/>
    </row>
    <row r="733" spans="10:49"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  <c r="AA733" s="331"/>
      <c r="AB733" s="331"/>
      <c r="AC733" s="331"/>
      <c r="AD733" s="331"/>
      <c r="AE733" s="331"/>
      <c r="AF733" s="331"/>
      <c r="AG733" s="331"/>
      <c r="AH733" s="331"/>
      <c r="AI733" s="331"/>
      <c r="AJ733" s="331"/>
      <c r="AK733" s="331"/>
      <c r="AL733" s="331"/>
      <c r="AM733" s="331"/>
      <c r="AN733" s="331"/>
      <c r="AO733" s="331"/>
      <c r="AP733" s="331"/>
      <c r="AQ733" s="331"/>
      <c r="AR733" s="331"/>
      <c r="AS733" s="331"/>
      <c r="AT733" s="331"/>
      <c r="AU733" s="331"/>
      <c r="AV733" s="331"/>
      <c r="AW733" s="331"/>
    </row>
    <row r="734" spans="10:49"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  <c r="AA734" s="331"/>
      <c r="AB734" s="331"/>
      <c r="AC734" s="331"/>
      <c r="AD734" s="331"/>
      <c r="AE734" s="331"/>
      <c r="AF734" s="331"/>
      <c r="AG734" s="331"/>
      <c r="AH734" s="331"/>
      <c r="AI734" s="331"/>
      <c r="AJ734" s="331"/>
      <c r="AK734" s="331"/>
      <c r="AL734" s="331"/>
      <c r="AM734" s="331"/>
      <c r="AN734" s="331"/>
      <c r="AO734" s="331"/>
      <c r="AP734" s="331"/>
      <c r="AQ734" s="331"/>
      <c r="AR734" s="331"/>
      <c r="AS734" s="331"/>
      <c r="AT734" s="331"/>
      <c r="AU734" s="331"/>
      <c r="AV734" s="331"/>
      <c r="AW734" s="331"/>
    </row>
    <row r="735" spans="10:49"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  <c r="AA735" s="331"/>
      <c r="AB735" s="331"/>
      <c r="AC735" s="331"/>
      <c r="AD735" s="331"/>
      <c r="AE735" s="331"/>
      <c r="AF735" s="331"/>
      <c r="AG735" s="331"/>
      <c r="AH735" s="331"/>
      <c r="AI735" s="331"/>
      <c r="AJ735" s="331"/>
      <c r="AK735" s="331"/>
      <c r="AL735" s="331"/>
      <c r="AM735" s="331"/>
      <c r="AN735" s="331"/>
      <c r="AO735" s="331"/>
      <c r="AP735" s="331"/>
      <c r="AQ735" s="331"/>
      <c r="AR735" s="331"/>
      <c r="AS735" s="331"/>
      <c r="AT735" s="331"/>
      <c r="AU735" s="331"/>
      <c r="AV735" s="331"/>
      <c r="AW735" s="331"/>
    </row>
    <row r="736" spans="10:49"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  <c r="AA736" s="331"/>
      <c r="AB736" s="331"/>
      <c r="AC736" s="331"/>
      <c r="AD736" s="331"/>
      <c r="AE736" s="331"/>
      <c r="AF736" s="331"/>
      <c r="AG736" s="331"/>
      <c r="AH736" s="331"/>
      <c r="AI736" s="331"/>
      <c r="AJ736" s="331"/>
      <c r="AK736" s="331"/>
      <c r="AL736" s="331"/>
      <c r="AM736" s="331"/>
      <c r="AN736" s="331"/>
      <c r="AO736" s="331"/>
      <c r="AP736" s="331"/>
      <c r="AQ736" s="331"/>
      <c r="AR736" s="331"/>
      <c r="AS736" s="331"/>
      <c r="AT736" s="331"/>
      <c r="AU736" s="331"/>
      <c r="AV736" s="331"/>
      <c r="AW736" s="331"/>
    </row>
    <row r="737" spans="10:49"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  <c r="AA737" s="331"/>
      <c r="AB737" s="331"/>
      <c r="AC737" s="331"/>
      <c r="AD737" s="331"/>
      <c r="AE737" s="331"/>
      <c r="AF737" s="331"/>
      <c r="AG737" s="331"/>
      <c r="AH737" s="331"/>
      <c r="AI737" s="331"/>
      <c r="AJ737" s="331"/>
      <c r="AK737" s="331"/>
      <c r="AL737" s="331"/>
      <c r="AM737" s="331"/>
      <c r="AN737" s="331"/>
      <c r="AO737" s="331"/>
      <c r="AP737" s="331"/>
      <c r="AQ737" s="331"/>
      <c r="AR737" s="331"/>
      <c r="AS737" s="331"/>
      <c r="AT737" s="331"/>
      <c r="AU737" s="331"/>
      <c r="AV737" s="331"/>
      <c r="AW737" s="331"/>
    </row>
    <row r="738" spans="10:49"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  <c r="AA738" s="331"/>
      <c r="AB738" s="331"/>
      <c r="AC738" s="331"/>
      <c r="AD738" s="331"/>
      <c r="AE738" s="331"/>
      <c r="AF738" s="331"/>
      <c r="AG738" s="331"/>
      <c r="AH738" s="331"/>
      <c r="AI738" s="331"/>
      <c r="AJ738" s="331"/>
      <c r="AK738" s="331"/>
      <c r="AL738" s="331"/>
      <c r="AM738" s="331"/>
      <c r="AN738" s="331"/>
      <c r="AO738" s="331"/>
      <c r="AP738" s="331"/>
      <c r="AQ738" s="331"/>
      <c r="AR738" s="331"/>
      <c r="AS738" s="331"/>
      <c r="AT738" s="331"/>
      <c r="AU738" s="331"/>
      <c r="AV738" s="331"/>
      <c r="AW738" s="331"/>
    </row>
    <row r="739" spans="10:49"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  <c r="AA739" s="331"/>
      <c r="AB739" s="331"/>
      <c r="AC739" s="331"/>
      <c r="AD739" s="331"/>
      <c r="AE739" s="331"/>
      <c r="AF739" s="331"/>
      <c r="AG739" s="331"/>
      <c r="AH739" s="331"/>
      <c r="AI739" s="331"/>
      <c r="AJ739" s="331"/>
      <c r="AK739" s="331"/>
      <c r="AL739" s="331"/>
      <c r="AM739" s="331"/>
      <c r="AN739" s="331"/>
      <c r="AO739" s="331"/>
      <c r="AP739" s="331"/>
      <c r="AQ739" s="331"/>
      <c r="AR739" s="331"/>
      <c r="AS739" s="331"/>
      <c r="AT739" s="331"/>
      <c r="AU739" s="331"/>
      <c r="AV739" s="331"/>
      <c r="AW739" s="331"/>
    </row>
    <row r="740" spans="10:49"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  <c r="AA740" s="331"/>
      <c r="AB740" s="331"/>
      <c r="AC740" s="331"/>
      <c r="AD740" s="331"/>
      <c r="AE740" s="331"/>
      <c r="AF740" s="331"/>
      <c r="AG740" s="331"/>
      <c r="AH740" s="331"/>
      <c r="AI740" s="331"/>
      <c r="AJ740" s="331"/>
      <c r="AK740" s="331"/>
      <c r="AL740" s="331"/>
      <c r="AM740" s="331"/>
      <c r="AN740" s="331"/>
      <c r="AO740" s="331"/>
      <c r="AP740" s="331"/>
      <c r="AQ740" s="331"/>
      <c r="AR740" s="331"/>
      <c r="AS740" s="331"/>
      <c r="AT740" s="331"/>
      <c r="AU740" s="331"/>
      <c r="AV740" s="331"/>
      <c r="AW740" s="331"/>
    </row>
    <row r="741" spans="10:49"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  <c r="AA741" s="331"/>
      <c r="AB741" s="331"/>
      <c r="AC741" s="331"/>
      <c r="AD741" s="331"/>
      <c r="AE741" s="331"/>
      <c r="AF741" s="331"/>
      <c r="AG741" s="331"/>
      <c r="AH741" s="331"/>
      <c r="AI741" s="331"/>
      <c r="AJ741" s="331"/>
      <c r="AK741" s="331"/>
      <c r="AL741" s="331"/>
      <c r="AM741" s="331"/>
      <c r="AN741" s="331"/>
      <c r="AO741" s="331"/>
      <c r="AP741" s="331"/>
      <c r="AQ741" s="331"/>
      <c r="AR741" s="331"/>
      <c r="AS741" s="331"/>
      <c r="AT741" s="331"/>
      <c r="AU741" s="331"/>
      <c r="AV741" s="331"/>
      <c r="AW741" s="331"/>
    </row>
    <row r="742" spans="10:49"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  <c r="AA742" s="331"/>
      <c r="AB742" s="331"/>
      <c r="AC742" s="331"/>
      <c r="AD742" s="331"/>
      <c r="AE742" s="331"/>
      <c r="AF742" s="331"/>
      <c r="AG742" s="331"/>
      <c r="AH742" s="331"/>
      <c r="AI742" s="331"/>
      <c r="AJ742" s="331"/>
      <c r="AK742" s="331"/>
      <c r="AL742" s="331"/>
      <c r="AM742" s="331"/>
      <c r="AN742" s="331"/>
      <c r="AO742" s="331"/>
      <c r="AP742" s="331"/>
      <c r="AQ742" s="331"/>
      <c r="AR742" s="331"/>
      <c r="AS742" s="331"/>
      <c r="AT742" s="331"/>
      <c r="AU742" s="331"/>
      <c r="AV742" s="331"/>
      <c r="AW742" s="331"/>
    </row>
    <row r="743" spans="10:49"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  <c r="AA743" s="331"/>
      <c r="AB743" s="331"/>
      <c r="AC743" s="331"/>
      <c r="AD743" s="331"/>
      <c r="AE743" s="331"/>
      <c r="AF743" s="331"/>
      <c r="AG743" s="331"/>
      <c r="AH743" s="331"/>
      <c r="AI743" s="331"/>
      <c r="AJ743" s="331"/>
      <c r="AK743" s="331"/>
      <c r="AL743" s="331"/>
      <c r="AM743" s="331"/>
      <c r="AN743" s="331"/>
      <c r="AO743" s="331"/>
      <c r="AP743" s="331"/>
      <c r="AQ743" s="331"/>
      <c r="AR743" s="331"/>
      <c r="AS743" s="331"/>
      <c r="AT743" s="331"/>
      <c r="AU743" s="331"/>
      <c r="AV743" s="331"/>
      <c r="AW743" s="331"/>
    </row>
    <row r="744" spans="10:49"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  <c r="AA744" s="331"/>
      <c r="AB744" s="331"/>
      <c r="AC744" s="331"/>
      <c r="AD744" s="331"/>
      <c r="AE744" s="331"/>
      <c r="AF744" s="331"/>
      <c r="AG744" s="331"/>
      <c r="AH744" s="331"/>
      <c r="AI744" s="331"/>
      <c r="AJ744" s="331"/>
      <c r="AK744" s="331"/>
      <c r="AL744" s="331"/>
      <c r="AM744" s="331"/>
      <c r="AN744" s="331"/>
      <c r="AO744" s="331"/>
      <c r="AP744" s="331"/>
      <c r="AQ744" s="331"/>
      <c r="AR744" s="331"/>
      <c r="AS744" s="331"/>
      <c r="AT744" s="331"/>
      <c r="AU744" s="331"/>
      <c r="AV744" s="331"/>
      <c r="AW744" s="331"/>
    </row>
    <row r="745" spans="10:49"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  <c r="AA745" s="331"/>
      <c r="AB745" s="331"/>
      <c r="AC745" s="331"/>
      <c r="AD745" s="331"/>
      <c r="AE745" s="331"/>
      <c r="AF745" s="331"/>
      <c r="AG745" s="331"/>
      <c r="AH745" s="331"/>
      <c r="AI745" s="331"/>
      <c r="AJ745" s="331"/>
      <c r="AK745" s="331"/>
      <c r="AL745" s="331"/>
      <c r="AM745" s="331"/>
      <c r="AN745" s="331"/>
      <c r="AO745" s="331"/>
      <c r="AP745" s="331"/>
      <c r="AQ745" s="331"/>
      <c r="AR745" s="331"/>
      <c r="AS745" s="331"/>
      <c r="AT745" s="331"/>
      <c r="AU745" s="331"/>
      <c r="AV745" s="331"/>
      <c r="AW745" s="331"/>
    </row>
    <row r="746" spans="10:49"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331"/>
      <c r="AC746" s="331"/>
      <c r="AD746" s="331"/>
      <c r="AE746" s="331"/>
      <c r="AF746" s="331"/>
      <c r="AG746" s="331"/>
      <c r="AH746" s="331"/>
      <c r="AI746" s="331"/>
      <c r="AJ746" s="331"/>
      <c r="AK746" s="331"/>
      <c r="AL746" s="331"/>
      <c r="AM746" s="331"/>
      <c r="AN746" s="331"/>
      <c r="AO746" s="331"/>
      <c r="AP746" s="331"/>
      <c r="AQ746" s="331"/>
      <c r="AR746" s="331"/>
      <c r="AS746" s="331"/>
      <c r="AT746" s="331"/>
      <c r="AU746" s="331"/>
      <c r="AV746" s="331"/>
      <c r="AW746" s="331"/>
    </row>
    <row r="747" spans="10:49"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  <c r="AA747" s="331"/>
      <c r="AB747" s="331"/>
      <c r="AC747" s="331"/>
      <c r="AD747" s="331"/>
      <c r="AE747" s="331"/>
      <c r="AF747" s="331"/>
      <c r="AG747" s="331"/>
      <c r="AH747" s="331"/>
      <c r="AI747" s="331"/>
      <c r="AJ747" s="331"/>
      <c r="AK747" s="331"/>
      <c r="AL747" s="331"/>
      <c r="AM747" s="331"/>
      <c r="AN747" s="331"/>
      <c r="AO747" s="331"/>
      <c r="AP747" s="331"/>
      <c r="AQ747" s="331"/>
      <c r="AR747" s="331"/>
      <c r="AS747" s="331"/>
      <c r="AT747" s="331"/>
      <c r="AU747" s="331"/>
      <c r="AV747" s="331"/>
      <c r="AW747" s="331"/>
    </row>
    <row r="748" spans="10:49"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  <c r="AA748" s="331"/>
      <c r="AB748" s="331"/>
      <c r="AC748" s="331"/>
      <c r="AD748" s="331"/>
      <c r="AE748" s="331"/>
      <c r="AF748" s="331"/>
      <c r="AG748" s="331"/>
      <c r="AH748" s="331"/>
      <c r="AI748" s="331"/>
      <c r="AJ748" s="331"/>
      <c r="AK748" s="331"/>
      <c r="AL748" s="331"/>
      <c r="AM748" s="331"/>
      <c r="AN748" s="331"/>
      <c r="AO748" s="331"/>
      <c r="AP748" s="331"/>
      <c r="AQ748" s="331"/>
      <c r="AR748" s="331"/>
      <c r="AS748" s="331"/>
      <c r="AT748" s="331"/>
      <c r="AU748" s="331"/>
      <c r="AV748" s="331"/>
      <c r="AW748" s="331"/>
    </row>
    <row r="749" spans="10:49"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  <c r="AA749" s="331"/>
      <c r="AB749" s="331"/>
      <c r="AC749" s="331"/>
      <c r="AD749" s="331"/>
      <c r="AE749" s="331"/>
      <c r="AF749" s="331"/>
      <c r="AG749" s="331"/>
      <c r="AH749" s="331"/>
      <c r="AI749" s="331"/>
      <c r="AJ749" s="331"/>
      <c r="AK749" s="331"/>
      <c r="AL749" s="331"/>
      <c r="AM749" s="331"/>
      <c r="AN749" s="331"/>
      <c r="AO749" s="331"/>
      <c r="AP749" s="331"/>
      <c r="AQ749" s="331"/>
      <c r="AR749" s="331"/>
      <c r="AS749" s="331"/>
      <c r="AT749" s="331"/>
      <c r="AU749" s="331"/>
      <c r="AV749" s="331"/>
      <c r="AW749" s="331"/>
    </row>
    <row r="750" spans="10:49"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  <c r="AA750" s="331"/>
      <c r="AB750" s="331"/>
      <c r="AC750" s="331"/>
      <c r="AD750" s="331"/>
      <c r="AE750" s="331"/>
      <c r="AF750" s="331"/>
      <c r="AG750" s="331"/>
      <c r="AH750" s="331"/>
      <c r="AI750" s="331"/>
      <c r="AJ750" s="331"/>
      <c r="AK750" s="331"/>
      <c r="AL750" s="331"/>
      <c r="AM750" s="331"/>
      <c r="AN750" s="331"/>
      <c r="AO750" s="331"/>
      <c r="AP750" s="331"/>
      <c r="AQ750" s="331"/>
      <c r="AR750" s="331"/>
      <c r="AS750" s="331"/>
      <c r="AT750" s="331"/>
      <c r="AU750" s="331"/>
      <c r="AV750" s="331"/>
      <c r="AW750" s="331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11.140625" style="39" customWidth="1"/>
    <col min="3" max="3" width="25.42578125" style="39" customWidth="1"/>
    <col min="4" max="4" width="53" style="39" bestFit="1" customWidth="1"/>
    <col min="5" max="6" width="11.7109375" style="39" customWidth="1"/>
    <col min="7" max="7" width="14.28515625" style="39" bestFit="1" customWidth="1"/>
    <col min="8" max="9" width="15.7109375" style="39" customWidth="1"/>
    <col min="10" max="10" width="12.42578125" style="39" customWidth="1"/>
    <col min="11" max="16384" width="8.85546875" style="39"/>
  </cols>
  <sheetData>
    <row r="1" spans="2:18" ht="15.75" thickBot="1"/>
    <row r="2" spans="2:18" ht="21.75" thickBot="1">
      <c r="B2" s="544" t="s">
        <v>143</v>
      </c>
      <c r="C2" s="556" t="str">
        <f>Technologie!D45</f>
        <v>Monitorovací a řídící systém pro chlazení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8" ht="16.5" thickBot="1">
      <c r="B3" s="545"/>
      <c r="C3" s="264" t="s">
        <v>907</v>
      </c>
      <c r="D3" s="527"/>
      <c r="E3" s="527"/>
      <c r="F3" s="528"/>
      <c r="G3" s="40" t="str">
        <f>'Celkem  Nab+Tech'!G3</f>
        <v>Projekt</v>
      </c>
      <c r="H3" s="547" t="str">
        <f>Technologie!G3</f>
        <v>Makro Olomouc - remodelling chlazení</v>
      </c>
      <c r="I3" s="548"/>
      <c r="J3" s="549"/>
    </row>
    <row r="4" spans="2:18" ht="21.75" thickBot="1">
      <c r="B4" s="546"/>
      <c r="C4" s="607"/>
      <c r="D4" s="608"/>
      <c r="E4" s="608"/>
      <c r="F4" s="609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8">
      <c r="B5" s="568" t="s">
        <v>958</v>
      </c>
      <c r="C5" s="569"/>
      <c r="D5" s="569"/>
      <c r="E5" s="569"/>
      <c r="F5" s="569"/>
      <c r="G5" s="569"/>
      <c r="H5" s="569"/>
      <c r="I5" s="569"/>
      <c r="J5" s="570"/>
    </row>
    <row r="6" spans="2:18">
      <c r="B6" s="511" t="s">
        <v>956</v>
      </c>
      <c r="C6" s="508"/>
      <c r="D6" s="508"/>
      <c r="E6" s="508"/>
      <c r="F6" s="508"/>
      <c r="G6" s="508"/>
      <c r="H6" s="508"/>
      <c r="I6" s="508"/>
      <c r="J6" s="512"/>
    </row>
    <row r="7" spans="2:18">
      <c r="B7" s="511" t="s">
        <v>957</v>
      </c>
      <c r="C7" s="508"/>
      <c r="D7" s="508"/>
      <c r="E7" s="508"/>
      <c r="F7" s="508"/>
      <c r="G7" s="508"/>
      <c r="H7" s="508"/>
      <c r="I7" s="508"/>
      <c r="J7" s="512"/>
    </row>
    <row r="8" spans="2:18" ht="15.75" thickBot="1">
      <c r="B8" s="513"/>
      <c r="C8" s="514"/>
      <c r="D8" s="514"/>
      <c r="E8" s="514"/>
      <c r="F8" s="514"/>
      <c r="G8" s="514"/>
      <c r="H8" s="514"/>
      <c r="I8" s="514"/>
      <c r="J8" s="515"/>
    </row>
    <row r="9" spans="2:18">
      <c r="B9" s="574" t="s">
        <v>85</v>
      </c>
      <c r="C9" s="576" t="s">
        <v>739</v>
      </c>
      <c r="D9" s="605" t="s">
        <v>684</v>
      </c>
      <c r="E9" s="409" t="s">
        <v>742</v>
      </c>
      <c r="F9" s="409" t="s">
        <v>688</v>
      </c>
      <c r="G9" s="451" t="s">
        <v>685</v>
      </c>
      <c r="H9" s="408" t="s">
        <v>686</v>
      </c>
      <c r="I9" s="502" t="s">
        <v>697</v>
      </c>
      <c r="J9" s="503"/>
    </row>
    <row r="10" spans="2:18" ht="15.75" thickBot="1">
      <c r="B10" s="575"/>
      <c r="C10" s="577"/>
      <c r="D10" s="606"/>
      <c r="E10" s="410" t="s">
        <v>743</v>
      </c>
      <c r="F10" s="410" t="s">
        <v>743</v>
      </c>
      <c r="G10" s="452"/>
      <c r="H10" s="410" t="s">
        <v>743</v>
      </c>
      <c r="I10" s="67" t="s">
        <v>687</v>
      </c>
      <c r="J10" s="68" t="s">
        <v>688</v>
      </c>
    </row>
    <row r="11" spans="2:18" s="72" customFormat="1" ht="12.75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2.75">
      <c r="B12" s="69" t="s">
        <v>90</v>
      </c>
      <c r="C12" s="289"/>
      <c r="D12" s="93" t="s">
        <v>732</v>
      </c>
      <c r="E12" s="169"/>
      <c r="F12" s="169"/>
      <c r="G12" s="372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50"/>
      <c r="L12" s="353"/>
      <c r="M12" s="353"/>
      <c r="N12" s="353"/>
      <c r="O12" s="353"/>
      <c r="P12" s="353"/>
      <c r="Q12" s="353"/>
      <c r="R12" s="353"/>
    </row>
    <row r="13" spans="2:18" s="72" customFormat="1" ht="13.5" thickBot="1">
      <c r="B13" s="73"/>
      <c r="C13" s="267"/>
      <c r="D13" s="78"/>
      <c r="E13" s="178"/>
      <c r="F13" s="178"/>
      <c r="G13" s="84"/>
      <c r="H13" s="188"/>
      <c r="I13" s="173"/>
      <c r="J13" s="174"/>
      <c r="K13" s="350"/>
      <c r="L13" s="353"/>
      <c r="M13" s="353"/>
      <c r="N13" s="353"/>
      <c r="O13" s="353"/>
      <c r="P13" s="353"/>
      <c r="Q13" s="353"/>
      <c r="R13" s="353"/>
    </row>
    <row r="14" spans="2:18" ht="15.75" thickBot="1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9.5" thickBot="1">
      <c r="B15" s="531" t="s">
        <v>707</v>
      </c>
      <c r="C15" s="532"/>
      <c r="D15" s="532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6"/>
  <sheetViews>
    <sheetView zoomScale="60" zoomScaleNormal="60" workbookViewId="0"/>
  </sheetViews>
  <sheetFormatPr defaultColWidth="8.85546875" defaultRowHeight="15"/>
  <cols>
    <col min="1" max="1" width="8.85546875" style="39"/>
    <col min="2" max="2" width="10.5703125" style="39" customWidth="1"/>
    <col min="3" max="3" width="45" style="39" customWidth="1"/>
    <col min="4" max="4" width="11.28515625" style="39" customWidth="1"/>
    <col min="5" max="5" width="15.28515625" style="39" customWidth="1"/>
    <col min="6" max="6" width="14.140625" style="39" bestFit="1" customWidth="1"/>
    <col min="7" max="8" width="15.7109375" style="39" customWidth="1"/>
    <col min="9" max="9" width="13.140625" style="39" customWidth="1"/>
    <col min="10" max="16384" width="8.85546875" style="39"/>
  </cols>
  <sheetData>
    <row r="1" spans="2:12" ht="15.75" thickBot="1"/>
    <row r="2" spans="2:12" ht="21.75" thickBot="1">
      <c r="B2" s="544" t="s">
        <v>142</v>
      </c>
      <c r="C2" s="556" t="str">
        <f>Technologie!D49</f>
        <v>Doprava pro technologii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12" ht="15" customHeight="1" thickBot="1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Olomouc - remodelling chlazení</v>
      </c>
      <c r="H3" s="548"/>
      <c r="I3" s="549"/>
    </row>
    <row r="4" spans="2:12" ht="21.6" customHeight="1" thickBot="1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12" s="72" customFormat="1" ht="12.75">
      <c r="B5" s="568" t="s">
        <v>904</v>
      </c>
      <c r="C5" s="569"/>
      <c r="D5" s="569"/>
      <c r="E5" s="569"/>
      <c r="F5" s="569"/>
      <c r="G5" s="569"/>
      <c r="H5" s="569"/>
      <c r="I5" s="570"/>
    </row>
    <row r="6" spans="2:12" s="72" customFormat="1" ht="13.15" customHeight="1">
      <c r="B6" s="571" t="s">
        <v>905</v>
      </c>
      <c r="C6" s="572" t="s">
        <v>231</v>
      </c>
      <c r="D6" s="572" t="s">
        <v>231</v>
      </c>
      <c r="E6" s="572" t="s">
        <v>231</v>
      </c>
      <c r="F6" s="572" t="s">
        <v>231</v>
      </c>
      <c r="G6" s="572" t="s">
        <v>231</v>
      </c>
      <c r="H6" s="572" t="s">
        <v>231</v>
      </c>
      <c r="I6" s="573" t="s">
        <v>231</v>
      </c>
    </row>
    <row r="7" spans="2:12" s="72" customFormat="1" ht="12.75">
      <c r="B7" s="571"/>
      <c r="C7" s="572"/>
      <c r="D7" s="572"/>
      <c r="E7" s="572"/>
      <c r="F7" s="572"/>
      <c r="G7" s="572"/>
      <c r="H7" s="572"/>
      <c r="I7" s="573"/>
    </row>
    <row r="8" spans="2:12" s="72" customFormat="1" ht="13.5" thickBot="1">
      <c r="B8" s="571"/>
      <c r="C8" s="572"/>
      <c r="D8" s="572"/>
      <c r="E8" s="572"/>
      <c r="F8" s="572"/>
      <c r="G8" s="572"/>
      <c r="H8" s="572"/>
      <c r="I8" s="573"/>
    </row>
    <row r="9" spans="2:12" ht="14.45" customHeight="1">
      <c r="B9" s="574" t="s">
        <v>85</v>
      </c>
      <c r="C9" s="576" t="s">
        <v>739</v>
      </c>
      <c r="D9" s="418" t="s">
        <v>742</v>
      </c>
      <c r="E9" s="418" t="s">
        <v>688</v>
      </c>
      <c r="F9" s="521" t="s">
        <v>685</v>
      </c>
      <c r="G9" s="417" t="s">
        <v>686</v>
      </c>
      <c r="H9" s="502" t="s">
        <v>697</v>
      </c>
      <c r="I9" s="503"/>
    </row>
    <row r="10" spans="2:12" ht="15.75" thickBot="1">
      <c r="B10" s="575"/>
      <c r="C10" s="577"/>
      <c r="D10" s="419" t="s">
        <v>743</v>
      </c>
      <c r="E10" s="419" t="s">
        <v>743</v>
      </c>
      <c r="F10" s="522"/>
      <c r="G10" s="419" t="s">
        <v>743</v>
      </c>
      <c r="H10" s="67" t="s">
        <v>687</v>
      </c>
      <c r="I10" s="68" t="s">
        <v>688</v>
      </c>
    </row>
    <row r="11" spans="2:12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>
      <c r="B12" s="69" t="s">
        <v>91</v>
      </c>
      <c r="C12" s="70" t="s">
        <v>906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.75" thickBot="1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.75" thickBot="1">
      <c r="B14" s="66"/>
      <c r="C14" s="60"/>
      <c r="D14" s="62"/>
      <c r="E14" s="63"/>
      <c r="F14" s="64"/>
      <c r="G14" s="211"/>
      <c r="H14" s="211"/>
      <c r="I14" s="211"/>
    </row>
    <row r="15" spans="2:12" ht="19.5" thickBot="1">
      <c r="B15" s="531" t="s">
        <v>707</v>
      </c>
      <c r="C15" s="532"/>
      <c r="D15" s="532"/>
      <c r="E15" s="533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"/>
  <sheetViews>
    <sheetView zoomScale="60" zoomScaleNormal="60" workbookViewId="0"/>
  </sheetViews>
  <sheetFormatPr defaultColWidth="8.85546875" defaultRowHeight="15"/>
  <cols>
    <col min="1" max="1" width="8.85546875" style="39"/>
    <col min="2" max="2" width="9" style="39" bestFit="1" customWidth="1"/>
    <col min="3" max="3" width="46.5703125" style="39" customWidth="1"/>
    <col min="4" max="4" width="11.28515625" style="39" customWidth="1"/>
    <col min="5" max="5" width="15.28515625" style="39" customWidth="1"/>
    <col min="6" max="6" width="14.140625" style="39" bestFit="1" customWidth="1"/>
    <col min="7" max="8" width="15.7109375" style="39" customWidth="1"/>
    <col min="9" max="9" width="12.42578125" style="39" customWidth="1"/>
    <col min="10" max="16384" width="8.85546875" style="39"/>
  </cols>
  <sheetData>
    <row r="1" spans="2:9" ht="15.75" thickBot="1"/>
    <row r="2" spans="2:9" ht="21.75" thickBot="1">
      <c r="B2" s="544" t="s">
        <v>172</v>
      </c>
      <c r="C2" s="556" t="str">
        <f>Technologie!D53</f>
        <v>Vícepráce, jeřáby a kontejnery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5" customHeight="1" thickBot="1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Olomouc - remodelling chlazení</v>
      </c>
      <c r="H3" s="548"/>
      <c r="I3" s="549"/>
    </row>
    <row r="4" spans="2:9" ht="21.6" customHeight="1" thickBot="1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2.75">
      <c r="B5" s="568" t="s">
        <v>962</v>
      </c>
      <c r="C5" s="569"/>
      <c r="D5" s="569"/>
      <c r="E5" s="569"/>
      <c r="F5" s="569"/>
      <c r="G5" s="569"/>
      <c r="H5" s="569"/>
      <c r="I5" s="570"/>
    </row>
    <row r="6" spans="2:9" s="72" customFormat="1" ht="12.75">
      <c r="B6" s="571" t="s">
        <v>963</v>
      </c>
      <c r="C6" s="572" t="s">
        <v>227</v>
      </c>
      <c r="D6" s="572" t="s">
        <v>227</v>
      </c>
      <c r="E6" s="572" t="s">
        <v>227</v>
      </c>
      <c r="F6" s="572" t="s">
        <v>227</v>
      </c>
      <c r="G6" s="572" t="s">
        <v>227</v>
      </c>
      <c r="H6" s="572" t="s">
        <v>227</v>
      </c>
      <c r="I6" s="573" t="s">
        <v>227</v>
      </c>
    </row>
    <row r="7" spans="2:9" s="72" customFormat="1" ht="12.75">
      <c r="B7" s="571" t="s">
        <v>964</v>
      </c>
      <c r="C7" s="572"/>
      <c r="D7" s="572"/>
      <c r="E7" s="572"/>
      <c r="F7" s="572"/>
      <c r="G7" s="572"/>
      <c r="H7" s="572"/>
      <c r="I7" s="573"/>
    </row>
    <row r="8" spans="2:9" s="72" customFormat="1" ht="13.5" thickBot="1">
      <c r="B8" s="571" t="s">
        <v>965</v>
      </c>
      <c r="C8" s="572"/>
      <c r="D8" s="572"/>
      <c r="E8" s="572"/>
      <c r="F8" s="572"/>
      <c r="G8" s="572"/>
      <c r="H8" s="572"/>
      <c r="I8" s="573"/>
    </row>
    <row r="9" spans="2:9" ht="14.45" customHeight="1">
      <c r="B9" s="574" t="s">
        <v>85</v>
      </c>
      <c r="C9" s="576" t="s">
        <v>739</v>
      </c>
      <c r="D9" s="418" t="s">
        <v>742</v>
      </c>
      <c r="E9" s="418" t="s">
        <v>688</v>
      </c>
      <c r="F9" s="521" t="s">
        <v>685</v>
      </c>
      <c r="G9" s="417" t="s">
        <v>686</v>
      </c>
      <c r="H9" s="502" t="s">
        <v>697</v>
      </c>
      <c r="I9" s="503"/>
    </row>
    <row r="10" spans="2:9" ht="15.75" thickBot="1">
      <c r="B10" s="575"/>
      <c r="C10" s="577"/>
      <c r="D10" s="419" t="s">
        <v>743</v>
      </c>
      <c r="E10" s="419" t="s">
        <v>743</v>
      </c>
      <c r="F10" s="522"/>
      <c r="G10" s="419" t="s">
        <v>743</v>
      </c>
      <c r="H10" s="67" t="s">
        <v>687</v>
      </c>
      <c r="I10" s="68" t="s">
        <v>688</v>
      </c>
    </row>
    <row r="11" spans="2:9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2.75">
      <c r="B12" s="69" t="s">
        <v>173</v>
      </c>
      <c r="C12" s="70" t="s">
        <v>966</v>
      </c>
      <c r="D12" s="225"/>
      <c r="E12" s="169"/>
      <c r="F12" s="370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5.5">
      <c r="B13" s="69" t="s">
        <v>174</v>
      </c>
      <c r="C13" s="104" t="s">
        <v>963</v>
      </c>
      <c r="D13" s="225"/>
      <c r="E13" s="261">
        <f>E12*1.33-E12</f>
        <v>0</v>
      </c>
      <c r="F13" s="377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5.5">
      <c r="B14" s="69" t="s">
        <v>175</v>
      </c>
      <c r="C14" s="104" t="s">
        <v>972</v>
      </c>
      <c r="D14" s="225"/>
      <c r="E14" s="261">
        <f>E12*1.66-E12</f>
        <v>0</v>
      </c>
      <c r="F14" s="377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2.75">
      <c r="B15" s="69"/>
      <c r="C15" s="70"/>
      <c r="D15" s="187"/>
      <c r="E15" s="187"/>
      <c r="F15" s="372"/>
      <c r="G15" s="167"/>
      <c r="H15" s="152"/>
      <c r="I15" s="151"/>
    </row>
    <row r="16" spans="2:9" s="72" customFormat="1" ht="12.75">
      <c r="B16" s="69" t="s">
        <v>176</v>
      </c>
      <c r="C16" s="70" t="s">
        <v>971</v>
      </c>
      <c r="D16" s="225"/>
      <c r="E16" s="169"/>
      <c r="F16" s="372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2.75">
      <c r="B17" s="69" t="s">
        <v>177</v>
      </c>
      <c r="C17" s="70" t="s">
        <v>970</v>
      </c>
      <c r="D17" s="225"/>
      <c r="E17" s="169"/>
      <c r="F17" s="372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2.75">
      <c r="B18" s="69"/>
      <c r="C18" s="70"/>
      <c r="D18" s="187"/>
      <c r="E18" s="187"/>
      <c r="F18" s="372"/>
      <c r="G18" s="167"/>
      <c r="H18" s="152"/>
      <c r="I18" s="151"/>
    </row>
    <row r="19" spans="2:9" s="72" customFormat="1" ht="12.75">
      <c r="B19" s="69" t="s">
        <v>178</v>
      </c>
      <c r="C19" s="70" t="s">
        <v>969</v>
      </c>
      <c r="D19" s="225"/>
      <c r="E19" s="169"/>
      <c r="F19" s="372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2.75">
      <c r="B20" s="69" t="s">
        <v>179</v>
      </c>
      <c r="C20" s="70" t="s">
        <v>968</v>
      </c>
      <c r="D20" s="225"/>
      <c r="E20" s="169"/>
      <c r="F20" s="372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2.75">
      <c r="B21" s="69" t="s">
        <v>180</v>
      </c>
      <c r="C21" s="70" t="s">
        <v>967</v>
      </c>
      <c r="D21" s="225"/>
      <c r="E21" s="169"/>
      <c r="F21" s="372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5" thickBot="1">
      <c r="B22" s="73"/>
      <c r="C22" s="78"/>
      <c r="D22" s="83"/>
      <c r="E22" s="83"/>
      <c r="F22" s="375"/>
      <c r="G22" s="188"/>
      <c r="H22" s="173"/>
      <c r="I22" s="174"/>
    </row>
    <row r="23" spans="2:9" ht="15.75" thickBot="1">
      <c r="B23" s="66"/>
      <c r="C23" s="60"/>
      <c r="D23" s="62"/>
      <c r="E23" s="63"/>
      <c r="F23" s="64"/>
      <c r="G23" s="211"/>
      <c r="H23" s="211"/>
      <c r="I23" s="211"/>
    </row>
    <row r="24" spans="2:9" ht="19.5" thickBot="1">
      <c r="B24" s="531" t="s">
        <v>707</v>
      </c>
      <c r="C24" s="532"/>
      <c r="D24" s="532"/>
      <c r="E24" s="533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5546875" defaultRowHeight="15"/>
  <cols>
    <col min="1" max="1" width="8.85546875" style="39"/>
    <col min="2" max="2" width="11.140625" style="39" customWidth="1"/>
    <col min="3" max="3" width="60.5703125" style="39" customWidth="1"/>
    <col min="4" max="4" width="9.42578125" style="39" bestFit="1" customWidth="1"/>
    <col min="5" max="5" width="14.42578125" style="39" customWidth="1"/>
    <col min="6" max="6" width="15.28515625" style="39" customWidth="1"/>
    <col min="7" max="7" width="13.7109375" style="39" bestFit="1" customWidth="1"/>
    <col min="8" max="9" width="15.7109375" style="39" customWidth="1"/>
    <col min="10" max="10" width="12.42578125" style="39" customWidth="1"/>
    <col min="11" max="16384" width="8.85546875" style="39"/>
  </cols>
  <sheetData>
    <row r="1" spans="2:10" ht="15.75" thickBot="1"/>
    <row r="2" spans="2:10" ht="21.75" thickBot="1">
      <c r="B2" s="544" t="s">
        <v>183</v>
      </c>
      <c r="C2" s="556" t="str">
        <f>Technologie!D57</f>
        <v xml:space="preserve">Demontáž &amp; Likvidace staré technologie chlazení a nábytku </v>
      </c>
      <c r="D2" s="557"/>
      <c r="E2" s="593"/>
      <c r="F2" s="594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5" thickBot="1">
      <c r="B3" s="545"/>
      <c r="C3" s="610"/>
      <c r="D3" s="611"/>
      <c r="E3" s="611"/>
      <c r="F3" s="612"/>
      <c r="G3" s="40" t="str">
        <f>'Celkem  Nab+Tech'!G3</f>
        <v>Projekt</v>
      </c>
      <c r="H3" s="547" t="str">
        <f>Technologie!G3</f>
        <v>Makro Olomouc - remodelling chlazení</v>
      </c>
      <c r="I3" s="548"/>
      <c r="J3" s="549"/>
    </row>
    <row r="4" spans="2:10" ht="16.5" thickBot="1">
      <c r="B4" s="546"/>
      <c r="C4" s="595"/>
      <c r="D4" s="596"/>
      <c r="E4" s="596"/>
      <c r="F4" s="597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>
      <c r="B5" s="614" t="s">
        <v>960</v>
      </c>
      <c r="C5" s="569"/>
      <c r="D5" s="569"/>
      <c r="E5" s="569"/>
      <c r="F5" s="569"/>
      <c r="G5" s="569"/>
      <c r="H5" s="569"/>
      <c r="I5" s="569"/>
      <c r="J5" s="570"/>
    </row>
    <row r="6" spans="2:10" ht="15" customHeight="1">
      <c r="B6" s="511" t="s">
        <v>973</v>
      </c>
      <c r="C6" s="508"/>
      <c r="D6" s="508"/>
      <c r="E6" s="508"/>
      <c r="F6" s="508"/>
      <c r="G6" s="508"/>
      <c r="H6" s="508"/>
      <c r="I6" s="508"/>
      <c r="J6" s="512"/>
    </row>
    <row r="7" spans="2:10">
      <c r="B7" s="511" t="s">
        <v>974</v>
      </c>
      <c r="C7" s="508"/>
      <c r="D7" s="508"/>
      <c r="E7" s="508"/>
      <c r="F7" s="508"/>
      <c r="G7" s="508"/>
      <c r="H7" s="508"/>
      <c r="I7" s="508"/>
      <c r="J7" s="512"/>
    </row>
    <row r="8" spans="2:10" ht="15.75" thickBot="1">
      <c r="B8" s="513" t="s">
        <v>1136</v>
      </c>
      <c r="C8" s="514"/>
      <c r="D8" s="514"/>
      <c r="E8" s="514"/>
      <c r="F8" s="514"/>
      <c r="G8" s="514"/>
      <c r="H8" s="514"/>
      <c r="I8" s="514"/>
      <c r="J8" s="515"/>
    </row>
    <row r="9" spans="2:10">
      <c r="B9" s="574" t="s">
        <v>85</v>
      </c>
      <c r="C9" s="576" t="s">
        <v>684</v>
      </c>
      <c r="D9" s="576" t="s">
        <v>961</v>
      </c>
      <c r="E9" s="418" t="s">
        <v>742</v>
      </c>
      <c r="F9" s="418" t="s">
        <v>688</v>
      </c>
      <c r="G9" s="521" t="s">
        <v>685</v>
      </c>
      <c r="H9" s="417" t="s">
        <v>686</v>
      </c>
      <c r="I9" s="502" t="s">
        <v>697</v>
      </c>
      <c r="J9" s="503"/>
    </row>
    <row r="10" spans="2:10" ht="15.75" thickBot="1">
      <c r="B10" s="575"/>
      <c r="C10" s="577"/>
      <c r="D10" s="613"/>
      <c r="E10" s="419" t="s">
        <v>743</v>
      </c>
      <c r="F10" s="419" t="s">
        <v>743</v>
      </c>
      <c r="G10" s="522"/>
      <c r="H10" s="419" t="s">
        <v>743</v>
      </c>
      <c r="I10" s="67" t="s">
        <v>687</v>
      </c>
      <c r="J10" s="68" t="s">
        <v>688</v>
      </c>
    </row>
    <row r="11" spans="2:10" s="72" customFormat="1" ht="12.75">
      <c r="B11" s="128"/>
      <c r="C11" s="79"/>
      <c r="D11" s="230"/>
      <c r="E11" s="187"/>
      <c r="F11" s="187"/>
      <c r="G11" s="100"/>
      <c r="H11" s="167"/>
      <c r="I11" s="152"/>
      <c r="J11" s="151"/>
    </row>
    <row r="12" spans="2:10" s="72" customFormat="1" ht="12.75">
      <c r="B12" s="69" t="s">
        <v>184</v>
      </c>
      <c r="C12" s="91" t="s">
        <v>976</v>
      </c>
      <c r="D12" s="231" t="s">
        <v>977</v>
      </c>
      <c r="E12" s="225"/>
      <c r="F12" s="160"/>
      <c r="G12" s="372">
        <v>5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</row>
    <row r="13" spans="2:10" s="72" customFormat="1" ht="12.75">
      <c r="B13" s="69" t="s">
        <v>185</v>
      </c>
      <c r="C13" s="91" t="s">
        <v>975</v>
      </c>
      <c r="D13" s="231" t="s">
        <v>228</v>
      </c>
      <c r="E13" s="225"/>
      <c r="F13" s="160"/>
      <c r="G13" s="372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</row>
    <row r="14" spans="2:10" s="72" customFormat="1" ht="12.75">
      <c r="B14" s="69" t="s">
        <v>186</v>
      </c>
      <c r="C14" s="91" t="s">
        <v>978</v>
      </c>
      <c r="D14" s="231" t="s">
        <v>996</v>
      </c>
      <c r="E14" s="225"/>
      <c r="F14" s="160"/>
      <c r="G14" s="372">
        <v>110</v>
      </c>
      <c r="H14" s="167">
        <f t="shared" si="0"/>
        <v>0</v>
      </c>
      <c r="I14" s="152">
        <f t="shared" si="1"/>
        <v>0</v>
      </c>
      <c r="J14" s="151">
        <f t="shared" si="2"/>
        <v>0</v>
      </c>
    </row>
    <row r="15" spans="2:10" s="72" customFormat="1" ht="12.75">
      <c r="B15" s="69" t="s">
        <v>187</v>
      </c>
      <c r="C15" s="91" t="s">
        <v>959</v>
      </c>
      <c r="D15" s="231" t="s">
        <v>996</v>
      </c>
      <c r="E15" s="225"/>
      <c r="F15" s="160"/>
      <c r="G15" s="372"/>
      <c r="H15" s="167">
        <f t="shared" si="0"/>
        <v>0</v>
      </c>
      <c r="I15" s="152">
        <f t="shared" si="1"/>
        <v>0</v>
      </c>
      <c r="J15" s="151">
        <f t="shared" si="2"/>
        <v>0</v>
      </c>
    </row>
    <row r="16" spans="2:10" s="72" customFormat="1" ht="12.75">
      <c r="B16" s="69" t="s">
        <v>188</v>
      </c>
      <c r="C16" s="91" t="s">
        <v>979</v>
      </c>
      <c r="D16" s="231" t="s">
        <v>996</v>
      </c>
      <c r="E16" s="225"/>
      <c r="F16" s="160"/>
      <c r="G16" s="372">
        <v>110</v>
      </c>
      <c r="H16" s="167">
        <f t="shared" si="0"/>
        <v>0</v>
      </c>
      <c r="I16" s="152">
        <f t="shared" si="1"/>
        <v>0</v>
      </c>
      <c r="J16" s="151">
        <f t="shared" si="2"/>
        <v>0</v>
      </c>
    </row>
    <row r="17" spans="2:10" s="72" customFormat="1" ht="12.75">
      <c r="B17" s="69" t="s">
        <v>189</v>
      </c>
      <c r="C17" s="91" t="s">
        <v>980</v>
      </c>
      <c r="D17" s="231" t="s">
        <v>996</v>
      </c>
      <c r="E17" s="225"/>
      <c r="F17" s="160"/>
      <c r="G17" s="372"/>
      <c r="H17" s="167">
        <f t="shared" si="0"/>
        <v>0</v>
      </c>
      <c r="I17" s="152">
        <f t="shared" si="1"/>
        <v>0</v>
      </c>
      <c r="J17" s="151">
        <f t="shared" si="2"/>
        <v>0</v>
      </c>
    </row>
    <row r="18" spans="2:10" s="72" customFormat="1" ht="12.75">
      <c r="B18" s="69" t="s">
        <v>190</v>
      </c>
      <c r="C18" s="91" t="s">
        <v>997</v>
      </c>
      <c r="D18" s="231" t="s">
        <v>996</v>
      </c>
      <c r="E18" s="225"/>
      <c r="F18" s="160"/>
      <c r="G18" s="372"/>
      <c r="H18" s="167">
        <f t="shared" si="0"/>
        <v>0</v>
      </c>
      <c r="I18" s="152">
        <f t="shared" si="1"/>
        <v>0</v>
      </c>
      <c r="J18" s="151">
        <f t="shared" si="2"/>
        <v>0</v>
      </c>
    </row>
    <row r="19" spans="2:10" s="72" customFormat="1" ht="12.75">
      <c r="B19" s="69" t="s">
        <v>191</v>
      </c>
      <c r="C19" s="93" t="s">
        <v>981</v>
      </c>
      <c r="D19" s="231" t="s">
        <v>982</v>
      </c>
      <c r="E19" s="225"/>
      <c r="F19" s="160"/>
      <c r="G19" s="372">
        <v>5</v>
      </c>
      <c r="H19" s="167">
        <f t="shared" si="0"/>
        <v>0</v>
      </c>
      <c r="I19" s="152">
        <f t="shared" si="1"/>
        <v>0</v>
      </c>
      <c r="J19" s="151">
        <f t="shared" si="2"/>
        <v>0</v>
      </c>
    </row>
    <row r="20" spans="2:10" s="72" customFormat="1" ht="12.75">
      <c r="B20" s="69" t="s">
        <v>192</v>
      </c>
      <c r="C20" s="93" t="s">
        <v>983</v>
      </c>
      <c r="D20" s="232" t="s">
        <v>996</v>
      </c>
      <c r="E20" s="225"/>
      <c r="F20" s="160"/>
      <c r="G20" s="372"/>
      <c r="H20" s="167">
        <f t="shared" si="0"/>
        <v>0</v>
      </c>
      <c r="I20" s="152">
        <f t="shared" si="1"/>
        <v>0</v>
      </c>
      <c r="J20" s="151">
        <f t="shared" si="2"/>
        <v>0</v>
      </c>
    </row>
    <row r="21" spans="2:10" s="72" customFormat="1" ht="12.75">
      <c r="B21" s="69" t="s">
        <v>193</v>
      </c>
      <c r="C21" s="93" t="s">
        <v>984</v>
      </c>
      <c r="D21" s="232" t="s">
        <v>996</v>
      </c>
      <c r="E21" s="225"/>
      <c r="F21" s="160"/>
      <c r="G21" s="372"/>
      <c r="H21" s="167">
        <f t="shared" si="0"/>
        <v>0</v>
      </c>
      <c r="I21" s="152">
        <f t="shared" si="1"/>
        <v>0</v>
      </c>
      <c r="J21" s="151">
        <f t="shared" si="2"/>
        <v>0</v>
      </c>
    </row>
    <row r="22" spans="2:10" s="72" customFormat="1" ht="12.75">
      <c r="B22" s="69" t="s">
        <v>194</v>
      </c>
      <c r="C22" s="93" t="s">
        <v>985</v>
      </c>
      <c r="D22" s="232" t="s">
        <v>996</v>
      </c>
      <c r="E22" s="225"/>
      <c r="F22" s="160"/>
      <c r="G22" s="372"/>
      <c r="H22" s="167">
        <f t="shared" si="0"/>
        <v>0</v>
      </c>
      <c r="I22" s="152">
        <f t="shared" si="1"/>
        <v>0</v>
      </c>
      <c r="J22" s="151">
        <f t="shared" si="2"/>
        <v>0</v>
      </c>
    </row>
    <row r="23" spans="2:10" s="72" customFormat="1" ht="12.75">
      <c r="B23" s="69" t="s">
        <v>195</v>
      </c>
      <c r="C23" s="93" t="s">
        <v>986</v>
      </c>
      <c r="D23" s="232" t="s">
        <v>996</v>
      </c>
      <c r="E23" s="225"/>
      <c r="F23" s="160"/>
      <c r="G23" s="372">
        <v>110</v>
      </c>
      <c r="H23" s="167">
        <f t="shared" si="0"/>
        <v>0</v>
      </c>
      <c r="I23" s="152">
        <f t="shared" si="1"/>
        <v>0</v>
      </c>
      <c r="J23" s="151">
        <f t="shared" si="2"/>
        <v>0</v>
      </c>
    </row>
    <row r="24" spans="2:10" s="72" customFormat="1" ht="12.75">
      <c r="B24" s="69" t="s">
        <v>196</v>
      </c>
      <c r="C24" s="93" t="s">
        <v>987</v>
      </c>
      <c r="D24" s="232" t="s">
        <v>996</v>
      </c>
      <c r="E24" s="225"/>
      <c r="F24" s="160"/>
      <c r="G24" s="372"/>
      <c r="H24" s="167">
        <f t="shared" si="0"/>
        <v>0</v>
      </c>
      <c r="I24" s="152">
        <f t="shared" si="1"/>
        <v>0</v>
      </c>
      <c r="J24" s="151">
        <f t="shared" si="2"/>
        <v>0</v>
      </c>
    </row>
    <row r="25" spans="2:10" s="72" customFormat="1" ht="12.75">
      <c r="B25" s="69" t="s">
        <v>197</v>
      </c>
      <c r="C25" s="93" t="s">
        <v>988</v>
      </c>
      <c r="D25" s="232" t="s">
        <v>996</v>
      </c>
      <c r="E25" s="225"/>
      <c r="F25" s="160"/>
      <c r="G25" s="372"/>
      <c r="H25" s="167">
        <f t="shared" si="0"/>
        <v>0</v>
      </c>
      <c r="I25" s="152">
        <f t="shared" si="1"/>
        <v>0</v>
      </c>
      <c r="J25" s="151">
        <f t="shared" si="2"/>
        <v>0</v>
      </c>
    </row>
    <row r="26" spans="2:10" s="72" customFormat="1" ht="12.75">
      <c r="B26" s="69" t="s">
        <v>198</v>
      </c>
      <c r="C26" s="93" t="s">
        <v>989</v>
      </c>
      <c r="D26" s="232" t="s">
        <v>996</v>
      </c>
      <c r="E26" s="225"/>
      <c r="F26" s="160"/>
      <c r="G26" s="372">
        <v>110</v>
      </c>
      <c r="H26" s="167">
        <f t="shared" si="0"/>
        <v>0</v>
      </c>
      <c r="I26" s="152">
        <f t="shared" si="1"/>
        <v>0</v>
      </c>
      <c r="J26" s="151">
        <f t="shared" si="2"/>
        <v>0</v>
      </c>
    </row>
    <row r="27" spans="2:10" s="72" customFormat="1" ht="12.75">
      <c r="B27" s="69" t="s">
        <v>199</v>
      </c>
      <c r="C27" s="93" t="s">
        <v>990</v>
      </c>
      <c r="D27" s="232" t="s">
        <v>996</v>
      </c>
      <c r="E27" s="225"/>
      <c r="F27" s="160"/>
      <c r="G27" s="372"/>
      <c r="H27" s="167">
        <f t="shared" si="0"/>
        <v>0</v>
      </c>
      <c r="I27" s="152">
        <f t="shared" si="1"/>
        <v>0</v>
      </c>
      <c r="J27" s="151">
        <f t="shared" si="2"/>
        <v>0</v>
      </c>
    </row>
    <row r="28" spans="2:10" s="72" customFormat="1" ht="12.75">
      <c r="B28" s="69" t="s">
        <v>200</v>
      </c>
      <c r="C28" s="93" t="s">
        <v>991</v>
      </c>
      <c r="D28" s="232" t="s">
        <v>996</v>
      </c>
      <c r="E28" s="225"/>
      <c r="F28" s="160"/>
      <c r="G28" s="372"/>
      <c r="H28" s="167">
        <f t="shared" si="0"/>
        <v>0</v>
      </c>
      <c r="I28" s="152">
        <f t="shared" si="1"/>
        <v>0</v>
      </c>
      <c r="J28" s="151">
        <f t="shared" si="2"/>
        <v>0</v>
      </c>
    </row>
    <row r="29" spans="2:10" s="72" customFormat="1" ht="12.75">
      <c r="B29" s="69" t="s">
        <v>201</v>
      </c>
      <c r="C29" s="93" t="s">
        <v>992</v>
      </c>
      <c r="D29" s="232" t="s">
        <v>996</v>
      </c>
      <c r="E29" s="225"/>
      <c r="F29" s="160"/>
      <c r="G29" s="372">
        <v>110</v>
      </c>
      <c r="H29" s="167">
        <f t="shared" si="0"/>
        <v>0</v>
      </c>
      <c r="I29" s="152">
        <f t="shared" si="1"/>
        <v>0</v>
      </c>
      <c r="J29" s="151">
        <f t="shared" si="2"/>
        <v>0</v>
      </c>
    </row>
    <row r="30" spans="2:10" s="72" customFormat="1" ht="12.75">
      <c r="B30" s="69" t="s">
        <v>202</v>
      </c>
      <c r="C30" s="93" t="s">
        <v>993</v>
      </c>
      <c r="D30" s="232" t="s">
        <v>996</v>
      </c>
      <c r="E30" s="225"/>
      <c r="F30" s="160"/>
      <c r="G30" s="372"/>
      <c r="H30" s="167">
        <f t="shared" si="0"/>
        <v>0</v>
      </c>
      <c r="I30" s="152">
        <f t="shared" si="1"/>
        <v>0</v>
      </c>
      <c r="J30" s="151">
        <f t="shared" si="2"/>
        <v>0</v>
      </c>
    </row>
    <row r="31" spans="2:10" s="72" customFormat="1" ht="12.75">
      <c r="B31" s="69" t="s">
        <v>203</v>
      </c>
      <c r="C31" s="93" t="s">
        <v>994</v>
      </c>
      <c r="D31" s="232" t="s">
        <v>996</v>
      </c>
      <c r="E31" s="225"/>
      <c r="F31" s="160"/>
      <c r="G31" s="372"/>
      <c r="H31" s="167">
        <f t="shared" si="0"/>
        <v>0</v>
      </c>
      <c r="I31" s="152">
        <f t="shared" si="1"/>
        <v>0</v>
      </c>
      <c r="J31" s="151">
        <f t="shared" si="2"/>
        <v>0</v>
      </c>
    </row>
    <row r="32" spans="2:10" s="72" customFormat="1" ht="12.75">
      <c r="B32" s="69" t="s">
        <v>204</v>
      </c>
      <c r="C32" s="93" t="s">
        <v>995</v>
      </c>
      <c r="D32" s="232" t="s">
        <v>996</v>
      </c>
      <c r="E32" s="225"/>
      <c r="F32" s="160"/>
      <c r="G32" s="372"/>
      <c r="H32" s="167">
        <f t="shared" si="0"/>
        <v>0</v>
      </c>
      <c r="I32" s="152">
        <f t="shared" si="1"/>
        <v>0</v>
      </c>
      <c r="J32" s="151">
        <f t="shared" si="2"/>
        <v>0</v>
      </c>
    </row>
    <row r="33" spans="2:10" s="220" customFormat="1" ht="12.75">
      <c r="B33" s="234"/>
      <c r="C33" s="96" t="s">
        <v>1003</v>
      </c>
      <c r="D33" s="235"/>
      <c r="E33" s="236"/>
      <c r="F33" s="236"/>
      <c r="G33" s="376"/>
      <c r="H33" s="167"/>
      <c r="I33" s="237"/>
      <c r="J33" s="167"/>
    </row>
    <row r="34" spans="2:10" s="72" customFormat="1" ht="12.75">
      <c r="B34" s="69" t="s">
        <v>205</v>
      </c>
      <c r="C34" s="93" t="s">
        <v>999</v>
      </c>
      <c r="D34" s="323" t="s">
        <v>1000</v>
      </c>
      <c r="E34" s="225"/>
      <c r="F34" s="160"/>
      <c r="G34" s="372"/>
      <c r="H34" s="167">
        <f t="shared" si="0"/>
        <v>0</v>
      </c>
      <c r="I34" s="152">
        <f t="shared" si="1"/>
        <v>0</v>
      </c>
      <c r="J34" s="151">
        <f t="shared" si="2"/>
        <v>0</v>
      </c>
    </row>
    <row r="35" spans="2:10" s="72" customFormat="1" ht="12.75">
      <c r="B35" s="69" t="s">
        <v>206</v>
      </c>
      <c r="C35" s="93" t="s">
        <v>1004</v>
      </c>
      <c r="D35" s="323" t="s">
        <v>1000</v>
      </c>
      <c r="E35" s="225"/>
      <c r="F35" s="160"/>
      <c r="G35" s="372"/>
      <c r="H35" s="167">
        <f t="shared" si="0"/>
        <v>0</v>
      </c>
      <c r="I35" s="152">
        <f t="shared" si="1"/>
        <v>0</v>
      </c>
      <c r="J35" s="151">
        <f t="shared" si="2"/>
        <v>0</v>
      </c>
    </row>
    <row r="36" spans="2:10" s="72" customFormat="1" ht="12.75">
      <c r="B36" s="69" t="s">
        <v>207</v>
      </c>
      <c r="C36" s="93" t="s">
        <v>999</v>
      </c>
      <c r="D36" s="323" t="s">
        <v>1001</v>
      </c>
      <c r="E36" s="225"/>
      <c r="F36" s="160"/>
      <c r="G36" s="372"/>
      <c r="H36" s="167">
        <f t="shared" si="0"/>
        <v>0</v>
      </c>
      <c r="I36" s="152">
        <f t="shared" si="1"/>
        <v>0</v>
      </c>
      <c r="J36" s="151">
        <f t="shared" si="2"/>
        <v>0</v>
      </c>
    </row>
    <row r="37" spans="2:10" s="72" customFormat="1" ht="12.75">
      <c r="B37" s="69" t="s">
        <v>208</v>
      </c>
      <c r="C37" s="93" t="s">
        <v>1004</v>
      </c>
      <c r="D37" s="323" t="s">
        <v>1001</v>
      </c>
      <c r="E37" s="225"/>
      <c r="F37" s="160"/>
      <c r="G37" s="372"/>
      <c r="H37" s="167">
        <f t="shared" si="0"/>
        <v>0</v>
      </c>
      <c r="I37" s="152">
        <f t="shared" si="1"/>
        <v>0</v>
      </c>
      <c r="J37" s="151">
        <f t="shared" si="2"/>
        <v>0</v>
      </c>
    </row>
    <row r="38" spans="2:10" s="72" customFormat="1" ht="12.75">
      <c r="B38" s="69" t="s">
        <v>209</v>
      </c>
      <c r="C38" s="93" t="s">
        <v>999</v>
      </c>
      <c r="D38" s="323" t="s">
        <v>1002</v>
      </c>
      <c r="E38" s="225"/>
      <c r="F38" s="160"/>
      <c r="G38" s="372">
        <v>8</v>
      </c>
      <c r="H38" s="167">
        <f t="shared" si="0"/>
        <v>0</v>
      </c>
      <c r="I38" s="152">
        <f t="shared" si="1"/>
        <v>0</v>
      </c>
      <c r="J38" s="151">
        <f t="shared" si="2"/>
        <v>0</v>
      </c>
    </row>
    <row r="39" spans="2:10" s="72" customFormat="1" ht="12.75">
      <c r="B39" s="69" t="s">
        <v>210</v>
      </c>
      <c r="C39" s="93" t="s">
        <v>1004</v>
      </c>
      <c r="D39" s="323" t="s">
        <v>1002</v>
      </c>
      <c r="E39" s="225"/>
      <c r="F39" s="160"/>
      <c r="G39" s="372">
        <v>5</v>
      </c>
      <c r="H39" s="167">
        <f t="shared" si="0"/>
        <v>0</v>
      </c>
      <c r="I39" s="152">
        <f t="shared" si="1"/>
        <v>0</v>
      </c>
      <c r="J39" s="151">
        <f t="shared" si="2"/>
        <v>0</v>
      </c>
    </row>
    <row r="40" spans="2:10" s="220" customFormat="1" ht="12.75">
      <c r="B40" s="234"/>
      <c r="C40" s="96" t="s">
        <v>998</v>
      </c>
      <c r="D40" s="235"/>
      <c r="E40" s="236"/>
      <c r="F40" s="236"/>
      <c r="G40" s="376"/>
      <c r="H40" s="167"/>
      <c r="I40" s="237"/>
      <c r="J40" s="167"/>
    </row>
    <row r="41" spans="2:10" s="72" customFormat="1" ht="12.75">
      <c r="B41" s="69" t="s">
        <v>211</v>
      </c>
      <c r="C41" s="93" t="s">
        <v>1016</v>
      </c>
      <c r="D41" s="232" t="s">
        <v>996</v>
      </c>
      <c r="E41" s="225"/>
      <c r="F41" s="160"/>
      <c r="G41" s="372">
        <v>5</v>
      </c>
      <c r="H41" s="167">
        <f t="shared" si="0"/>
        <v>0</v>
      </c>
      <c r="I41" s="152">
        <f t="shared" si="1"/>
        <v>0</v>
      </c>
      <c r="J41" s="151">
        <f t="shared" si="2"/>
        <v>0</v>
      </c>
    </row>
    <row r="42" spans="2:10" s="72" customFormat="1" ht="12.75">
      <c r="B42" s="69" t="s">
        <v>212</v>
      </c>
      <c r="C42" s="93" t="s">
        <v>1005</v>
      </c>
      <c r="D42" s="232" t="s">
        <v>996</v>
      </c>
      <c r="E42" s="225"/>
      <c r="F42" s="160"/>
      <c r="G42" s="372"/>
      <c r="H42" s="167">
        <f t="shared" si="0"/>
        <v>0</v>
      </c>
      <c r="I42" s="152">
        <f t="shared" si="1"/>
        <v>0</v>
      </c>
      <c r="J42" s="151">
        <f t="shared" si="2"/>
        <v>0</v>
      </c>
    </row>
    <row r="43" spans="2:10" s="72" customFormat="1" ht="12.75">
      <c r="B43" s="69" t="s">
        <v>213</v>
      </c>
      <c r="C43" s="93" t="s">
        <v>1006</v>
      </c>
      <c r="D43" s="232" t="s">
        <v>229</v>
      </c>
      <c r="E43" s="225"/>
      <c r="F43" s="160"/>
      <c r="G43" s="372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</row>
    <row r="44" spans="2:10" s="72" customFormat="1" ht="12.75">
      <c r="B44" s="69" t="s">
        <v>214</v>
      </c>
      <c r="C44" s="93" t="s">
        <v>1007</v>
      </c>
      <c r="D44" s="232" t="s">
        <v>996</v>
      </c>
      <c r="E44" s="225"/>
      <c r="F44" s="160"/>
      <c r="G44" s="372">
        <v>5</v>
      </c>
      <c r="H44" s="167">
        <f t="shared" si="0"/>
        <v>0</v>
      </c>
      <c r="I44" s="152">
        <f t="shared" si="1"/>
        <v>0</v>
      </c>
      <c r="J44" s="151">
        <f t="shared" si="2"/>
        <v>0</v>
      </c>
    </row>
    <row r="45" spans="2:10" s="72" customFormat="1" ht="12.75">
      <c r="B45" s="69" t="s">
        <v>215</v>
      </c>
      <c r="C45" s="93" t="s">
        <v>1017</v>
      </c>
      <c r="D45" s="232" t="s">
        <v>996</v>
      </c>
      <c r="E45" s="225"/>
      <c r="F45" s="160"/>
      <c r="G45" s="372">
        <v>5</v>
      </c>
      <c r="H45" s="167">
        <f t="shared" si="0"/>
        <v>0</v>
      </c>
      <c r="I45" s="152">
        <f t="shared" si="1"/>
        <v>0</v>
      </c>
      <c r="J45" s="151">
        <f t="shared" si="2"/>
        <v>0</v>
      </c>
    </row>
    <row r="46" spans="2:10" s="72" customFormat="1" ht="12.75">
      <c r="B46" s="69" t="s">
        <v>216</v>
      </c>
      <c r="C46" s="93" t="s">
        <v>1008</v>
      </c>
      <c r="D46" s="232" t="s">
        <v>996</v>
      </c>
      <c r="E46" s="225"/>
      <c r="F46" s="160"/>
      <c r="G46" s="372"/>
      <c r="H46" s="167">
        <f t="shared" si="0"/>
        <v>0</v>
      </c>
      <c r="I46" s="152">
        <f t="shared" si="1"/>
        <v>0</v>
      </c>
      <c r="J46" s="151">
        <f t="shared" si="2"/>
        <v>0</v>
      </c>
    </row>
    <row r="47" spans="2:10" s="72" customFormat="1" ht="12.75">
      <c r="B47" s="69" t="s">
        <v>217</v>
      </c>
      <c r="C47" s="93" t="s">
        <v>1009</v>
      </c>
      <c r="D47" s="232" t="s">
        <v>996</v>
      </c>
      <c r="E47" s="225"/>
      <c r="F47" s="160"/>
      <c r="G47" s="372"/>
      <c r="H47" s="167">
        <f t="shared" si="0"/>
        <v>0</v>
      </c>
      <c r="I47" s="152">
        <f t="shared" si="1"/>
        <v>0</v>
      </c>
      <c r="J47" s="151">
        <f t="shared" si="2"/>
        <v>0</v>
      </c>
    </row>
    <row r="48" spans="2:10" s="72" customFormat="1" ht="12.75">
      <c r="B48" s="69" t="s">
        <v>218</v>
      </c>
      <c r="C48" s="93" t="s">
        <v>1010</v>
      </c>
      <c r="D48" s="232" t="s">
        <v>996</v>
      </c>
      <c r="E48" s="225"/>
      <c r="F48" s="160"/>
      <c r="G48" s="372">
        <v>5</v>
      </c>
      <c r="H48" s="167">
        <f t="shared" si="0"/>
        <v>0</v>
      </c>
      <c r="I48" s="152">
        <f t="shared" si="1"/>
        <v>0</v>
      </c>
      <c r="J48" s="151">
        <f t="shared" si="2"/>
        <v>0</v>
      </c>
    </row>
    <row r="49" spans="2:10" s="72" customFormat="1" ht="12.75">
      <c r="B49" s="69" t="s">
        <v>219</v>
      </c>
      <c r="C49" s="93" t="s">
        <v>1018</v>
      </c>
      <c r="D49" s="232" t="s">
        <v>996</v>
      </c>
      <c r="E49" s="225"/>
      <c r="F49" s="160"/>
      <c r="G49" s="372">
        <v>5</v>
      </c>
      <c r="H49" s="167">
        <f t="shared" si="0"/>
        <v>0</v>
      </c>
      <c r="I49" s="152">
        <f t="shared" si="1"/>
        <v>0</v>
      </c>
      <c r="J49" s="151">
        <f t="shared" si="2"/>
        <v>0</v>
      </c>
    </row>
    <row r="50" spans="2:10" s="72" customFormat="1" ht="12.75">
      <c r="B50" s="69" t="s">
        <v>220</v>
      </c>
      <c r="C50" s="93" t="s">
        <v>1011</v>
      </c>
      <c r="D50" s="232" t="s">
        <v>996</v>
      </c>
      <c r="E50" s="225"/>
      <c r="F50" s="160"/>
      <c r="G50" s="372"/>
      <c r="H50" s="167">
        <f t="shared" si="0"/>
        <v>0</v>
      </c>
      <c r="I50" s="152">
        <f t="shared" si="1"/>
        <v>0</v>
      </c>
      <c r="J50" s="151">
        <f t="shared" si="2"/>
        <v>0</v>
      </c>
    </row>
    <row r="51" spans="2:10" s="72" customFormat="1" ht="12.75">
      <c r="B51" s="69" t="s">
        <v>221</v>
      </c>
      <c r="C51" s="93" t="s">
        <v>1012</v>
      </c>
      <c r="D51" s="232" t="s">
        <v>996</v>
      </c>
      <c r="E51" s="225"/>
      <c r="F51" s="160"/>
      <c r="G51" s="372">
        <v>5</v>
      </c>
      <c r="H51" s="167">
        <f t="shared" si="0"/>
        <v>0</v>
      </c>
      <c r="I51" s="152">
        <f t="shared" si="1"/>
        <v>0</v>
      </c>
      <c r="J51" s="151">
        <f t="shared" si="2"/>
        <v>0</v>
      </c>
    </row>
    <row r="52" spans="2:10" s="72" customFormat="1" ht="12.75">
      <c r="B52" s="69" t="s">
        <v>222</v>
      </c>
      <c r="C52" s="93" t="s">
        <v>1013</v>
      </c>
      <c r="D52" s="232" t="s">
        <v>996</v>
      </c>
      <c r="E52" s="225"/>
      <c r="F52" s="160"/>
      <c r="G52" s="372"/>
      <c r="H52" s="167">
        <f t="shared" si="0"/>
        <v>0</v>
      </c>
      <c r="I52" s="152">
        <f t="shared" si="1"/>
        <v>0</v>
      </c>
      <c r="J52" s="151">
        <f t="shared" si="2"/>
        <v>0</v>
      </c>
    </row>
    <row r="53" spans="2:10" s="72" customFormat="1" ht="12.75">
      <c r="B53" s="69" t="s">
        <v>223</v>
      </c>
      <c r="C53" s="93" t="s">
        <v>1014</v>
      </c>
      <c r="D53" s="232" t="s">
        <v>996</v>
      </c>
      <c r="E53" s="225"/>
      <c r="F53" s="160"/>
      <c r="G53" s="372">
        <v>3</v>
      </c>
      <c r="H53" s="167">
        <f t="shared" si="0"/>
        <v>0</v>
      </c>
      <c r="I53" s="152">
        <f t="shared" si="1"/>
        <v>0</v>
      </c>
      <c r="J53" s="151">
        <f t="shared" si="2"/>
        <v>0</v>
      </c>
    </row>
    <row r="54" spans="2:10" s="72" customFormat="1" ht="12.75">
      <c r="B54" s="69" t="s">
        <v>224</v>
      </c>
      <c r="C54" s="93" t="s">
        <v>1015</v>
      </c>
      <c r="D54" s="232" t="s">
        <v>996</v>
      </c>
      <c r="E54" s="225"/>
      <c r="F54" s="160"/>
      <c r="G54" s="372"/>
      <c r="H54" s="167">
        <f t="shared" si="0"/>
        <v>0</v>
      </c>
      <c r="I54" s="152">
        <f t="shared" si="1"/>
        <v>0</v>
      </c>
      <c r="J54" s="151">
        <f t="shared" si="2"/>
        <v>0</v>
      </c>
    </row>
    <row r="55" spans="2:10" s="72" customFormat="1" ht="12.75">
      <c r="B55" s="69" t="s">
        <v>225</v>
      </c>
      <c r="C55" s="93" t="s">
        <v>1019</v>
      </c>
      <c r="D55" s="232" t="s">
        <v>996</v>
      </c>
      <c r="E55" s="225"/>
      <c r="F55" s="160"/>
      <c r="G55" s="372">
        <v>4</v>
      </c>
      <c r="H55" s="167">
        <f t="shared" si="0"/>
        <v>0</v>
      </c>
      <c r="I55" s="152">
        <f t="shared" si="1"/>
        <v>0</v>
      </c>
      <c r="J55" s="151">
        <f t="shared" si="2"/>
        <v>0</v>
      </c>
    </row>
    <row r="56" spans="2:10" s="72" customFormat="1" ht="12.75">
      <c r="B56" s="69" t="s">
        <v>226</v>
      </c>
      <c r="C56" s="93" t="s">
        <v>1020</v>
      </c>
      <c r="D56" s="232" t="s">
        <v>996</v>
      </c>
      <c r="E56" s="225"/>
      <c r="F56" s="160"/>
      <c r="G56" s="372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</row>
    <row r="57" spans="2:10" s="72" customFormat="1" ht="12.75">
      <c r="B57" s="69" t="s">
        <v>633</v>
      </c>
      <c r="C57" s="93" t="s">
        <v>1021</v>
      </c>
      <c r="D57" s="232" t="s">
        <v>996</v>
      </c>
      <c r="E57" s="225"/>
      <c r="F57" s="160"/>
      <c r="G57" s="372"/>
      <c r="H57" s="167">
        <f t="shared" si="3"/>
        <v>0</v>
      </c>
      <c r="I57" s="152">
        <f t="shared" si="4"/>
        <v>0</v>
      </c>
      <c r="J57" s="151">
        <f t="shared" si="5"/>
        <v>0</v>
      </c>
    </row>
    <row r="58" spans="2:10" s="72" customFormat="1" ht="12.75">
      <c r="B58" s="69" t="s">
        <v>634</v>
      </c>
      <c r="C58" s="93" t="s">
        <v>1022</v>
      </c>
      <c r="D58" s="232" t="s">
        <v>996</v>
      </c>
      <c r="E58" s="225"/>
      <c r="F58" s="160"/>
      <c r="G58" s="372">
        <v>65</v>
      </c>
      <c r="H58" s="167">
        <f t="shared" si="3"/>
        <v>0</v>
      </c>
      <c r="I58" s="152">
        <f t="shared" si="4"/>
        <v>0</v>
      </c>
      <c r="J58" s="151">
        <f t="shared" si="5"/>
        <v>0</v>
      </c>
    </row>
    <row r="59" spans="2:10" s="72" customFormat="1" ht="12.75">
      <c r="B59" s="69" t="s">
        <v>635</v>
      </c>
      <c r="C59" s="93" t="s">
        <v>1023</v>
      </c>
      <c r="D59" s="232" t="s">
        <v>996</v>
      </c>
      <c r="E59" s="225"/>
      <c r="F59" s="160"/>
      <c r="G59" s="372"/>
      <c r="H59" s="167">
        <f t="shared" si="3"/>
        <v>0</v>
      </c>
      <c r="I59" s="152">
        <f t="shared" si="4"/>
        <v>0</v>
      </c>
      <c r="J59" s="151">
        <f t="shared" si="5"/>
        <v>0</v>
      </c>
    </row>
    <row r="60" spans="2:10" s="72" customFormat="1" ht="12.75">
      <c r="B60" s="69" t="s">
        <v>636</v>
      </c>
      <c r="C60" s="93" t="s">
        <v>1024</v>
      </c>
      <c r="D60" s="232" t="s">
        <v>996</v>
      </c>
      <c r="E60" s="225"/>
      <c r="F60" s="160"/>
      <c r="G60" s="372">
        <v>65</v>
      </c>
      <c r="H60" s="167">
        <f t="shared" si="3"/>
        <v>0</v>
      </c>
      <c r="I60" s="152">
        <f t="shared" si="4"/>
        <v>0</v>
      </c>
      <c r="J60" s="151">
        <f t="shared" si="5"/>
        <v>0</v>
      </c>
    </row>
    <row r="61" spans="2:10" s="130" customFormat="1" ht="13.5" thickBot="1">
      <c r="B61" s="69" t="s">
        <v>1069</v>
      </c>
      <c r="C61" s="93" t="s">
        <v>1070</v>
      </c>
      <c r="D61" s="232" t="s">
        <v>996</v>
      </c>
      <c r="E61" s="225"/>
      <c r="F61" s="160"/>
      <c r="G61" s="372">
        <v>2</v>
      </c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0" ht="15.75" thickBot="1">
      <c r="B62" s="66"/>
      <c r="C62" s="60"/>
      <c r="D62" s="60"/>
      <c r="E62" s="62"/>
      <c r="F62" s="63"/>
      <c r="G62" s="64"/>
      <c r="H62" s="65"/>
      <c r="I62" s="65"/>
      <c r="J62" s="65"/>
    </row>
    <row r="63" spans="2:10" ht="19.5" thickBot="1">
      <c r="B63" s="531" t="s">
        <v>707</v>
      </c>
      <c r="C63" s="532"/>
      <c r="D63" s="233"/>
      <c r="E63" s="59"/>
      <c r="F63" s="59"/>
      <c r="G63" s="222">
        <f>SUM(G12:G61)</f>
        <v>2342</v>
      </c>
      <c r="H63" s="189">
        <f>SUM(H12:H61)</f>
        <v>0</v>
      </c>
      <c r="I63" s="229">
        <f>SUM(I12:I61)</f>
        <v>0</v>
      </c>
      <c r="J63" s="191">
        <f>SUM(J12:J61)</f>
        <v>0</v>
      </c>
    </row>
    <row r="64" spans="2:10">
      <c r="B64" s="52"/>
    </row>
    <row r="67" ht="12" customHeight="1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3"/>
  <sheetViews>
    <sheetView zoomScale="60" zoomScaleNormal="60" workbookViewId="0"/>
  </sheetViews>
  <sheetFormatPr defaultColWidth="8.85546875" defaultRowHeight="15"/>
  <cols>
    <col min="1" max="1" width="8.85546875" style="39"/>
    <col min="2" max="2" width="10.5703125" style="39" bestFit="1" customWidth="1"/>
    <col min="3" max="3" width="45.42578125" style="39" bestFit="1" customWidth="1"/>
    <col min="4" max="5" width="12.28515625" style="39" customWidth="1"/>
    <col min="6" max="6" width="14.140625" style="39" bestFit="1" customWidth="1"/>
    <col min="7" max="8" width="15.7109375" style="39" customWidth="1"/>
    <col min="9" max="9" width="14.85546875" style="39" customWidth="1"/>
    <col min="10" max="16384" width="8.85546875" style="39"/>
  </cols>
  <sheetData>
    <row r="1" spans="2:9" ht="15.75" thickBot="1"/>
    <row r="2" spans="2:9" ht="21.75" thickBot="1">
      <c r="B2" s="544" t="s">
        <v>230</v>
      </c>
      <c r="C2" s="504" t="str">
        <f>Technologie!D61</f>
        <v>Extra položky</v>
      </c>
      <c r="D2" s="505"/>
      <c r="E2" s="505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6.5" customHeight="1" thickBot="1">
      <c r="B3" s="545"/>
      <c r="C3" s="610"/>
      <c r="D3" s="611"/>
      <c r="E3" s="611"/>
      <c r="F3" s="40" t="str">
        <f>'Celkem  Nab+Tech'!G3</f>
        <v>Projekt</v>
      </c>
      <c r="G3" s="547" t="str">
        <f>Technologie!G3</f>
        <v>Makro Olomouc - remodelling chlazení</v>
      </c>
      <c r="H3" s="548"/>
      <c r="I3" s="549"/>
    </row>
    <row r="4" spans="2:9" ht="16.5" customHeight="1" thickBot="1">
      <c r="B4" s="546"/>
      <c r="C4" s="595"/>
      <c r="D4" s="596"/>
      <c r="E4" s="596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2.75">
      <c r="B5" s="507" t="s">
        <v>1071</v>
      </c>
      <c r="C5" s="509"/>
      <c r="D5" s="509"/>
      <c r="E5" s="509"/>
      <c r="F5" s="509"/>
      <c r="G5" s="509"/>
      <c r="H5" s="509"/>
      <c r="I5" s="510"/>
    </row>
    <row r="6" spans="2:9" s="72" customFormat="1" ht="14.45" customHeight="1">
      <c r="B6" s="511"/>
      <c r="C6" s="508"/>
      <c r="D6" s="508"/>
      <c r="E6" s="508"/>
      <c r="F6" s="508"/>
      <c r="G6" s="508"/>
      <c r="H6" s="508"/>
      <c r="I6" s="512"/>
    </row>
    <row r="7" spans="2:9" s="72" customFormat="1" ht="12.75">
      <c r="B7" s="511"/>
      <c r="C7" s="508"/>
      <c r="D7" s="508"/>
      <c r="E7" s="508"/>
      <c r="F7" s="508"/>
      <c r="G7" s="508"/>
      <c r="H7" s="508"/>
      <c r="I7" s="512"/>
    </row>
    <row r="8" spans="2:9" s="72" customFormat="1" ht="13.5" thickBot="1">
      <c r="B8" s="513"/>
      <c r="C8" s="514"/>
      <c r="D8" s="514"/>
      <c r="E8" s="514"/>
      <c r="F8" s="514"/>
      <c r="G8" s="514"/>
      <c r="H8" s="514"/>
      <c r="I8" s="515"/>
    </row>
    <row r="9" spans="2:9" s="9" customFormat="1">
      <c r="B9" s="574" t="s">
        <v>85</v>
      </c>
      <c r="C9" s="576" t="s">
        <v>739</v>
      </c>
      <c r="D9" s="418" t="s">
        <v>742</v>
      </c>
      <c r="E9" s="418" t="s">
        <v>688</v>
      </c>
      <c r="F9" s="521" t="s">
        <v>685</v>
      </c>
      <c r="G9" s="417" t="s">
        <v>686</v>
      </c>
      <c r="H9" s="502" t="s">
        <v>697</v>
      </c>
      <c r="I9" s="503"/>
    </row>
    <row r="10" spans="2:9" s="9" customFormat="1" ht="15.75" thickBot="1">
      <c r="B10" s="575"/>
      <c r="C10" s="577"/>
      <c r="D10" s="419" t="s">
        <v>743</v>
      </c>
      <c r="E10" s="419" t="s">
        <v>743</v>
      </c>
      <c r="F10" s="522"/>
      <c r="G10" s="419" t="s">
        <v>743</v>
      </c>
      <c r="H10" s="67" t="s">
        <v>687</v>
      </c>
      <c r="I10" s="68" t="s">
        <v>688</v>
      </c>
    </row>
    <row r="11" spans="2:9" s="72" customFormat="1" ht="12.75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2.75">
      <c r="B12" s="126" t="s">
        <v>604</v>
      </c>
      <c r="C12" s="112"/>
      <c r="D12" s="391"/>
      <c r="E12" s="391"/>
      <c r="F12" s="390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2.75">
      <c r="B13" s="126" t="s">
        <v>605</v>
      </c>
      <c r="C13" s="112"/>
      <c r="D13" s="391"/>
      <c r="E13" s="391"/>
      <c r="F13" s="390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2.75">
      <c r="B14" s="126" t="s">
        <v>606</v>
      </c>
      <c r="C14" s="112"/>
      <c r="D14" s="391"/>
      <c r="E14" s="391"/>
      <c r="F14" s="390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2.75">
      <c r="B15" s="126" t="s">
        <v>607</v>
      </c>
      <c r="C15" s="112"/>
      <c r="D15" s="391"/>
      <c r="E15" s="391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2.75">
      <c r="B16" s="126" t="s">
        <v>608</v>
      </c>
      <c r="C16" s="112"/>
      <c r="D16" s="391"/>
      <c r="E16" s="391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2.75">
      <c r="B17" s="126" t="s">
        <v>609</v>
      </c>
      <c r="C17" s="112"/>
      <c r="D17" s="391"/>
      <c r="E17" s="391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2.75">
      <c r="B18" s="126" t="s">
        <v>610</v>
      </c>
      <c r="C18" s="112"/>
      <c r="D18" s="391"/>
      <c r="E18" s="391"/>
      <c r="F18" s="390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2.75">
      <c r="B19" s="126" t="s">
        <v>611</v>
      </c>
      <c r="C19" s="112"/>
      <c r="D19" s="391"/>
      <c r="E19" s="391"/>
      <c r="F19" s="390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2.75">
      <c r="B20" s="126" t="s">
        <v>612</v>
      </c>
      <c r="C20" s="112"/>
      <c r="D20" s="391"/>
      <c r="E20" s="391"/>
      <c r="F20" s="39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2.75">
      <c r="B21" s="126" t="s">
        <v>613</v>
      </c>
      <c r="C21" s="112"/>
      <c r="D21" s="391"/>
      <c r="E21" s="391"/>
      <c r="F21" s="39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2.75">
      <c r="B22" s="126" t="s">
        <v>614</v>
      </c>
      <c r="C22" s="112"/>
      <c r="D22" s="391"/>
      <c r="E22" s="391"/>
      <c r="F22" s="390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2.75">
      <c r="B23" s="126" t="s">
        <v>615</v>
      </c>
      <c r="C23" s="112"/>
      <c r="D23" s="391"/>
      <c r="E23" s="391"/>
      <c r="F23" s="390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2.75">
      <c r="B24" s="126" t="s">
        <v>616</v>
      </c>
      <c r="C24" s="112"/>
      <c r="D24" s="391"/>
      <c r="E24" s="391"/>
      <c r="F24" s="390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2.75">
      <c r="B25" s="126" t="s">
        <v>617</v>
      </c>
      <c r="C25" s="112"/>
      <c r="D25" s="391"/>
      <c r="E25" s="391"/>
      <c r="F25" s="390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2.75">
      <c r="B26" s="126" t="s">
        <v>618</v>
      </c>
      <c r="C26" s="112"/>
      <c r="D26" s="391"/>
      <c r="E26" s="391"/>
      <c r="F26" s="390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2.75">
      <c r="B27" s="126" t="s">
        <v>619</v>
      </c>
      <c r="C27" s="112"/>
      <c r="D27" s="391"/>
      <c r="E27" s="391"/>
      <c r="F27" s="390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2.75">
      <c r="B28" s="126" t="s">
        <v>620</v>
      </c>
      <c r="C28" s="112"/>
      <c r="D28" s="391"/>
      <c r="E28" s="391"/>
      <c r="F28" s="390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2.75">
      <c r="B29" s="126" t="s">
        <v>621</v>
      </c>
      <c r="C29" s="112"/>
      <c r="D29" s="391"/>
      <c r="E29" s="391"/>
      <c r="F29" s="390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2.75">
      <c r="B30" s="126" t="s">
        <v>622</v>
      </c>
      <c r="C30" s="112"/>
      <c r="D30" s="391"/>
      <c r="E30" s="391"/>
      <c r="F30" s="390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2.75">
      <c r="B31" s="126" t="s">
        <v>623</v>
      </c>
      <c r="C31" s="112"/>
      <c r="D31" s="391"/>
      <c r="E31" s="391"/>
      <c r="F31" s="390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2.75">
      <c r="B32" s="126" t="s">
        <v>624</v>
      </c>
      <c r="C32" s="112"/>
      <c r="D32" s="391"/>
      <c r="E32" s="391"/>
      <c r="F32" s="390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2.75">
      <c r="B33" s="126" t="s">
        <v>625</v>
      </c>
      <c r="C33" s="112"/>
      <c r="D33" s="391"/>
      <c r="E33" s="391"/>
      <c r="F33" s="390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2.75">
      <c r="B34" s="126" t="s">
        <v>626</v>
      </c>
      <c r="C34" s="112"/>
      <c r="D34" s="391"/>
      <c r="E34" s="391"/>
      <c r="F34" s="390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2.75">
      <c r="B35" s="126" t="s">
        <v>627</v>
      </c>
      <c r="C35" s="112"/>
      <c r="D35" s="391"/>
      <c r="E35" s="391"/>
      <c r="F35" s="390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2.75">
      <c r="B36" s="126" t="s">
        <v>628</v>
      </c>
      <c r="C36" s="112"/>
      <c r="D36" s="391"/>
      <c r="E36" s="391"/>
      <c r="F36" s="390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2.75">
      <c r="B37" s="126" t="s">
        <v>629</v>
      </c>
      <c r="C37" s="112"/>
      <c r="D37" s="391"/>
      <c r="E37" s="391"/>
      <c r="F37" s="390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2.75">
      <c r="B38" s="126" t="s">
        <v>630</v>
      </c>
      <c r="C38" s="112"/>
      <c r="D38" s="391"/>
      <c r="E38" s="391"/>
      <c r="F38" s="390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2.75">
      <c r="B39" s="126" t="s">
        <v>631</v>
      </c>
      <c r="C39" s="112"/>
      <c r="D39" s="391"/>
      <c r="E39" s="391"/>
      <c r="F39" s="390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2.75">
      <c r="B40" s="126" t="s">
        <v>632</v>
      </c>
      <c r="C40" s="112"/>
      <c r="D40" s="80"/>
      <c r="E40" s="162"/>
      <c r="F40" s="390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2.75">
      <c r="B41" s="126" t="s">
        <v>603</v>
      </c>
      <c r="C41" s="112"/>
      <c r="D41" s="80"/>
      <c r="E41" s="162"/>
      <c r="F41" s="390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ht="13.5" thickBot="1">
      <c r="B42" s="127"/>
      <c r="C42" s="74"/>
      <c r="D42" s="81"/>
      <c r="E42" s="165"/>
      <c r="F42" s="82"/>
      <c r="G42" s="168"/>
      <c r="H42" s="154"/>
      <c r="I42" s="153"/>
    </row>
    <row r="43" spans="2:9" ht="15.75" thickBot="1">
      <c r="B43" s="45"/>
      <c r="C43" s="46"/>
      <c r="D43" s="48"/>
      <c r="E43" s="49"/>
      <c r="F43" s="50"/>
      <c r="G43" s="51"/>
    </row>
    <row r="44" spans="2:9" ht="19.5" thickBot="1">
      <c r="B44" s="531" t="s">
        <v>707</v>
      </c>
      <c r="C44" s="532"/>
      <c r="D44" s="532"/>
      <c r="E44" s="533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>
      <c r="B45" s="52"/>
    </row>
    <row r="46" spans="2:9">
      <c r="B46" s="52"/>
    </row>
    <row r="47" spans="2:9">
      <c r="B47" s="52"/>
    </row>
    <row r="48" spans="2:9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53" spans="2:2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Josef Kudrna</cp:lastModifiedBy>
  <cp:lastPrinted>2019-07-19T21:14:28Z</cp:lastPrinted>
  <dcterms:created xsi:type="dcterms:W3CDTF">2018-06-11T13:27:27Z</dcterms:created>
  <dcterms:modified xsi:type="dcterms:W3CDTF">2020-05-18T11:55:40Z</dcterms:modified>
</cp:coreProperties>
</file>