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ektro\KEEO\Krumvíř\SOCIÁLNÍ BYDLENÍ\D - Dokumentace objektů\D.1.4.4 - EL - Rotrekl\"/>
    </mc:Choice>
  </mc:AlternateContent>
  <xr:revisionPtr revIDLastSave="0" documentId="10_ncr:8100000_{A8F1E73F-8AA6-4BFA-A454-2DAE32AD636F}" xr6:coauthVersionLast="34" xr6:coauthVersionMax="34" xr10:uidLastSave="{00000000-0000-0000-0000-000000000000}"/>
  <bookViews>
    <workbookView xWindow="1200" yWindow="120" windowWidth="18060" windowHeight="705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ceníků'!$1:$4</definedName>
    <definedName name="_xlnm.Print_Titles" localSheetId="0">Rekapitulace!$1:$4</definedName>
  </definedNames>
  <calcPr calcId="162913"/>
</workbook>
</file>

<file path=xl/calcChain.xml><?xml version="1.0" encoding="utf-8"?>
<calcChain xmlns="http://schemas.openxmlformats.org/spreadsheetml/2006/main">
  <c r="Y34" i="1" l="1"/>
  <c r="Y93" i="2"/>
  <c r="Y154" i="2"/>
  <c r="Y153" i="2"/>
  <c r="G158" i="2" s="1"/>
  <c r="V33" i="1" s="1"/>
  <c r="V34" i="1" s="1"/>
  <c r="Y142" i="2"/>
  <c r="Y141" i="2"/>
  <c r="Y140" i="2"/>
  <c r="Y139" i="2"/>
  <c r="Y138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2" i="2"/>
  <c r="Y91" i="2"/>
  <c r="Y90" i="2"/>
  <c r="Y89" i="2"/>
  <c r="Y77" i="2"/>
  <c r="G81" i="2" s="1"/>
  <c r="V28" i="1" s="1"/>
  <c r="Y28" i="1" s="1"/>
  <c r="Y65" i="2"/>
  <c r="Y64" i="2"/>
  <c r="Y63" i="2"/>
  <c r="Y62" i="2"/>
  <c r="Y61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16" i="2"/>
  <c r="Y15" i="2"/>
  <c r="Y14" i="2"/>
  <c r="Y13" i="2"/>
  <c r="Y12" i="2"/>
  <c r="Y11" i="2"/>
  <c r="Y10" i="2"/>
  <c r="Y9" i="2"/>
  <c r="V29" i="1" l="1"/>
  <c r="G128" i="2"/>
  <c r="V20" i="1" s="1"/>
  <c r="Y20" i="1" s="1"/>
  <c r="G69" i="2"/>
  <c r="V27" i="1" s="1"/>
  <c r="Y27" i="1" s="1"/>
  <c r="Y33" i="1"/>
  <c r="G21" i="2"/>
  <c r="V19" i="1" s="1"/>
  <c r="G132" i="2"/>
  <c r="V24" i="1" s="1"/>
  <c r="V25" i="1" s="1"/>
  <c r="Y25" i="1" s="1"/>
  <c r="G146" i="2"/>
  <c r="V37" i="1" s="1"/>
  <c r="G53" i="2"/>
  <c r="V23" i="1" s="1"/>
  <c r="Y23" i="1" s="1"/>
  <c r="Y29" i="1"/>
  <c r="V38" i="1" l="1"/>
  <c r="Y38" i="1" s="1"/>
  <c r="Y39" i="1" s="1"/>
  <c r="V21" i="1"/>
  <c r="Y21" i="1" s="1"/>
  <c r="Y37" i="1"/>
  <c r="V22" i="1"/>
  <c r="Y22" i="1" s="1"/>
  <c r="Y24" i="1"/>
  <c r="Y19" i="1"/>
  <c r="V26" i="1"/>
  <c r="Y26" i="1" s="1"/>
  <c r="V39" i="1" l="1"/>
  <c r="V30" i="1"/>
  <c r="V41" i="1" s="1"/>
  <c r="J44" i="1" s="1"/>
  <c r="O44" i="1" s="1"/>
  <c r="Y30" i="1"/>
  <c r="Y41" i="1" s="1"/>
  <c r="J47" i="1" l="1"/>
  <c r="R44" i="1"/>
  <c r="P47" i="1"/>
  <c r="R47" i="1" l="1"/>
</calcChain>
</file>

<file path=xl/sharedStrings.xml><?xml version="1.0" encoding="utf-8"?>
<sst xmlns="http://schemas.openxmlformats.org/spreadsheetml/2006/main" count="435" uniqueCount="200">
  <si>
    <t xml:space="preserve">Zpracováno programem firmy SELPO Broumy, tel. +420 603 525768 </t>
  </si>
  <si>
    <t>Nabídka číslo:</t>
  </si>
  <si>
    <t>N18-0125</t>
  </si>
  <si>
    <t>Název:</t>
  </si>
  <si>
    <t>NOVOSTAVBA BYTOVÉHO DOMU PRO SOCIÁLNÍ BYDLENÍ - KRUMVÍŘ</t>
  </si>
  <si>
    <t/>
  </si>
  <si>
    <t>D.1.4.5 SLP+EZS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</si>
  <si>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</si>
  <si>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</si>
  <si>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</si>
  <si>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</si>
  <si>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</si>
  <si>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</si>
  <si>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</si>
  <si>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</si>
  <si>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</si>
  <si>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</si>
  <si>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>C21M - Elektromontáže  -  MATERIÁL</t>
  </si>
  <si>
    <t>3.</t>
  </si>
  <si>
    <t xml:space="preserve">   Podružný materiál</t>
  </si>
  <si>
    <t>4.</t>
  </si>
  <si>
    <t xml:space="preserve">   Podíl přidružených výkonů z C21M a navázaného materiálu</t>
  </si>
  <si>
    <t>5.</t>
  </si>
  <si>
    <t>C22M - Sdělovací, signal. a zabezpečovací zařízení  -  MONTÁŽ</t>
  </si>
  <si>
    <t>6.</t>
  </si>
  <si>
    <t>C22M - Sdělovací, signal. a zabezpečovací zařízení  -  MATERIÁL</t>
  </si>
  <si>
    <t>7.</t>
  </si>
  <si>
    <t>8.</t>
  </si>
  <si>
    <t xml:space="preserve">   Podíl přidružených výkonů z C22M a navázaného materiálu</t>
  </si>
  <si>
    <t>9.</t>
  </si>
  <si>
    <t>C801-3 - Stavební práce - výseky, kapsy, rýhy  -  MONTÁŽ</t>
  </si>
  <si>
    <t>10.</t>
  </si>
  <si>
    <t>Rozvaděče - jednoznačné položky  -  MONTÁŽ</t>
  </si>
  <si>
    <t>11.</t>
  </si>
  <si>
    <t>12.</t>
  </si>
  <si>
    <t>13.</t>
  </si>
  <si>
    <t xml:space="preserve">   Podíl přidružených výkonů z ceník a navázaného materiálu</t>
  </si>
  <si>
    <t>CELKEM URN</t>
  </si>
  <si>
    <t>B.</t>
  </si>
  <si>
    <t>HZS</t>
  </si>
  <si>
    <t>14.</t>
  </si>
  <si>
    <t>Hodinová zúčtovací sazba</t>
  </si>
  <si>
    <t>CELKEM HZS</t>
  </si>
  <si>
    <t>C.</t>
  </si>
  <si>
    <t>DODÁVKY ZAŘÍZENÍ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</si>
  <si>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</si>
  <si>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</si>
  <si>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</si>
  <si>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</si>
  <si>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</si>
  <si>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</si>
  <si>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</si>
  <si>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</si>
  <si>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 xml:space="preserve">Čísla položek ceníků prací odpovídají číslům položek ceníků ÚRS
Pokud se jedná o položku odvozenou je přidán na začátek příznak o
Pokud se jedná o položku vytvořenou je označena příznakem n  a pořadovým číslem položky ve skupině. 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</si>
  <si>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</si>
  <si>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</si>
  <si>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</si>
  <si>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</si>
  <si>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</si>
  <si>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</si>
  <si>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</si>
  <si>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210010273</t>
  </si>
  <si>
    <t>hadice kopoflex 50 (PU)</t>
  </si>
  <si>
    <t>50,00</t>
  </si>
  <si>
    <t>m</t>
  </si>
  <si>
    <t>210900511</t>
  </si>
  <si>
    <t>AY 2.5 mm2 černý (TR)</t>
  </si>
  <si>
    <t>215112221</t>
  </si>
  <si>
    <t>ovladač tlač. 1/0 zapínací 1-pólový s popisným polem zvonek</t>
  </si>
  <si>
    <t>6,00</t>
  </si>
  <si>
    <t>ks</t>
  </si>
  <si>
    <t>215142150</t>
  </si>
  <si>
    <t>domácí telefon</t>
  </si>
  <si>
    <t>215142171</t>
  </si>
  <si>
    <t>1,00</t>
  </si>
  <si>
    <t>o210010453</t>
  </si>
  <si>
    <t>montážní klabice do zateplení</t>
  </si>
  <si>
    <t>o215142140</t>
  </si>
  <si>
    <t>o215142171</t>
  </si>
  <si>
    <t>Celkem za ceník:</t>
  </si>
  <si>
    <t>Cena:</t>
  </si>
  <si>
    <t>Kč</t>
  </si>
  <si>
    <t>C22M - Sdělovací, signal. a zabezpečovací zařízení</t>
  </si>
  <si>
    <t>220260003</t>
  </si>
  <si>
    <t>krabice KR 68 pod omítku</t>
  </si>
  <si>
    <t>11,00</t>
  </si>
  <si>
    <t>13,00</t>
  </si>
  <si>
    <t>220260007</t>
  </si>
  <si>
    <t>krabice KO 125 pod omítku</t>
  </si>
  <si>
    <t>2,00</t>
  </si>
  <si>
    <t>220260503</t>
  </si>
  <si>
    <t>trubka pancéřová R=29mm pod omítku</t>
  </si>
  <si>
    <t>30,00</t>
  </si>
  <si>
    <t>220260551</t>
  </si>
  <si>
    <t>trubka PVC R=16mm pod omítku</t>
  </si>
  <si>
    <t>370,00</t>
  </si>
  <si>
    <t>220280221</t>
  </si>
  <si>
    <t>SYKFY 5x2x0.5mm (TR)</t>
  </si>
  <si>
    <t>110,00</t>
  </si>
  <si>
    <t>220280222</t>
  </si>
  <si>
    <t>SYKFY 10x2x0.5mm (TR)</t>
  </si>
  <si>
    <t>220700046</t>
  </si>
  <si>
    <t>anténní stožár vč. kotvení a výložníků</t>
  </si>
  <si>
    <t>220700072</t>
  </si>
  <si>
    <t>anténa TV, radio</t>
  </si>
  <si>
    <t>5,00</t>
  </si>
  <si>
    <t>220730001</t>
  </si>
  <si>
    <t xml:space="preserve">telev.nebo rozhl.účast.zás.koncová </t>
  </si>
  <si>
    <t>zásuvka datová 5e dvojitá</t>
  </si>
  <si>
    <t>7,00</t>
  </si>
  <si>
    <t>n220300001</t>
  </si>
  <si>
    <t>Napájecí zásuvka RACK 10"</t>
  </si>
  <si>
    <t>o220280221</t>
  </si>
  <si>
    <t>Datový kabel FTP cat.5e drát,vnitřní provedení (TR)</t>
  </si>
  <si>
    <t>330,00</t>
  </si>
  <si>
    <t>Datový kabel FTP cat.5e venkovní provedení (TR)</t>
  </si>
  <si>
    <t>20,00</t>
  </si>
  <si>
    <t>130,00</t>
  </si>
  <si>
    <t>40,00</t>
  </si>
  <si>
    <t>o220300801</t>
  </si>
  <si>
    <t>PATCH panel 12p 10"</t>
  </si>
  <si>
    <t>o220300904</t>
  </si>
  <si>
    <t>police RACK 10"</t>
  </si>
  <si>
    <t>o220320006</t>
  </si>
  <si>
    <t>Rozvaděč datový vč. kompletačních prací 10" 9U</t>
  </si>
  <si>
    <t>o220321116</t>
  </si>
  <si>
    <t>C801-3 - Stavební práce - výseky, kapsy, rýhy</t>
  </si>
  <si>
    <t>97103-5141</t>
  </si>
  <si>
    <t>vybour.otv.cihl.malt.cem. do R=60mm tl.do 300mm</t>
  </si>
  <si>
    <t>10,00</t>
  </si>
  <si>
    <t>97104-2141</t>
  </si>
  <si>
    <t>vybour.otv.bet.zdi do R=60mm tl.do 300mm</t>
  </si>
  <si>
    <t>97303-1614</t>
  </si>
  <si>
    <t>vysek.zdi cihl.kapsy-krab.&lt;50x50x50mm</t>
  </si>
  <si>
    <t>97403-1121</t>
  </si>
  <si>
    <t>vysek.rýh cihla do hl.30mm š.do 30mm</t>
  </si>
  <si>
    <t>97403-1122</t>
  </si>
  <si>
    <t>vysek.rýh cihla do hl.30mm š.do 70mm</t>
  </si>
  <si>
    <t>Rozvaděče - jednoznačné položky</t>
  </si>
  <si>
    <t>nA40001</t>
  </si>
  <si>
    <t xml:space="preserve"> Zesilovací souprava  STA vč. kompletace ve skříni RACK</t>
  </si>
  <si>
    <t>Materiály</t>
  </si>
  <si>
    <t>KS  </t>
  </si>
  <si>
    <t>Kabel SYKFY 10x2x0,5 buben (stíněný) SYKFY 10x2x0,5 buben   SYKFY 10x2x0,5  </t>
  </si>
  <si>
    <t>M  </t>
  </si>
  <si>
    <t>Vodič AY 2,5 černá AY 2,5 černá   AY 2,5 černá  </t>
  </si>
  <si>
    <t>nosná maska 2-násobná pro keystone na DIN lištu</t>
  </si>
  <si>
    <t>Kabel SYKFY 5x2x0,5 buben (stíněný) SYKFY 5x2x0,5 buben   SYKFY 5x2x0,5  </t>
  </si>
  <si>
    <t>Nástěnný rozvaděč 10", výška 9U, hloubka 260mm, RAL 7035</t>
  </si>
  <si>
    <t>10" patchpanel pro max. 12 keystone,neosazený,1U,RAL 7035</t>
  </si>
  <si>
    <t>10" polička, hloubka 150mm, výška 1U, RAL 7035</t>
  </si>
  <si>
    <t>Dodávky zařízení (specifikace)</t>
  </si>
  <si>
    <t>Anténí stožár vč. kotvení</t>
  </si>
  <si>
    <t>Napájecí zdroj 12V/1A-230V</t>
  </si>
  <si>
    <t>venkovní anténa pro příjem pozemního digitálního DAB, DAB+ a FM signálu - dle místních podmínek</t>
  </si>
  <si>
    <t>Výložné rameno pro antény oboustranné</t>
  </si>
  <si>
    <t>Celkem za dodávky:</t>
  </si>
  <si>
    <t>Práce v HZS</t>
  </si>
  <si>
    <t>Oživení a měření účastnických zásuvek TV</t>
  </si>
  <si>
    <t>hod.</t>
  </si>
  <si>
    <t>Revize elektro - měření datových kabelů, vyhohovení protokolu</t>
  </si>
  <si>
    <t>Celkem za práci v HZS:</t>
  </si>
  <si>
    <t>Celkem za materiály C21M:</t>
  </si>
  <si>
    <t>Celkem za materiály C22M:</t>
  </si>
  <si>
    <t>B</t>
  </si>
  <si>
    <t>A</t>
  </si>
  <si>
    <t>%</t>
  </si>
  <si>
    <t>domácí vrátný 6 tlačítkový</t>
  </si>
  <si>
    <t>transformátor pro DT</t>
  </si>
  <si>
    <t>elektronicky ovládaný zámek</t>
  </si>
  <si>
    <t>Koaxiální kabel (TR)</t>
  </si>
  <si>
    <t>Koaxiální kabel Belden (TR) venkovní provedení</t>
  </si>
  <si>
    <t>detektor kouře Autonomní  - vč. odzkoušení a vyhotovení protokolu</t>
  </si>
  <si>
    <t>Doprava dodávek</t>
  </si>
  <si>
    <t>Krabice univerzální KU68-1901 o73,5x43mm spojovatelná</t>
  </si>
  <si>
    <t>Teablo DT pro 6 účastníků, kompletní vč. instalační krabice</t>
  </si>
  <si>
    <t>Zásuvka pohyblivá 5-násobná s vypínačem bílá</t>
  </si>
  <si>
    <t>Kabel koaxiální PVC (Al fólie + Cu oplet) 75Ohm</t>
  </si>
  <si>
    <t>rámeček 1-násobný bílá</t>
  </si>
  <si>
    <t>Trubka zemní ohebná 50 červená 50m</t>
  </si>
  <si>
    <t>kryt zásuvky komunikační bílá</t>
  </si>
  <si>
    <t>pole popisové se symbolem zvonku</t>
  </si>
  <si>
    <t>přístroj spínače 1/0 (1/0S,1/0So) se svorkou N bezšroubový</t>
  </si>
  <si>
    <t>Trubka ohebná 125N 21,2mm  bílá</t>
  </si>
  <si>
    <t xml:space="preserve">kryt spínače jednoduchý s popisovým polem bílá </t>
  </si>
  <si>
    <t>Detektor kouře autonomní</t>
  </si>
  <si>
    <t>nosná maska 2-násobná pro keystone moduly</t>
  </si>
  <si>
    <t>Zámek 12V/600mA</t>
  </si>
  <si>
    <t>Krabice pro zateplené fasády</t>
  </si>
  <si>
    <t>kryt zásuvky TV+R(+SAT) bílá</t>
  </si>
  <si>
    <t>Krabice odbočná KO125E s víčkem 150x150x73mm</t>
  </si>
  <si>
    <t>Trubka ohebná 1250N FFKuS-ES-F-UV 32 černá</t>
  </si>
  <si>
    <t>Kabel koaxiální PVC (Al fólie ) 75 Ohm outdoor</t>
  </si>
  <si>
    <t>Napájecí zdroj DT s dvojím signálem pro vyzvánění</t>
  </si>
  <si>
    <t>Telefon domovní s elektronickým vyzváněněním</t>
  </si>
  <si>
    <t>Kabel FTP Cat.5e PE drát venkovní černá 305m/box</t>
  </si>
  <si>
    <t>zásuvka TV+R koncová</t>
  </si>
  <si>
    <t>abel FTP Cat.5e PVC,4x2xAWG26, šedá barva, 305 m</t>
  </si>
  <si>
    <t>Keystone modul RJ45 nestíněný, Cat.5e, samozářezový</t>
  </si>
  <si>
    <t>Programovatelný domovní zesilovač s rozbočovačem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</si>
</sst>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[$-10405]#,##0.00;\-#,##0.00"/>
    <numFmt numFmtId="165" formatCode="[$-10405]#,##0;\-#,##0"/>
  </numFmts>
  <fonts count="11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4">
    <xf numFmtId="0" fontId="0" fillId="0" borderId="0"/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57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right" vertical="top" wrapText="1" readingOrder="1"/>
    </xf>
    <xf numFmtId="0" fontId="3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4" fillId="2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6" fillId="0" borderId="9" xfId="1" applyNumberFormat="1" applyFont="1" applyFill="1" applyBorder="1" applyAlignment="1">
      <alignment horizontal="left" vertical="center" wrapText="1" readingOrder="1"/>
    </xf>
    <xf numFmtId="0" fontId="6" fillId="0" borderId="9" xfId="1" applyNumberFormat="1" applyFont="1" applyFill="1" applyBorder="1" applyAlignment="1">
      <alignment vertical="center" wrapText="1" readingOrder="1"/>
    </xf>
    <xf numFmtId="0" fontId="8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165" fontId="7" fillId="0" borderId="0" xfId="1" applyNumberFormat="1" applyFont="1" applyFill="1" applyBorder="1" applyAlignment="1">
      <alignment horizontal="right" vertical="top" wrapText="1" readingOrder="1"/>
    </xf>
    <xf numFmtId="44" fontId="9" fillId="0" borderId="7" xfId="3" applyFont="1" applyFill="1" applyBorder="1" applyAlignment="1">
      <alignment horizontal="right" vertical="top" wrapText="1" readingOrder="1"/>
    </xf>
    <xf numFmtId="44" fontId="1" fillId="0" borderId="7" xfId="3" applyFont="1" applyFill="1" applyBorder="1" applyAlignment="1">
      <alignment vertical="top" wrapText="1"/>
    </xf>
    <xf numFmtId="44" fontId="1" fillId="0" borderId="0" xfId="3" applyFont="1" applyFill="1" applyBorder="1"/>
    <xf numFmtId="44" fontId="9" fillId="0" borderId="0" xfId="3" applyFont="1" applyFill="1" applyBorder="1" applyAlignment="1">
      <alignment horizontal="right" vertical="top" wrapText="1" readingOrder="1"/>
    </xf>
    <xf numFmtId="44" fontId="1" fillId="0" borderId="0" xfId="3" applyFont="1" applyFill="1" applyBorder="1"/>
    <xf numFmtId="43" fontId="7" fillId="0" borderId="0" xfId="2" applyFont="1" applyFill="1" applyBorder="1" applyAlignment="1">
      <alignment horizontal="right" vertical="top" wrapText="1" readingOrder="1"/>
    </xf>
    <xf numFmtId="43" fontId="1" fillId="0" borderId="0" xfId="2" applyFont="1" applyFill="1" applyBorder="1"/>
    <xf numFmtId="43" fontId="6" fillId="0" borderId="0" xfId="2" applyFont="1" applyFill="1" applyBorder="1" applyAlignment="1">
      <alignment horizontal="right" vertical="top" wrapText="1" readingOrder="1"/>
    </xf>
    <xf numFmtId="43" fontId="6" fillId="0" borderId="9" xfId="2" applyFont="1" applyFill="1" applyBorder="1" applyAlignment="1">
      <alignment horizontal="right" vertical="center" wrapText="1" readingOrder="1"/>
    </xf>
    <xf numFmtId="43" fontId="1" fillId="0" borderId="9" xfId="2" applyFont="1" applyFill="1" applyBorder="1" applyAlignment="1">
      <alignment vertical="top" wrapText="1"/>
    </xf>
    <xf numFmtId="0" fontId="1" fillId="3" borderId="0" xfId="0" applyFont="1" applyFill="1" applyBorder="1"/>
    <xf numFmtId="164" fontId="7" fillId="3" borderId="0" xfId="1" applyNumberFormat="1" applyFont="1" applyFill="1" applyBorder="1" applyAlignment="1">
      <alignment horizontal="right" vertical="top" wrapText="1" readingOrder="1"/>
    </xf>
    <xf numFmtId="0" fontId="1" fillId="3" borderId="0" xfId="0" applyFont="1" applyFill="1" applyBorder="1"/>
  </cellXfs>
  <cellStyles count="4">
    <cellStyle name="Čárka" xfId="2" builtinId="3"/>
    <cellStyle name="Měna" xfId="3" builtinId="4"/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3"/>
  <sheetViews>
    <sheetView showGridLines="0" tabSelected="1" workbookViewId="0">
      <pane ySplit="4" topLeftCell="A5" activePane="bottomLeft" state="frozen"/>
      <selection pane="bottomLeft" activeCell="Z43" sqref="Z43"/>
    </sheetView>
  </sheetViews>
  <sheetFormatPr defaultRowHeight="15" x14ac:dyDescent="0.25"/>
  <cols>
    <col min="1" max="1" width="0.5703125" customWidth="1"/>
    <col min="2" max="2" width="1.5703125" customWidth="1"/>
    <col min="3" max="3" width="0.28515625" customWidth="1"/>
    <col min="4" max="4" width="1.42578125" customWidth="1"/>
    <col min="5" max="5" width="4.7109375" customWidth="1"/>
    <col min="6" max="6" width="0.5703125" customWidth="1"/>
    <col min="7" max="7" width="2" customWidth="1"/>
    <col min="8" max="8" width="3.5703125" customWidth="1"/>
    <col min="9" max="9" width="0" hidden="1" customWidth="1"/>
    <col min="10" max="10" width="5" customWidth="1"/>
    <col min="11" max="11" width="0.42578125" customWidth="1"/>
    <col min="12" max="12" width="7.42578125" customWidth="1"/>
    <col min="13" max="13" width="1.140625" customWidth="1"/>
    <col min="14" max="14" width="2.140625" customWidth="1"/>
    <col min="15" max="15" width="0" hidden="1" customWidth="1"/>
    <col min="16" max="16" width="7.28515625" customWidth="1"/>
    <col min="17" max="17" width="8.140625" customWidth="1"/>
    <col min="18" max="18" width="7" customWidth="1"/>
    <col min="19" max="19" width="8.85546875" customWidth="1"/>
    <col min="20" max="20" width="2.85546875" customWidth="1"/>
    <col min="21" max="21" width="5.5703125" customWidth="1"/>
    <col min="22" max="22" width="7.7109375" customWidth="1"/>
    <col min="23" max="23" width="4.85546875" customWidth="1"/>
    <col min="24" max="24" width="3.28515625" customWidth="1"/>
    <col min="25" max="25" width="7.85546875" customWidth="1"/>
    <col min="26" max="26" width="6.140625" customWidth="1"/>
    <col min="27" max="27" width="0" hidden="1" customWidth="1"/>
    <col min="28" max="28" width="1.28515625" customWidth="1"/>
    <col min="29" max="30" width="0.5703125" customWidth="1"/>
    <col min="31" max="31" width="4.7109375" customWidth="1"/>
  </cols>
  <sheetData>
    <row r="1" spans="1:30" ht="2.85" customHeight="1" x14ac:dyDescent="0.25"/>
    <row r="2" spans="1:30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1.25" customHeight="1" x14ac:dyDescent="0.25">
      <c r="A3" s="17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t="0" hidden="1" customHeight="1" x14ac:dyDescent="0.25"/>
    <row r="5" spans="1:30" ht="2.85" customHeight="1" x14ac:dyDescent="0.25"/>
    <row r="6" spans="1:30" ht="5.65" customHeight="1" x14ac:dyDescent="0.2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4"/>
    </row>
    <row r="7" spans="1:30" ht="16.350000000000001" customHeight="1" x14ac:dyDescent="0.25">
      <c r="B7" s="5"/>
      <c r="C7" s="6"/>
      <c r="D7" s="18" t="s">
        <v>1</v>
      </c>
      <c r="E7" s="19"/>
      <c r="F7" s="19"/>
      <c r="G7" s="19"/>
      <c r="H7" s="19"/>
      <c r="I7" s="19"/>
      <c r="J7" s="19"/>
      <c r="K7" s="19"/>
      <c r="L7" s="20" t="s">
        <v>2</v>
      </c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6"/>
      <c r="AB7" s="7"/>
    </row>
    <row r="8" spans="1:30" ht="16.350000000000001" customHeight="1" x14ac:dyDescent="0.25">
      <c r="B8" s="5"/>
      <c r="C8" s="6"/>
      <c r="D8" s="18" t="s">
        <v>3</v>
      </c>
      <c r="E8" s="19"/>
      <c r="F8" s="19"/>
      <c r="G8" s="19"/>
      <c r="H8" s="19"/>
      <c r="I8" s="19"/>
      <c r="J8" s="19"/>
      <c r="K8" s="19"/>
      <c r="L8" s="20" t="s">
        <v>4</v>
      </c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6"/>
      <c r="AB8" s="7"/>
    </row>
    <row r="9" spans="1:30" ht="16.350000000000001" customHeight="1" x14ac:dyDescent="0.25">
      <c r="B9" s="5"/>
      <c r="C9" s="6"/>
      <c r="D9" s="18" t="s">
        <v>5</v>
      </c>
      <c r="E9" s="19"/>
      <c r="F9" s="19"/>
      <c r="G9" s="19"/>
      <c r="H9" s="19"/>
      <c r="I9" s="19"/>
      <c r="J9" s="19"/>
      <c r="K9" s="19"/>
      <c r="L9" s="20" t="s">
        <v>6</v>
      </c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6"/>
      <c r="AB9" s="7"/>
    </row>
    <row r="10" spans="1:30" ht="2.85" customHeight="1" x14ac:dyDescent="0.2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10"/>
    </row>
    <row r="11" spans="1:30" ht="2.85" customHeight="1" x14ac:dyDescent="0.25"/>
    <row r="12" spans="1:30" ht="11.45" customHeight="1" x14ac:dyDescent="0.25"/>
    <row r="13" spans="1:30" ht="2.85" customHeight="1" x14ac:dyDescent="0.25"/>
    <row r="14" spans="1:30" ht="0" hidden="1" customHeight="1" x14ac:dyDescent="0.25"/>
    <row r="15" spans="1:30" ht="17.100000000000001" customHeight="1" x14ac:dyDescent="0.25">
      <c r="B15" s="21" t="s">
        <v>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30" ht="2.85" customHeight="1" x14ac:dyDescent="0.25"/>
    <row r="17" spans="2:32" ht="11.45" customHeight="1" x14ac:dyDescent="0.25">
      <c r="B17" s="22" t="s">
        <v>8</v>
      </c>
      <c r="C17" s="23"/>
      <c r="D17" s="23"/>
      <c r="E17" s="23"/>
      <c r="F17" s="23"/>
      <c r="G17" s="24" t="s">
        <v>9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2" t="s">
        <v>10</v>
      </c>
      <c r="W17" s="23"/>
      <c r="X17" s="23"/>
      <c r="Y17" s="22" t="s">
        <v>11</v>
      </c>
      <c r="Z17" s="23"/>
      <c r="AA17" s="23"/>
      <c r="AB17" s="23"/>
      <c r="AC17" s="23"/>
    </row>
    <row r="18" spans="2:32" ht="11.45" customHeight="1" x14ac:dyDescent="0.25">
      <c r="B18" s="25" t="s">
        <v>12</v>
      </c>
      <c r="C18" s="16"/>
      <c r="D18" s="16"/>
      <c r="E18" s="16"/>
      <c r="F18" s="16"/>
      <c r="G18" s="26" t="s">
        <v>13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27" t="s">
        <v>5</v>
      </c>
      <c r="W18" s="16"/>
      <c r="X18" s="16"/>
      <c r="Y18" s="27" t="s">
        <v>5</v>
      </c>
      <c r="Z18" s="16"/>
      <c r="AA18" s="16"/>
      <c r="AB18" s="16"/>
      <c r="AC18" s="16"/>
    </row>
    <row r="19" spans="2:32" ht="11.25" customHeight="1" x14ac:dyDescent="0.25">
      <c r="B19" s="28" t="s">
        <v>14</v>
      </c>
      <c r="C19" s="16"/>
      <c r="D19" s="16"/>
      <c r="E19" s="16"/>
      <c r="F19" s="16"/>
      <c r="G19" s="29" t="s">
        <v>15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49">
        <f>'Položky všech ceníků'!G21</f>
        <v>0</v>
      </c>
      <c r="W19" s="50"/>
      <c r="X19" s="50"/>
      <c r="Y19" s="49">
        <f>V19</f>
        <v>0</v>
      </c>
      <c r="Z19" s="50"/>
      <c r="AA19" s="50"/>
      <c r="AB19" s="50"/>
      <c r="AC19" s="50"/>
    </row>
    <row r="20" spans="2:32" ht="11.45" customHeight="1" x14ac:dyDescent="0.25">
      <c r="B20" s="28" t="s">
        <v>16</v>
      </c>
      <c r="C20" s="16"/>
      <c r="D20" s="16"/>
      <c r="E20" s="16"/>
      <c r="F20" s="16"/>
      <c r="G20" s="29" t="s">
        <v>17</v>
      </c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49">
        <f>'Položky všech ceníků'!G128</f>
        <v>0</v>
      </c>
      <c r="W20" s="50"/>
      <c r="X20" s="50"/>
      <c r="Y20" s="49">
        <f t="shared" ref="Y20:Y29" si="0">V20</f>
        <v>0</v>
      </c>
      <c r="Z20" s="50"/>
      <c r="AA20" s="50"/>
      <c r="AB20" s="50"/>
      <c r="AC20" s="50"/>
    </row>
    <row r="21" spans="2:32" ht="11.45" customHeight="1" x14ac:dyDescent="0.25">
      <c r="B21" s="28" t="s">
        <v>18</v>
      </c>
      <c r="C21" s="16"/>
      <c r="D21" s="16"/>
      <c r="E21" s="16"/>
      <c r="F21" s="16"/>
      <c r="G21" s="29" t="s">
        <v>19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49">
        <f>V20*AE21/100</f>
        <v>0</v>
      </c>
      <c r="W21" s="50"/>
      <c r="X21" s="50"/>
      <c r="Y21" s="49">
        <f t="shared" si="0"/>
        <v>0</v>
      </c>
      <c r="Z21" s="50"/>
      <c r="AA21" s="50"/>
      <c r="AB21" s="50"/>
      <c r="AC21" s="50"/>
      <c r="AE21" s="54"/>
      <c r="AF21" t="s">
        <v>166</v>
      </c>
    </row>
    <row r="22" spans="2:32" ht="11.45" customHeight="1" x14ac:dyDescent="0.25">
      <c r="B22" s="28" t="s">
        <v>20</v>
      </c>
      <c r="C22" s="16"/>
      <c r="D22" s="16"/>
      <c r="E22" s="16"/>
      <c r="F22" s="16"/>
      <c r="G22" s="29" t="s">
        <v>21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49">
        <f>(V19+V20)*AE22/100</f>
        <v>0</v>
      </c>
      <c r="W22" s="50"/>
      <c r="X22" s="50"/>
      <c r="Y22" s="49">
        <f t="shared" si="0"/>
        <v>0</v>
      </c>
      <c r="Z22" s="50"/>
      <c r="AA22" s="50"/>
      <c r="AB22" s="50"/>
      <c r="AC22" s="50"/>
      <c r="AE22" s="54"/>
      <c r="AF22" t="s">
        <v>166</v>
      </c>
    </row>
    <row r="23" spans="2:32" ht="11.25" customHeight="1" x14ac:dyDescent="0.25">
      <c r="B23" s="28" t="s">
        <v>22</v>
      </c>
      <c r="C23" s="16"/>
      <c r="D23" s="16"/>
      <c r="E23" s="16"/>
      <c r="F23" s="16"/>
      <c r="G23" s="29" t="s">
        <v>23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49">
        <f>'Položky všech ceníků'!G53</f>
        <v>0</v>
      </c>
      <c r="W23" s="50"/>
      <c r="X23" s="50"/>
      <c r="Y23" s="49">
        <f t="shared" si="0"/>
        <v>0</v>
      </c>
      <c r="Z23" s="50"/>
      <c r="AA23" s="50"/>
      <c r="AB23" s="50"/>
      <c r="AC23" s="50"/>
    </row>
    <row r="24" spans="2:32" ht="11.45" customHeight="1" x14ac:dyDescent="0.25">
      <c r="B24" s="28" t="s">
        <v>24</v>
      </c>
      <c r="C24" s="16"/>
      <c r="D24" s="16"/>
      <c r="E24" s="16"/>
      <c r="F24" s="16"/>
      <c r="G24" s="29" t="s">
        <v>25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49">
        <f>'Položky všech ceníků'!G132</f>
        <v>0</v>
      </c>
      <c r="W24" s="50"/>
      <c r="X24" s="50"/>
      <c r="Y24" s="49">
        <f t="shared" si="0"/>
        <v>0</v>
      </c>
      <c r="Z24" s="50"/>
      <c r="AA24" s="50"/>
      <c r="AB24" s="50"/>
      <c r="AC24" s="50"/>
    </row>
    <row r="25" spans="2:32" ht="11.45" customHeight="1" x14ac:dyDescent="0.25">
      <c r="B25" s="28" t="s">
        <v>26</v>
      </c>
      <c r="C25" s="16"/>
      <c r="D25" s="16"/>
      <c r="E25" s="16"/>
      <c r="F25" s="16"/>
      <c r="G25" s="29" t="s">
        <v>19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49">
        <f>V24*AE25/100</f>
        <v>0</v>
      </c>
      <c r="W25" s="50"/>
      <c r="X25" s="50"/>
      <c r="Y25" s="49">
        <f t="shared" si="0"/>
        <v>0</v>
      </c>
      <c r="Z25" s="50"/>
      <c r="AA25" s="50"/>
      <c r="AB25" s="50"/>
      <c r="AC25" s="50"/>
      <c r="AE25" s="54"/>
      <c r="AF25" t="s">
        <v>166</v>
      </c>
    </row>
    <row r="26" spans="2:32" ht="11.45" customHeight="1" x14ac:dyDescent="0.25">
      <c r="B26" s="28" t="s">
        <v>27</v>
      </c>
      <c r="C26" s="16"/>
      <c r="D26" s="16"/>
      <c r="E26" s="16"/>
      <c r="F26" s="16"/>
      <c r="G26" s="29" t="s">
        <v>28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49">
        <f>(V23+V24)*AE26/100</f>
        <v>0</v>
      </c>
      <c r="W26" s="50"/>
      <c r="X26" s="50"/>
      <c r="Y26" s="49">
        <f t="shared" si="0"/>
        <v>0</v>
      </c>
      <c r="Z26" s="50"/>
      <c r="AA26" s="50"/>
      <c r="AB26" s="50"/>
      <c r="AC26" s="50"/>
      <c r="AE26" s="54"/>
      <c r="AF26" t="s">
        <v>166</v>
      </c>
    </row>
    <row r="27" spans="2:32" ht="11.25" customHeight="1" x14ac:dyDescent="0.25">
      <c r="B27" s="28" t="s">
        <v>29</v>
      </c>
      <c r="C27" s="16"/>
      <c r="D27" s="16"/>
      <c r="E27" s="16"/>
      <c r="F27" s="16"/>
      <c r="G27" s="29" t="s">
        <v>30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49">
        <f>'Položky všech ceníků'!G69</f>
        <v>0</v>
      </c>
      <c r="W27" s="50"/>
      <c r="X27" s="50"/>
      <c r="Y27" s="49">
        <f t="shared" si="0"/>
        <v>0</v>
      </c>
      <c r="Z27" s="50"/>
      <c r="AA27" s="50"/>
      <c r="AB27" s="50"/>
      <c r="AC27" s="50"/>
    </row>
    <row r="28" spans="2:32" ht="11.45" customHeight="1" x14ac:dyDescent="0.25">
      <c r="B28" s="28" t="s">
        <v>31</v>
      </c>
      <c r="C28" s="16"/>
      <c r="D28" s="16"/>
      <c r="E28" s="16"/>
      <c r="F28" s="16"/>
      <c r="G28" s="29" t="s">
        <v>32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49">
        <f>'Položky všech ceníků'!G81</f>
        <v>0</v>
      </c>
      <c r="W28" s="50"/>
      <c r="X28" s="50"/>
      <c r="Y28" s="49">
        <f t="shared" si="0"/>
        <v>0</v>
      </c>
      <c r="Z28" s="50"/>
      <c r="AA28" s="50"/>
      <c r="AB28" s="50"/>
      <c r="AC28" s="50"/>
    </row>
    <row r="29" spans="2:32" ht="11.45" customHeight="1" x14ac:dyDescent="0.25">
      <c r="B29" s="28" t="s">
        <v>33</v>
      </c>
      <c r="C29" s="16"/>
      <c r="D29" s="16"/>
      <c r="E29" s="16"/>
      <c r="F29" s="16"/>
      <c r="G29" s="29" t="s">
        <v>36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49">
        <f>(V28)*AE29/100</f>
        <v>0</v>
      </c>
      <c r="W29" s="50"/>
      <c r="X29" s="50"/>
      <c r="Y29" s="49">
        <f t="shared" si="0"/>
        <v>0</v>
      </c>
      <c r="Z29" s="50"/>
      <c r="AA29" s="50"/>
      <c r="AB29" s="50"/>
      <c r="AC29" s="50"/>
      <c r="AE29" s="54"/>
      <c r="AF29" t="s">
        <v>166</v>
      </c>
    </row>
    <row r="30" spans="2:32" ht="11.25" customHeight="1" x14ac:dyDescent="0.25">
      <c r="B30" s="25" t="s">
        <v>5</v>
      </c>
      <c r="C30" s="16"/>
      <c r="D30" s="16"/>
      <c r="E30" s="16"/>
      <c r="F30" s="16"/>
      <c r="G30" s="26" t="s">
        <v>37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51">
        <f>SUM(V19:X29)</f>
        <v>0</v>
      </c>
      <c r="W30" s="50"/>
      <c r="X30" s="50"/>
      <c r="Y30" s="51">
        <f>SUM(Y19:AC29)</f>
        <v>0</v>
      </c>
      <c r="Z30" s="50"/>
      <c r="AA30" s="50"/>
      <c r="AB30" s="50"/>
      <c r="AC30" s="50"/>
    </row>
    <row r="31" spans="2:32" ht="11.45" customHeight="1" x14ac:dyDescent="0.25">
      <c r="B31" s="28" t="s">
        <v>5</v>
      </c>
      <c r="C31" s="16"/>
      <c r="D31" s="16"/>
      <c r="E31" s="16"/>
      <c r="F31" s="16"/>
      <c r="G31" s="29" t="s">
        <v>5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49" t="s">
        <v>5</v>
      </c>
      <c r="W31" s="50"/>
      <c r="X31" s="50"/>
      <c r="Y31" s="49" t="s">
        <v>5</v>
      </c>
      <c r="Z31" s="50"/>
      <c r="AA31" s="50"/>
      <c r="AB31" s="50"/>
      <c r="AC31" s="50"/>
    </row>
    <row r="32" spans="2:32" ht="11.45" customHeight="1" x14ac:dyDescent="0.25">
      <c r="B32" s="25" t="s">
        <v>38</v>
      </c>
      <c r="C32" s="16"/>
      <c r="D32" s="16"/>
      <c r="E32" s="16"/>
      <c r="F32" s="16"/>
      <c r="G32" s="26" t="s">
        <v>39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51" t="s">
        <v>5</v>
      </c>
      <c r="W32" s="50"/>
      <c r="X32" s="50"/>
      <c r="Y32" s="51" t="s">
        <v>5</v>
      </c>
      <c r="Z32" s="50"/>
      <c r="AA32" s="50"/>
      <c r="AB32" s="50"/>
      <c r="AC32" s="50"/>
    </row>
    <row r="33" spans="2:32" ht="11.45" customHeight="1" x14ac:dyDescent="0.25">
      <c r="B33" s="28" t="s">
        <v>34</v>
      </c>
      <c r="C33" s="16"/>
      <c r="D33" s="16"/>
      <c r="E33" s="16"/>
      <c r="F33" s="16"/>
      <c r="G33" s="29" t="s">
        <v>41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49">
        <f>'Položky všech ceníků'!G158</f>
        <v>0</v>
      </c>
      <c r="W33" s="50"/>
      <c r="X33" s="50"/>
      <c r="Y33" s="49">
        <f>V33</f>
        <v>0</v>
      </c>
      <c r="Z33" s="50"/>
      <c r="AA33" s="50"/>
      <c r="AB33" s="50"/>
      <c r="AC33" s="50"/>
    </row>
    <row r="34" spans="2:32" ht="11.25" customHeight="1" x14ac:dyDescent="0.25">
      <c r="B34" s="25" t="s">
        <v>5</v>
      </c>
      <c r="C34" s="16"/>
      <c r="D34" s="16"/>
      <c r="E34" s="16"/>
      <c r="F34" s="16"/>
      <c r="G34" s="26" t="s">
        <v>42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51">
        <f>V33</f>
        <v>0</v>
      </c>
      <c r="W34" s="50"/>
      <c r="X34" s="50"/>
      <c r="Y34" s="51">
        <f>SUM(Y33)</f>
        <v>0</v>
      </c>
      <c r="Z34" s="50"/>
      <c r="AA34" s="50"/>
      <c r="AB34" s="50"/>
      <c r="AC34" s="50"/>
    </row>
    <row r="35" spans="2:32" ht="11.45" customHeight="1" x14ac:dyDescent="0.25">
      <c r="B35" s="28" t="s">
        <v>5</v>
      </c>
      <c r="C35" s="16"/>
      <c r="D35" s="16"/>
      <c r="E35" s="16"/>
      <c r="F35" s="16"/>
      <c r="G35" s="29" t="s">
        <v>5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49" t="s">
        <v>5</v>
      </c>
      <c r="W35" s="50"/>
      <c r="X35" s="50"/>
      <c r="Y35" s="49" t="s">
        <v>5</v>
      </c>
      <c r="Z35" s="50"/>
      <c r="AA35" s="50"/>
      <c r="AB35" s="50"/>
      <c r="AC35" s="50"/>
    </row>
    <row r="36" spans="2:32" ht="11.45" customHeight="1" x14ac:dyDescent="0.25">
      <c r="B36" s="25" t="s">
        <v>43</v>
      </c>
      <c r="C36" s="16"/>
      <c r="D36" s="16"/>
      <c r="E36" s="16"/>
      <c r="F36" s="16"/>
      <c r="G36" s="26" t="s">
        <v>44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51" t="s">
        <v>5</v>
      </c>
      <c r="W36" s="50"/>
      <c r="X36" s="50"/>
      <c r="Y36" s="51" t="s">
        <v>5</v>
      </c>
      <c r="Z36" s="50"/>
      <c r="AA36" s="50"/>
      <c r="AB36" s="50"/>
      <c r="AC36" s="50"/>
    </row>
    <row r="37" spans="2:32" ht="11.45" customHeight="1" x14ac:dyDescent="0.25">
      <c r="B37" s="28" t="s">
        <v>35</v>
      </c>
      <c r="C37" s="16"/>
      <c r="D37" s="16"/>
      <c r="E37" s="16"/>
      <c r="F37" s="16"/>
      <c r="G37" s="29" t="s">
        <v>45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49">
        <f>'Položky všech ceníků'!G146</f>
        <v>0</v>
      </c>
      <c r="W37" s="50"/>
      <c r="X37" s="50"/>
      <c r="Y37" s="49">
        <f>V37</f>
        <v>0</v>
      </c>
      <c r="Z37" s="50"/>
      <c r="AA37" s="50"/>
      <c r="AB37" s="50"/>
      <c r="AC37" s="50"/>
    </row>
    <row r="38" spans="2:32" ht="11.45" customHeight="1" x14ac:dyDescent="0.25">
      <c r="B38" s="28" t="s">
        <v>40</v>
      </c>
      <c r="C38" s="16"/>
      <c r="D38" s="16"/>
      <c r="E38" s="16"/>
      <c r="F38" s="16"/>
      <c r="G38" s="29" t="s">
        <v>173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49">
        <f>(V37)*AE38/100</f>
        <v>0</v>
      </c>
      <c r="W38" s="50"/>
      <c r="X38" s="50"/>
      <c r="Y38" s="49">
        <f t="shared" ref="Y38" si="1">V38</f>
        <v>0</v>
      </c>
      <c r="Z38" s="50"/>
      <c r="AA38" s="50"/>
      <c r="AB38" s="50"/>
      <c r="AC38" s="50"/>
      <c r="AE38" s="54"/>
      <c r="AF38" t="s">
        <v>166</v>
      </c>
    </row>
    <row r="39" spans="2:32" ht="11.45" customHeight="1" x14ac:dyDescent="0.25">
      <c r="B39" s="25" t="s">
        <v>5</v>
      </c>
      <c r="C39" s="16"/>
      <c r="D39" s="16"/>
      <c r="E39" s="16"/>
      <c r="F39" s="16"/>
      <c r="G39" s="26" t="s">
        <v>46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51">
        <f>SUM(V37:X38)</f>
        <v>0</v>
      </c>
      <c r="W39" s="50"/>
      <c r="X39" s="50"/>
      <c r="Y39" s="51">
        <f>SUM(Y37:AC38)</f>
        <v>0</v>
      </c>
      <c r="Z39" s="50"/>
      <c r="AA39" s="50"/>
      <c r="AB39" s="50"/>
      <c r="AC39" s="50"/>
    </row>
    <row r="40" spans="2:32" ht="11.25" customHeight="1" x14ac:dyDescent="0.25">
      <c r="B40" s="28" t="s">
        <v>5</v>
      </c>
      <c r="C40" s="16"/>
      <c r="D40" s="16"/>
      <c r="E40" s="16"/>
      <c r="F40" s="16"/>
      <c r="G40" s="29" t="s">
        <v>5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49" t="s">
        <v>5</v>
      </c>
      <c r="W40" s="50"/>
      <c r="X40" s="50"/>
      <c r="Y40" s="49" t="s">
        <v>5</v>
      </c>
      <c r="Z40" s="50"/>
      <c r="AA40" s="50"/>
      <c r="AB40" s="50"/>
      <c r="AC40" s="50"/>
    </row>
    <row r="41" spans="2:32" ht="11.45" customHeight="1" x14ac:dyDescent="0.25">
      <c r="B41" s="30" t="s">
        <v>47</v>
      </c>
      <c r="C41" s="23"/>
      <c r="D41" s="23"/>
      <c r="E41" s="23"/>
      <c r="F41" s="23"/>
      <c r="G41" s="31" t="s">
        <v>48</v>
      </c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52">
        <f>SUM(V39,V34,V30)</f>
        <v>0</v>
      </c>
      <c r="W41" s="53"/>
      <c r="X41" s="53"/>
      <c r="Y41" s="52">
        <f>SUM(Y39:AC40,Y34,Y30)</f>
        <v>0</v>
      </c>
      <c r="Z41" s="53"/>
      <c r="AA41" s="53"/>
      <c r="AB41" s="53"/>
      <c r="AC41" s="53"/>
    </row>
    <row r="42" spans="2:32" ht="14.25" customHeight="1" x14ac:dyDescent="0.25"/>
    <row r="43" spans="2:32" ht="11.45" customHeight="1" x14ac:dyDescent="0.25">
      <c r="B43" s="32" t="s">
        <v>5</v>
      </c>
      <c r="C43" s="33"/>
      <c r="D43" s="33"/>
      <c r="E43" s="33"/>
      <c r="F43" s="33"/>
      <c r="G43" s="33"/>
      <c r="H43" s="33"/>
      <c r="J43" s="34" t="s">
        <v>10</v>
      </c>
      <c r="K43" s="33"/>
      <c r="L43" s="33"/>
      <c r="M43" s="33"/>
      <c r="N43" s="33"/>
      <c r="O43" s="34" t="s">
        <v>49</v>
      </c>
      <c r="P43" s="33"/>
      <c r="Q43" s="33"/>
      <c r="R43" s="34" t="s">
        <v>50</v>
      </c>
      <c r="S43" s="33"/>
    </row>
    <row r="44" spans="2:32" ht="11.25" customHeight="1" x14ac:dyDescent="0.25">
      <c r="B44" s="34" t="s">
        <v>51</v>
      </c>
      <c r="C44" s="33"/>
      <c r="D44" s="33"/>
      <c r="E44" s="33"/>
      <c r="F44" s="33"/>
      <c r="G44" s="33"/>
      <c r="H44" s="33"/>
      <c r="I44" s="12"/>
      <c r="J44" s="44">
        <f>V41</f>
        <v>0</v>
      </c>
      <c r="K44" s="45"/>
      <c r="L44" s="45"/>
      <c r="M44" s="45"/>
      <c r="N44" s="45"/>
      <c r="O44" s="44">
        <f>J44*0.21</f>
        <v>0</v>
      </c>
      <c r="P44" s="45"/>
      <c r="Q44" s="45"/>
      <c r="R44" s="44">
        <f>O44+J44</f>
        <v>0</v>
      </c>
      <c r="S44" s="45"/>
    </row>
    <row r="45" spans="2:32" ht="0" hidden="1" customHeight="1" x14ac:dyDescent="0.25">
      <c r="J45" s="46"/>
      <c r="K45" s="46"/>
      <c r="L45" s="46"/>
      <c r="M45" s="46"/>
      <c r="N45" s="46"/>
      <c r="O45" s="46"/>
      <c r="P45" s="46"/>
      <c r="Q45" s="46"/>
      <c r="R45" s="46"/>
      <c r="S45" s="46"/>
    </row>
    <row r="46" spans="2:32" ht="3" customHeight="1" x14ac:dyDescent="0.25">
      <c r="J46" s="46"/>
      <c r="K46" s="46"/>
      <c r="L46" s="46"/>
      <c r="M46" s="46"/>
      <c r="N46" s="46"/>
      <c r="O46" s="46"/>
      <c r="P46" s="46"/>
      <c r="Q46" s="46"/>
      <c r="R46" s="46"/>
      <c r="S46" s="46"/>
    </row>
    <row r="47" spans="2:32" ht="11.25" customHeight="1" x14ac:dyDescent="0.25">
      <c r="B47" s="35" t="s">
        <v>52</v>
      </c>
      <c r="C47" s="16"/>
      <c r="D47" s="16"/>
      <c r="E47" s="16"/>
      <c r="F47" s="16"/>
      <c r="G47" s="16"/>
      <c r="H47" s="16"/>
      <c r="J47" s="47">
        <f>J44</f>
        <v>0</v>
      </c>
      <c r="K47" s="48"/>
      <c r="L47" s="48"/>
      <c r="M47" s="48"/>
      <c r="N47" s="48"/>
      <c r="O47" s="46"/>
      <c r="P47" s="47">
        <f>O44</f>
        <v>0</v>
      </c>
      <c r="Q47" s="48"/>
      <c r="R47" s="47">
        <f>J47+P47</f>
        <v>0</v>
      </c>
      <c r="S47" s="48"/>
    </row>
    <row r="48" spans="2:32" ht="5.65" customHeight="1" x14ac:dyDescent="0.25"/>
    <row r="49" spans="2:22" ht="2.85" customHeight="1" x14ac:dyDescent="0.25"/>
    <row r="50" spans="2:22" ht="0" hidden="1" customHeight="1" x14ac:dyDescent="0.25"/>
    <row r="51" spans="2:22" ht="31.7" customHeight="1" x14ac:dyDescent="0.25">
      <c r="B51" s="36" t="s">
        <v>53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2:22" ht="11.45" customHeight="1" x14ac:dyDescent="0.25"/>
    <row r="53" spans="2:22" ht="0" hidden="1" customHeight="1" x14ac:dyDescent="0.25"/>
  </sheetData>
  <mergeCells count="121">
    <mergeCell ref="B38:F38"/>
    <mergeCell ref="G38:U38"/>
    <mergeCell ref="V38:X38"/>
    <mergeCell ref="Y38:AC38"/>
    <mergeCell ref="B51:V51"/>
    <mergeCell ref="B44:H44"/>
    <mergeCell ref="J44:N44"/>
    <mergeCell ref="O44:Q44"/>
    <mergeCell ref="R44:S44"/>
    <mergeCell ref="B47:H47"/>
    <mergeCell ref="J47:N47"/>
    <mergeCell ref="P47:Q47"/>
    <mergeCell ref="R47:S47"/>
    <mergeCell ref="B41:F41"/>
    <mergeCell ref="G41:U41"/>
    <mergeCell ref="V41:X41"/>
    <mergeCell ref="Y41:AC41"/>
    <mergeCell ref="B43:H43"/>
    <mergeCell ref="J43:N43"/>
    <mergeCell ref="O43:Q43"/>
    <mergeCell ref="R43:S43"/>
    <mergeCell ref="B39:F39"/>
    <mergeCell ref="G39:U39"/>
    <mergeCell ref="V39:X39"/>
    <mergeCell ref="Y39:AC39"/>
    <mergeCell ref="B40:F40"/>
    <mergeCell ref="G40:U40"/>
    <mergeCell ref="V40:X40"/>
    <mergeCell ref="Y40:AC40"/>
    <mergeCell ref="B36:F36"/>
    <mergeCell ref="G36:U36"/>
    <mergeCell ref="V36:X36"/>
    <mergeCell ref="Y36:AC36"/>
    <mergeCell ref="B37:F37"/>
    <mergeCell ref="G37:U37"/>
    <mergeCell ref="V37:X37"/>
    <mergeCell ref="Y37:AC37"/>
    <mergeCell ref="B34:F34"/>
    <mergeCell ref="G34:U34"/>
    <mergeCell ref="V34:X34"/>
    <mergeCell ref="Y34:AC34"/>
    <mergeCell ref="B35:F35"/>
    <mergeCell ref="G35:U35"/>
    <mergeCell ref="V35:X35"/>
    <mergeCell ref="Y35:AC35"/>
    <mergeCell ref="B32:F32"/>
    <mergeCell ref="G32:U32"/>
    <mergeCell ref="V32:X32"/>
    <mergeCell ref="Y32:AC32"/>
    <mergeCell ref="B33:F33"/>
    <mergeCell ref="G33:U33"/>
    <mergeCell ref="V33:X33"/>
    <mergeCell ref="Y33:AC33"/>
    <mergeCell ref="B30:F30"/>
    <mergeCell ref="G30:U30"/>
    <mergeCell ref="V30:X30"/>
    <mergeCell ref="Y30:AC30"/>
    <mergeCell ref="B31:F31"/>
    <mergeCell ref="G31:U31"/>
    <mergeCell ref="V31:X31"/>
    <mergeCell ref="Y31:AC31"/>
    <mergeCell ref="B29:F29"/>
    <mergeCell ref="G29:U29"/>
    <mergeCell ref="V29:X29"/>
    <mergeCell ref="Y29:AC29"/>
    <mergeCell ref="B28:F28"/>
    <mergeCell ref="G28:U28"/>
    <mergeCell ref="V28:X28"/>
    <mergeCell ref="Y28:AC28"/>
    <mergeCell ref="B26:F26"/>
    <mergeCell ref="G26:U26"/>
    <mergeCell ref="V26:X26"/>
    <mergeCell ref="Y26:AC26"/>
    <mergeCell ref="B27:F27"/>
    <mergeCell ref="G27:U27"/>
    <mergeCell ref="V27:X27"/>
    <mergeCell ref="Y27:AC27"/>
    <mergeCell ref="B24:F24"/>
    <mergeCell ref="G24:U24"/>
    <mergeCell ref="V24:X24"/>
    <mergeCell ref="Y24:AC24"/>
    <mergeCell ref="B25:F25"/>
    <mergeCell ref="G25:U25"/>
    <mergeCell ref="V25:X25"/>
    <mergeCell ref="Y25:AC25"/>
    <mergeCell ref="B22:F22"/>
    <mergeCell ref="G22:U22"/>
    <mergeCell ref="V22:X22"/>
    <mergeCell ref="Y22:AC22"/>
    <mergeCell ref="B23:F23"/>
    <mergeCell ref="G23:U23"/>
    <mergeCell ref="V23:X23"/>
    <mergeCell ref="Y23:AC23"/>
    <mergeCell ref="B20:F20"/>
    <mergeCell ref="G20:U20"/>
    <mergeCell ref="V20:X20"/>
    <mergeCell ref="Y20:AC20"/>
    <mergeCell ref="B21:F21"/>
    <mergeCell ref="G21:U21"/>
    <mergeCell ref="V21:X21"/>
    <mergeCell ref="Y21:AC21"/>
    <mergeCell ref="B18:F18"/>
    <mergeCell ref="G18:U18"/>
    <mergeCell ref="V18:X18"/>
    <mergeCell ref="Y18:AC18"/>
    <mergeCell ref="B19:F19"/>
    <mergeCell ref="G19:U19"/>
    <mergeCell ref="V19:X19"/>
    <mergeCell ref="Y19:AC19"/>
    <mergeCell ref="B15:AC15"/>
    <mergeCell ref="B17:F17"/>
    <mergeCell ref="G17:U17"/>
    <mergeCell ref="V17:X17"/>
    <mergeCell ref="Y17:AC17"/>
    <mergeCell ref="D7:K7"/>
    <mergeCell ref="L7:Z7"/>
    <mergeCell ref="D8:K8"/>
    <mergeCell ref="L8:Z8"/>
    <mergeCell ref="D9:K9"/>
    <mergeCell ref="L9:Z9"/>
    <mergeCell ref="A3:AD3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showGridLines="0" workbookViewId="0">
      <pane ySplit="4" topLeftCell="A122" activePane="bottomLeft" state="frozen"/>
      <selection pane="bottomLeft" activeCell="N140" sqref="N140:S140"/>
    </sheetView>
  </sheetViews>
  <sheetFormatPr defaultRowHeight="15" x14ac:dyDescent="0.25"/>
  <cols>
    <col min="1" max="1" width="0.5703125" customWidth="1"/>
    <col min="2" max="2" width="1.5703125" customWidth="1"/>
    <col min="3" max="3" width="1.7109375" customWidth="1"/>
    <col min="4" max="4" width="3" customWidth="1"/>
    <col min="5" max="5" width="1.28515625" customWidth="1"/>
    <col min="6" max="6" width="0" hidden="1" customWidth="1"/>
    <col min="7" max="7" width="0.5703125" customWidth="1"/>
    <col min="8" max="8" width="6.7109375" customWidth="1"/>
    <col min="9" max="9" width="0" hidden="1" customWidth="1"/>
    <col min="10" max="10" width="0.7109375" customWidth="1"/>
    <col min="11" max="11" width="0" hidden="1" customWidth="1"/>
    <col min="12" max="12" width="0.85546875" customWidth="1"/>
    <col min="13" max="13" width="2.5703125" customWidth="1"/>
    <col min="14" max="14" width="0.28515625" customWidth="1"/>
    <col min="15" max="15" width="11.5703125" customWidth="1"/>
    <col min="16" max="16" width="6.28515625" customWidth="1"/>
    <col min="17" max="18" width="0.42578125" customWidth="1"/>
    <col min="19" max="19" width="21.42578125" customWidth="1"/>
    <col min="20" max="20" width="4.85546875" customWidth="1"/>
    <col min="21" max="21" width="10.42578125" customWidth="1"/>
    <col min="22" max="22" width="7.7109375" customWidth="1"/>
    <col min="23" max="23" width="1.140625" customWidth="1"/>
    <col min="24" max="24" width="6.28515625" customWidth="1"/>
    <col min="25" max="25" width="3.5703125" customWidth="1"/>
    <col min="26" max="26" width="8" customWidth="1"/>
    <col min="27" max="27" width="0.5703125" customWidth="1"/>
    <col min="28" max="30" width="0" hidden="1" customWidth="1"/>
    <col min="31" max="33" width="9.140625" hidden="1" customWidth="1"/>
  </cols>
  <sheetData>
    <row r="1" spans="1:27" ht="2.85" customHeight="1" x14ac:dyDescent="0.25"/>
    <row r="2" spans="1:27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1.25" customHeight="1" x14ac:dyDescent="0.25">
      <c r="A3" s="17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ht="0" hidden="1" customHeight="1" x14ac:dyDescent="0.25"/>
    <row r="5" spans="1:27" ht="2.85" customHeight="1" x14ac:dyDescent="0.25"/>
    <row r="6" spans="1:27" ht="17.100000000000001" customHeight="1" x14ac:dyDescent="0.25">
      <c r="B6" s="21" t="s">
        <v>54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7" ht="2.85" customHeight="1" x14ac:dyDescent="0.25"/>
    <row r="8" spans="1:27" x14ac:dyDescent="0.25">
      <c r="B8" s="37" t="s">
        <v>55</v>
      </c>
      <c r="C8" s="38"/>
      <c r="D8" s="38"/>
      <c r="E8" s="39" t="s">
        <v>56</v>
      </c>
      <c r="F8" s="38"/>
      <c r="G8" s="38"/>
      <c r="H8" s="38"/>
      <c r="I8" s="38"/>
      <c r="J8" s="38"/>
      <c r="K8" s="38"/>
      <c r="L8" s="38"/>
      <c r="M8" s="38"/>
      <c r="N8" s="39" t="s">
        <v>9</v>
      </c>
      <c r="O8" s="38"/>
      <c r="P8" s="38"/>
      <c r="Q8" s="38"/>
      <c r="R8" s="38"/>
      <c r="S8" s="38"/>
      <c r="T8" s="37" t="s">
        <v>57</v>
      </c>
      <c r="U8" s="38"/>
      <c r="V8" s="37" t="s">
        <v>58</v>
      </c>
      <c r="W8" s="38"/>
      <c r="X8" s="13" t="s">
        <v>59</v>
      </c>
      <c r="Y8" s="37" t="s">
        <v>60</v>
      </c>
      <c r="Z8" s="38"/>
    </row>
    <row r="9" spans="1:27" x14ac:dyDescent="0.25">
      <c r="B9" s="28">
        <v>1</v>
      </c>
      <c r="C9" s="16"/>
      <c r="D9" s="16"/>
      <c r="E9" s="29" t="s">
        <v>61</v>
      </c>
      <c r="F9" s="16"/>
      <c r="G9" s="16"/>
      <c r="H9" s="16"/>
      <c r="I9" s="16"/>
      <c r="J9" s="16"/>
      <c r="K9" s="16"/>
      <c r="L9" s="16"/>
      <c r="M9" s="16"/>
      <c r="N9" s="29" t="s">
        <v>62</v>
      </c>
      <c r="O9" s="16"/>
      <c r="P9" s="16"/>
      <c r="Q9" s="16"/>
      <c r="R9" s="16"/>
      <c r="S9" s="16"/>
      <c r="T9" s="55"/>
      <c r="U9" s="56"/>
      <c r="V9" s="28" t="s">
        <v>63</v>
      </c>
      <c r="W9" s="16"/>
      <c r="X9" s="11" t="s">
        <v>64</v>
      </c>
      <c r="Y9" s="40">
        <f>T9*V9</f>
        <v>0</v>
      </c>
      <c r="Z9" s="16"/>
    </row>
    <row r="10" spans="1:27" x14ac:dyDescent="0.25">
      <c r="B10" s="28">
        <v>2</v>
      </c>
      <c r="C10" s="16"/>
      <c r="D10" s="16"/>
      <c r="E10" s="29" t="s">
        <v>65</v>
      </c>
      <c r="F10" s="16"/>
      <c r="G10" s="16"/>
      <c r="H10" s="16"/>
      <c r="I10" s="16"/>
      <c r="J10" s="16"/>
      <c r="K10" s="16"/>
      <c r="L10" s="16"/>
      <c r="M10" s="16"/>
      <c r="N10" s="29" t="s">
        <v>66</v>
      </c>
      <c r="O10" s="16"/>
      <c r="P10" s="16"/>
      <c r="Q10" s="16"/>
      <c r="R10" s="16"/>
      <c r="S10" s="16"/>
      <c r="T10" s="55"/>
      <c r="U10" s="56"/>
      <c r="V10" s="28" t="s">
        <v>63</v>
      </c>
      <c r="W10" s="16"/>
      <c r="X10" s="11" t="s">
        <v>64</v>
      </c>
      <c r="Y10" s="40">
        <f t="shared" ref="Y10:Y16" si="0">T10*V10</f>
        <v>0</v>
      </c>
      <c r="Z10" s="16"/>
    </row>
    <row r="11" spans="1:27" x14ac:dyDescent="0.25">
      <c r="B11" s="28">
        <v>3</v>
      </c>
      <c r="C11" s="16"/>
      <c r="D11" s="16"/>
      <c r="E11" s="29" t="s">
        <v>67</v>
      </c>
      <c r="F11" s="16"/>
      <c r="G11" s="16"/>
      <c r="H11" s="16"/>
      <c r="I11" s="16"/>
      <c r="J11" s="16"/>
      <c r="K11" s="16"/>
      <c r="L11" s="16"/>
      <c r="M11" s="16"/>
      <c r="N11" s="29" t="s">
        <v>68</v>
      </c>
      <c r="O11" s="16"/>
      <c r="P11" s="16"/>
      <c r="Q11" s="16"/>
      <c r="R11" s="16"/>
      <c r="S11" s="16"/>
      <c r="T11" s="55"/>
      <c r="U11" s="56"/>
      <c r="V11" s="28" t="s">
        <v>69</v>
      </c>
      <c r="W11" s="16"/>
      <c r="X11" s="11" t="s">
        <v>70</v>
      </c>
      <c r="Y11" s="40">
        <f t="shared" si="0"/>
        <v>0</v>
      </c>
      <c r="Z11" s="16"/>
    </row>
    <row r="12" spans="1:27" x14ac:dyDescent="0.25">
      <c r="B12" s="28">
        <v>4</v>
      </c>
      <c r="C12" s="16"/>
      <c r="D12" s="16"/>
      <c r="E12" s="29" t="s">
        <v>71</v>
      </c>
      <c r="F12" s="16"/>
      <c r="G12" s="16"/>
      <c r="H12" s="16"/>
      <c r="I12" s="16"/>
      <c r="J12" s="16"/>
      <c r="K12" s="16"/>
      <c r="L12" s="16"/>
      <c r="M12" s="16"/>
      <c r="N12" s="29" t="s">
        <v>72</v>
      </c>
      <c r="O12" s="16"/>
      <c r="P12" s="16"/>
      <c r="Q12" s="16"/>
      <c r="R12" s="16"/>
      <c r="S12" s="16"/>
      <c r="T12" s="55"/>
      <c r="U12" s="56"/>
      <c r="V12" s="28" t="s">
        <v>69</v>
      </c>
      <c r="W12" s="16"/>
      <c r="X12" s="11" t="s">
        <v>70</v>
      </c>
      <c r="Y12" s="40">
        <f t="shared" si="0"/>
        <v>0</v>
      </c>
      <c r="Z12" s="16"/>
    </row>
    <row r="13" spans="1:27" x14ac:dyDescent="0.25">
      <c r="B13" s="28">
        <v>5</v>
      </c>
      <c r="C13" s="16"/>
      <c r="D13" s="16"/>
      <c r="E13" s="29" t="s">
        <v>73</v>
      </c>
      <c r="F13" s="16"/>
      <c r="G13" s="16"/>
      <c r="H13" s="16"/>
      <c r="I13" s="16"/>
      <c r="J13" s="16"/>
      <c r="K13" s="16"/>
      <c r="L13" s="16"/>
      <c r="M13" s="16"/>
      <c r="N13" s="29" t="s">
        <v>167</v>
      </c>
      <c r="O13" s="16"/>
      <c r="P13" s="16"/>
      <c r="Q13" s="16"/>
      <c r="R13" s="16"/>
      <c r="S13" s="16"/>
      <c r="T13" s="55"/>
      <c r="U13" s="56"/>
      <c r="V13" s="28" t="s">
        <v>74</v>
      </c>
      <c r="W13" s="16"/>
      <c r="X13" s="11" t="s">
        <v>70</v>
      </c>
      <c r="Y13" s="40">
        <f t="shared" si="0"/>
        <v>0</v>
      </c>
      <c r="Z13" s="16"/>
    </row>
    <row r="14" spans="1:27" x14ac:dyDescent="0.25">
      <c r="B14" s="28">
        <v>6</v>
      </c>
      <c r="C14" s="16"/>
      <c r="D14" s="16"/>
      <c r="E14" s="29" t="s">
        <v>75</v>
      </c>
      <c r="F14" s="16"/>
      <c r="G14" s="16"/>
      <c r="H14" s="16"/>
      <c r="I14" s="16"/>
      <c r="J14" s="16"/>
      <c r="K14" s="16"/>
      <c r="L14" s="16"/>
      <c r="M14" s="16"/>
      <c r="N14" s="29" t="s">
        <v>76</v>
      </c>
      <c r="O14" s="16"/>
      <c r="P14" s="16"/>
      <c r="Q14" s="16"/>
      <c r="R14" s="16"/>
      <c r="S14" s="16"/>
      <c r="T14" s="55"/>
      <c r="U14" s="56"/>
      <c r="V14" s="28" t="s">
        <v>74</v>
      </c>
      <c r="W14" s="16"/>
      <c r="X14" s="11" t="s">
        <v>70</v>
      </c>
      <c r="Y14" s="40">
        <f t="shared" si="0"/>
        <v>0</v>
      </c>
      <c r="Z14" s="16"/>
    </row>
    <row r="15" spans="1:27" x14ac:dyDescent="0.25">
      <c r="B15" s="28">
        <v>7</v>
      </c>
      <c r="C15" s="16"/>
      <c r="D15" s="16"/>
      <c r="E15" s="29" t="s">
        <v>77</v>
      </c>
      <c r="F15" s="16"/>
      <c r="G15" s="16"/>
      <c r="H15" s="16"/>
      <c r="I15" s="16"/>
      <c r="J15" s="16"/>
      <c r="K15" s="16"/>
      <c r="L15" s="16"/>
      <c r="M15" s="16"/>
      <c r="N15" s="29" t="s">
        <v>168</v>
      </c>
      <c r="O15" s="16"/>
      <c r="P15" s="16"/>
      <c r="Q15" s="16"/>
      <c r="R15" s="16"/>
      <c r="S15" s="16"/>
      <c r="T15" s="55"/>
      <c r="U15" s="56"/>
      <c r="V15" s="28" t="s">
        <v>74</v>
      </c>
      <c r="W15" s="16"/>
      <c r="X15" s="11" t="s">
        <v>70</v>
      </c>
      <c r="Y15" s="40">
        <f t="shared" si="0"/>
        <v>0</v>
      </c>
      <c r="Z15" s="16"/>
    </row>
    <row r="16" spans="1:27" x14ac:dyDescent="0.25">
      <c r="B16" s="28">
        <v>8</v>
      </c>
      <c r="C16" s="16"/>
      <c r="D16" s="16"/>
      <c r="E16" s="29" t="s">
        <v>78</v>
      </c>
      <c r="F16" s="16"/>
      <c r="G16" s="16"/>
      <c r="H16" s="16"/>
      <c r="I16" s="16"/>
      <c r="J16" s="16"/>
      <c r="K16" s="16"/>
      <c r="L16" s="16"/>
      <c r="M16" s="16"/>
      <c r="N16" s="29" t="s">
        <v>169</v>
      </c>
      <c r="O16" s="16"/>
      <c r="P16" s="16"/>
      <c r="Q16" s="16"/>
      <c r="R16" s="16"/>
      <c r="S16" s="16"/>
      <c r="T16" s="55"/>
      <c r="U16" s="56"/>
      <c r="V16" s="28" t="s">
        <v>74</v>
      </c>
      <c r="W16" s="16"/>
      <c r="X16" s="11" t="s">
        <v>70</v>
      </c>
      <c r="Y16" s="40">
        <f t="shared" si="0"/>
        <v>0</v>
      </c>
      <c r="Z16" s="16"/>
    </row>
    <row r="17" spans="2:26" ht="0" hidden="1" customHeight="1" x14ac:dyDescent="0.25"/>
    <row r="18" spans="2:26" ht="2.85" customHeight="1" x14ac:dyDescent="0.25"/>
    <row r="19" spans="2:26" ht="11.25" customHeight="1" x14ac:dyDescent="0.25">
      <c r="B19" s="26" t="s">
        <v>79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2:26" ht="1.5" customHeight="1" x14ac:dyDescent="0.25"/>
    <row r="21" spans="2:26" ht="11.25" customHeight="1" x14ac:dyDescent="0.25">
      <c r="C21" s="28" t="s">
        <v>80</v>
      </c>
      <c r="D21" s="16"/>
      <c r="E21" s="16"/>
      <c r="G21" s="40">
        <f>SUM(Y9:Z16)</f>
        <v>0</v>
      </c>
      <c r="H21" s="16"/>
      <c r="I21" s="16"/>
      <c r="J21" s="16"/>
      <c r="L21" s="29" t="s">
        <v>81</v>
      </c>
      <c r="M21" s="16"/>
      <c r="N21" s="16"/>
      <c r="O21" s="16"/>
      <c r="P21" s="16"/>
    </row>
    <row r="22" spans="2:26" ht="9.9499999999999993" customHeight="1" x14ac:dyDescent="0.25"/>
    <row r="23" spans="2:26" ht="5.65" customHeight="1" x14ac:dyDescent="0.25"/>
    <row r="24" spans="2:26" ht="2.85" customHeight="1" x14ac:dyDescent="0.25"/>
    <row r="25" spans="2:26" ht="17.100000000000001" customHeight="1" x14ac:dyDescent="0.25">
      <c r="B25" s="21" t="s">
        <v>82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2:26" ht="2.85" customHeight="1" x14ac:dyDescent="0.25"/>
    <row r="27" spans="2:26" x14ac:dyDescent="0.25">
      <c r="B27" s="37" t="s">
        <v>55</v>
      </c>
      <c r="C27" s="38"/>
      <c r="D27" s="38"/>
      <c r="E27" s="39" t="s">
        <v>56</v>
      </c>
      <c r="F27" s="38"/>
      <c r="G27" s="38"/>
      <c r="H27" s="38"/>
      <c r="I27" s="38"/>
      <c r="J27" s="38"/>
      <c r="K27" s="38"/>
      <c r="L27" s="38"/>
      <c r="M27" s="38"/>
      <c r="N27" s="39" t="s">
        <v>9</v>
      </c>
      <c r="O27" s="38"/>
      <c r="P27" s="38"/>
      <c r="Q27" s="38"/>
      <c r="R27" s="38"/>
      <c r="S27" s="38"/>
      <c r="T27" s="37" t="s">
        <v>57</v>
      </c>
      <c r="U27" s="38"/>
      <c r="V27" s="37" t="s">
        <v>58</v>
      </c>
      <c r="W27" s="38"/>
      <c r="X27" s="13" t="s">
        <v>59</v>
      </c>
      <c r="Y27" s="37" t="s">
        <v>60</v>
      </c>
      <c r="Z27" s="38"/>
    </row>
    <row r="28" spans="2:26" x14ac:dyDescent="0.25">
      <c r="B28" s="28">
        <v>1</v>
      </c>
      <c r="C28" s="16"/>
      <c r="D28" s="16"/>
      <c r="E28" s="29" t="s">
        <v>83</v>
      </c>
      <c r="F28" s="16"/>
      <c r="G28" s="16"/>
      <c r="H28" s="16"/>
      <c r="I28" s="16"/>
      <c r="J28" s="16"/>
      <c r="K28" s="16"/>
      <c r="L28" s="16"/>
      <c r="M28" s="16"/>
      <c r="N28" s="29" t="s">
        <v>84</v>
      </c>
      <c r="O28" s="16"/>
      <c r="P28" s="16"/>
      <c r="Q28" s="16"/>
      <c r="R28" s="16"/>
      <c r="S28" s="16"/>
      <c r="T28" s="55"/>
      <c r="U28" s="56"/>
      <c r="V28" s="28" t="s">
        <v>85</v>
      </c>
      <c r="W28" s="16"/>
      <c r="X28" s="11" t="s">
        <v>70</v>
      </c>
      <c r="Y28" s="40">
        <f t="shared" ref="Y28:Y48" si="1">T28*V28</f>
        <v>0</v>
      </c>
      <c r="Z28" s="16"/>
    </row>
    <row r="29" spans="2:26" x14ac:dyDescent="0.25">
      <c r="B29" s="28">
        <v>2</v>
      </c>
      <c r="C29" s="16"/>
      <c r="D29" s="16"/>
      <c r="E29" s="29" t="s">
        <v>83</v>
      </c>
      <c r="F29" s="16"/>
      <c r="G29" s="16"/>
      <c r="H29" s="16"/>
      <c r="I29" s="16"/>
      <c r="J29" s="16"/>
      <c r="K29" s="16"/>
      <c r="L29" s="16"/>
      <c r="M29" s="16"/>
      <c r="N29" s="29" t="s">
        <v>84</v>
      </c>
      <c r="O29" s="16"/>
      <c r="P29" s="16"/>
      <c r="Q29" s="16"/>
      <c r="R29" s="16"/>
      <c r="S29" s="16"/>
      <c r="T29" s="55"/>
      <c r="U29" s="56"/>
      <c r="V29" s="28" t="s">
        <v>86</v>
      </c>
      <c r="W29" s="16"/>
      <c r="X29" s="11" t="s">
        <v>70</v>
      </c>
      <c r="Y29" s="40">
        <f t="shared" si="1"/>
        <v>0</v>
      </c>
      <c r="Z29" s="16"/>
    </row>
    <row r="30" spans="2:26" x14ac:dyDescent="0.25">
      <c r="B30" s="28">
        <v>3</v>
      </c>
      <c r="C30" s="16"/>
      <c r="D30" s="16"/>
      <c r="E30" s="29" t="s">
        <v>87</v>
      </c>
      <c r="F30" s="16"/>
      <c r="G30" s="16"/>
      <c r="H30" s="16"/>
      <c r="I30" s="16"/>
      <c r="J30" s="16"/>
      <c r="K30" s="16"/>
      <c r="L30" s="16"/>
      <c r="M30" s="16"/>
      <c r="N30" s="29" t="s">
        <v>88</v>
      </c>
      <c r="O30" s="16"/>
      <c r="P30" s="16"/>
      <c r="Q30" s="16"/>
      <c r="R30" s="16"/>
      <c r="S30" s="16"/>
      <c r="T30" s="55"/>
      <c r="U30" s="56"/>
      <c r="V30" s="28" t="s">
        <v>89</v>
      </c>
      <c r="W30" s="16"/>
      <c r="X30" s="11" t="s">
        <v>70</v>
      </c>
      <c r="Y30" s="40">
        <f t="shared" si="1"/>
        <v>0</v>
      </c>
      <c r="Z30" s="16"/>
    </row>
    <row r="31" spans="2:26" x14ac:dyDescent="0.25">
      <c r="B31" s="28">
        <v>4</v>
      </c>
      <c r="C31" s="16"/>
      <c r="D31" s="16"/>
      <c r="E31" s="29" t="s">
        <v>90</v>
      </c>
      <c r="F31" s="16"/>
      <c r="G31" s="16"/>
      <c r="H31" s="16"/>
      <c r="I31" s="16"/>
      <c r="J31" s="16"/>
      <c r="K31" s="16"/>
      <c r="L31" s="16"/>
      <c r="M31" s="16"/>
      <c r="N31" s="29" t="s">
        <v>91</v>
      </c>
      <c r="O31" s="16"/>
      <c r="P31" s="16"/>
      <c r="Q31" s="16"/>
      <c r="R31" s="16"/>
      <c r="S31" s="16"/>
      <c r="T31" s="55"/>
      <c r="U31" s="56"/>
      <c r="V31" s="28" t="s">
        <v>92</v>
      </c>
      <c r="W31" s="16"/>
      <c r="X31" s="11" t="s">
        <v>64</v>
      </c>
      <c r="Y31" s="40">
        <f t="shared" si="1"/>
        <v>0</v>
      </c>
      <c r="Z31" s="16"/>
    </row>
    <row r="32" spans="2:26" x14ac:dyDescent="0.25">
      <c r="B32" s="28">
        <v>5</v>
      </c>
      <c r="C32" s="16"/>
      <c r="D32" s="16"/>
      <c r="E32" s="29" t="s">
        <v>93</v>
      </c>
      <c r="F32" s="16"/>
      <c r="G32" s="16"/>
      <c r="H32" s="16"/>
      <c r="I32" s="16"/>
      <c r="J32" s="16"/>
      <c r="K32" s="16"/>
      <c r="L32" s="16"/>
      <c r="M32" s="16"/>
      <c r="N32" s="29" t="s">
        <v>94</v>
      </c>
      <c r="O32" s="16"/>
      <c r="P32" s="16"/>
      <c r="Q32" s="16"/>
      <c r="R32" s="16"/>
      <c r="S32" s="16"/>
      <c r="T32" s="55"/>
      <c r="U32" s="56"/>
      <c r="V32" s="28" t="s">
        <v>95</v>
      </c>
      <c r="W32" s="16"/>
      <c r="X32" s="11" t="s">
        <v>64</v>
      </c>
      <c r="Y32" s="40">
        <f t="shared" si="1"/>
        <v>0</v>
      </c>
      <c r="Z32" s="16"/>
    </row>
    <row r="33" spans="2:26" x14ac:dyDescent="0.25">
      <c r="B33" s="28">
        <v>6</v>
      </c>
      <c r="C33" s="16"/>
      <c r="D33" s="16"/>
      <c r="E33" s="29" t="s">
        <v>96</v>
      </c>
      <c r="F33" s="16"/>
      <c r="G33" s="16"/>
      <c r="H33" s="16"/>
      <c r="I33" s="16"/>
      <c r="J33" s="16"/>
      <c r="K33" s="16"/>
      <c r="L33" s="16"/>
      <c r="M33" s="16"/>
      <c r="N33" s="29" t="s">
        <v>97</v>
      </c>
      <c r="O33" s="16"/>
      <c r="P33" s="16"/>
      <c r="Q33" s="16"/>
      <c r="R33" s="16"/>
      <c r="S33" s="16"/>
      <c r="T33" s="55"/>
      <c r="U33" s="56"/>
      <c r="V33" s="28" t="s">
        <v>98</v>
      </c>
      <c r="W33" s="16"/>
      <c r="X33" s="11" t="s">
        <v>64</v>
      </c>
      <c r="Y33" s="40">
        <f t="shared" si="1"/>
        <v>0</v>
      </c>
      <c r="Z33" s="16"/>
    </row>
    <row r="34" spans="2:26" x14ac:dyDescent="0.25">
      <c r="B34" s="28">
        <v>7</v>
      </c>
      <c r="C34" s="16"/>
      <c r="D34" s="16"/>
      <c r="E34" s="29" t="s">
        <v>99</v>
      </c>
      <c r="F34" s="16"/>
      <c r="G34" s="16"/>
      <c r="H34" s="16"/>
      <c r="I34" s="16"/>
      <c r="J34" s="16"/>
      <c r="K34" s="16"/>
      <c r="L34" s="16"/>
      <c r="M34" s="16"/>
      <c r="N34" s="29" t="s">
        <v>100</v>
      </c>
      <c r="O34" s="16"/>
      <c r="P34" s="16"/>
      <c r="Q34" s="16"/>
      <c r="R34" s="16"/>
      <c r="S34" s="16"/>
      <c r="T34" s="55"/>
      <c r="U34" s="56"/>
      <c r="V34" s="28" t="s">
        <v>89</v>
      </c>
      <c r="W34" s="16"/>
      <c r="X34" s="11" t="s">
        <v>64</v>
      </c>
      <c r="Y34" s="40">
        <f t="shared" si="1"/>
        <v>0</v>
      </c>
      <c r="Z34" s="16"/>
    </row>
    <row r="35" spans="2:26" x14ac:dyDescent="0.25">
      <c r="B35" s="28">
        <v>8</v>
      </c>
      <c r="C35" s="16"/>
      <c r="D35" s="16"/>
      <c r="E35" s="29" t="s">
        <v>101</v>
      </c>
      <c r="F35" s="16"/>
      <c r="G35" s="16"/>
      <c r="H35" s="16"/>
      <c r="I35" s="16"/>
      <c r="J35" s="16"/>
      <c r="K35" s="16"/>
      <c r="L35" s="16"/>
      <c r="M35" s="16"/>
      <c r="N35" s="29" t="s">
        <v>102</v>
      </c>
      <c r="O35" s="16"/>
      <c r="P35" s="16"/>
      <c r="Q35" s="16"/>
      <c r="R35" s="16"/>
      <c r="S35" s="16"/>
      <c r="T35" s="55"/>
      <c r="U35" s="56"/>
      <c r="V35" s="28" t="s">
        <v>74</v>
      </c>
      <c r="W35" s="16"/>
      <c r="X35" s="11" t="s">
        <v>70</v>
      </c>
      <c r="Y35" s="40">
        <f t="shared" si="1"/>
        <v>0</v>
      </c>
      <c r="Z35" s="16"/>
    </row>
    <row r="36" spans="2:26" x14ac:dyDescent="0.25">
      <c r="B36" s="28">
        <v>9</v>
      </c>
      <c r="C36" s="16"/>
      <c r="D36" s="16"/>
      <c r="E36" s="29" t="s">
        <v>103</v>
      </c>
      <c r="F36" s="16"/>
      <c r="G36" s="16"/>
      <c r="H36" s="16"/>
      <c r="I36" s="16"/>
      <c r="J36" s="16"/>
      <c r="K36" s="16"/>
      <c r="L36" s="16"/>
      <c r="M36" s="16"/>
      <c r="N36" s="29" t="s">
        <v>104</v>
      </c>
      <c r="O36" s="16"/>
      <c r="P36" s="16"/>
      <c r="Q36" s="16"/>
      <c r="R36" s="16"/>
      <c r="S36" s="16"/>
      <c r="T36" s="55"/>
      <c r="U36" s="56"/>
      <c r="V36" s="28" t="s">
        <v>105</v>
      </c>
      <c r="W36" s="16"/>
      <c r="X36" s="11" t="s">
        <v>70</v>
      </c>
      <c r="Y36" s="40">
        <f t="shared" si="1"/>
        <v>0</v>
      </c>
      <c r="Z36" s="16"/>
    </row>
    <row r="37" spans="2:26" x14ac:dyDescent="0.25">
      <c r="B37" s="28">
        <v>10</v>
      </c>
      <c r="C37" s="16"/>
      <c r="D37" s="16"/>
      <c r="E37" s="29" t="s">
        <v>106</v>
      </c>
      <c r="F37" s="16"/>
      <c r="G37" s="16"/>
      <c r="H37" s="16"/>
      <c r="I37" s="16"/>
      <c r="J37" s="16"/>
      <c r="K37" s="16"/>
      <c r="L37" s="16"/>
      <c r="M37" s="16"/>
      <c r="N37" s="29" t="s">
        <v>107</v>
      </c>
      <c r="O37" s="16"/>
      <c r="P37" s="16"/>
      <c r="Q37" s="16"/>
      <c r="R37" s="16"/>
      <c r="S37" s="16"/>
      <c r="T37" s="55"/>
      <c r="U37" s="56"/>
      <c r="V37" s="28" t="s">
        <v>69</v>
      </c>
      <c r="W37" s="16"/>
      <c r="X37" s="11" t="s">
        <v>70</v>
      </c>
      <c r="Y37" s="40">
        <f t="shared" si="1"/>
        <v>0</v>
      </c>
      <c r="Z37" s="16"/>
    </row>
    <row r="38" spans="2:26" x14ac:dyDescent="0.25">
      <c r="B38" s="28">
        <v>11</v>
      </c>
      <c r="C38" s="16"/>
      <c r="D38" s="16"/>
      <c r="E38" s="29" t="s">
        <v>106</v>
      </c>
      <c r="F38" s="16"/>
      <c r="G38" s="16"/>
      <c r="H38" s="16"/>
      <c r="I38" s="16"/>
      <c r="J38" s="16"/>
      <c r="K38" s="16"/>
      <c r="L38" s="16"/>
      <c r="M38" s="16"/>
      <c r="N38" s="29" t="s">
        <v>108</v>
      </c>
      <c r="O38" s="16"/>
      <c r="P38" s="16"/>
      <c r="Q38" s="16"/>
      <c r="R38" s="16"/>
      <c r="S38" s="16"/>
      <c r="T38" s="55"/>
      <c r="U38" s="56"/>
      <c r="V38" s="28" t="s">
        <v>109</v>
      </c>
      <c r="W38" s="16"/>
      <c r="X38" s="11" t="s">
        <v>70</v>
      </c>
      <c r="Y38" s="40">
        <f t="shared" si="1"/>
        <v>0</v>
      </c>
      <c r="Z38" s="16"/>
    </row>
    <row r="39" spans="2:26" x14ac:dyDescent="0.25">
      <c r="B39" s="28">
        <v>12</v>
      </c>
      <c r="C39" s="16"/>
      <c r="D39" s="16"/>
      <c r="E39" s="29" t="s">
        <v>106</v>
      </c>
      <c r="F39" s="16"/>
      <c r="G39" s="16"/>
      <c r="H39" s="16"/>
      <c r="I39" s="16"/>
      <c r="J39" s="16"/>
      <c r="K39" s="16"/>
      <c r="L39" s="16"/>
      <c r="M39" s="16"/>
      <c r="N39" s="29" t="s">
        <v>108</v>
      </c>
      <c r="O39" s="16"/>
      <c r="P39" s="16"/>
      <c r="Q39" s="16"/>
      <c r="R39" s="16"/>
      <c r="S39" s="16"/>
      <c r="T39" s="55"/>
      <c r="U39" s="56"/>
      <c r="V39" s="28" t="s">
        <v>74</v>
      </c>
      <c r="W39" s="16"/>
      <c r="X39" s="11" t="s">
        <v>70</v>
      </c>
      <c r="Y39" s="40">
        <f t="shared" si="1"/>
        <v>0</v>
      </c>
      <c r="Z39" s="16"/>
    </row>
    <row r="40" spans="2:26" x14ac:dyDescent="0.25">
      <c r="B40" s="28">
        <v>13</v>
      </c>
      <c r="C40" s="16"/>
      <c r="D40" s="16"/>
      <c r="E40" s="29" t="s">
        <v>110</v>
      </c>
      <c r="F40" s="16"/>
      <c r="G40" s="16"/>
      <c r="H40" s="16"/>
      <c r="I40" s="16"/>
      <c r="J40" s="16"/>
      <c r="K40" s="16"/>
      <c r="L40" s="16"/>
      <c r="M40" s="16"/>
      <c r="N40" s="29" t="s">
        <v>111</v>
      </c>
      <c r="O40" s="16"/>
      <c r="P40" s="16"/>
      <c r="Q40" s="16"/>
      <c r="R40" s="16"/>
      <c r="S40" s="16"/>
      <c r="T40" s="55"/>
      <c r="U40" s="56"/>
      <c r="V40" s="28" t="s">
        <v>74</v>
      </c>
      <c r="W40" s="16"/>
      <c r="X40" s="11" t="s">
        <v>5</v>
      </c>
      <c r="Y40" s="40">
        <f t="shared" si="1"/>
        <v>0</v>
      </c>
      <c r="Z40" s="16"/>
    </row>
    <row r="41" spans="2:26" x14ac:dyDescent="0.25">
      <c r="B41" s="28">
        <v>14</v>
      </c>
      <c r="C41" s="16"/>
      <c r="D41" s="16"/>
      <c r="E41" s="29" t="s">
        <v>112</v>
      </c>
      <c r="F41" s="16"/>
      <c r="G41" s="16"/>
      <c r="H41" s="16"/>
      <c r="I41" s="16"/>
      <c r="J41" s="16"/>
      <c r="K41" s="16"/>
      <c r="L41" s="16"/>
      <c r="M41" s="16"/>
      <c r="N41" s="29" t="s">
        <v>113</v>
      </c>
      <c r="O41" s="16"/>
      <c r="P41" s="16"/>
      <c r="Q41" s="16"/>
      <c r="R41" s="16"/>
      <c r="S41" s="16"/>
      <c r="T41" s="55"/>
      <c r="U41" s="56"/>
      <c r="V41" s="28" t="s">
        <v>114</v>
      </c>
      <c r="W41" s="16"/>
      <c r="X41" s="11" t="s">
        <v>64</v>
      </c>
      <c r="Y41" s="40">
        <f t="shared" si="1"/>
        <v>0</v>
      </c>
      <c r="Z41" s="16"/>
    </row>
    <row r="42" spans="2:26" x14ac:dyDescent="0.25">
      <c r="B42" s="28">
        <v>15</v>
      </c>
      <c r="C42" s="16"/>
      <c r="D42" s="16"/>
      <c r="E42" s="29" t="s">
        <v>112</v>
      </c>
      <c r="F42" s="16"/>
      <c r="G42" s="16"/>
      <c r="H42" s="16"/>
      <c r="I42" s="16"/>
      <c r="J42" s="16"/>
      <c r="K42" s="16"/>
      <c r="L42" s="16"/>
      <c r="M42" s="16"/>
      <c r="N42" s="29" t="s">
        <v>115</v>
      </c>
      <c r="O42" s="16"/>
      <c r="P42" s="16"/>
      <c r="Q42" s="16"/>
      <c r="R42" s="16"/>
      <c r="S42" s="16"/>
      <c r="T42" s="55"/>
      <c r="U42" s="56"/>
      <c r="V42" s="28" t="s">
        <v>116</v>
      </c>
      <c r="W42" s="16"/>
      <c r="X42" s="11" t="s">
        <v>64</v>
      </c>
      <c r="Y42" s="40">
        <f t="shared" si="1"/>
        <v>0</v>
      </c>
      <c r="Z42" s="16"/>
    </row>
    <row r="43" spans="2:26" x14ac:dyDescent="0.25">
      <c r="B43" s="28">
        <v>16</v>
      </c>
      <c r="C43" s="16"/>
      <c r="D43" s="16"/>
      <c r="E43" s="29" t="s">
        <v>112</v>
      </c>
      <c r="F43" s="16"/>
      <c r="G43" s="16"/>
      <c r="H43" s="16"/>
      <c r="I43" s="16"/>
      <c r="J43" s="16"/>
      <c r="K43" s="16"/>
      <c r="L43" s="16"/>
      <c r="M43" s="16"/>
      <c r="N43" s="29" t="s">
        <v>170</v>
      </c>
      <c r="O43" s="16"/>
      <c r="P43" s="16"/>
      <c r="Q43" s="16"/>
      <c r="R43" s="16"/>
      <c r="S43" s="16"/>
      <c r="T43" s="55"/>
      <c r="U43" s="56"/>
      <c r="V43" s="28" t="s">
        <v>117</v>
      </c>
      <c r="W43" s="16"/>
      <c r="X43" s="11" t="s">
        <v>64</v>
      </c>
      <c r="Y43" s="40">
        <f t="shared" si="1"/>
        <v>0</v>
      </c>
      <c r="Z43" s="16"/>
    </row>
    <row r="44" spans="2:26" x14ac:dyDescent="0.25">
      <c r="B44" s="28">
        <v>17</v>
      </c>
      <c r="C44" s="16"/>
      <c r="D44" s="16"/>
      <c r="E44" s="29" t="s">
        <v>112</v>
      </c>
      <c r="F44" s="16"/>
      <c r="G44" s="16"/>
      <c r="H44" s="16"/>
      <c r="I44" s="16"/>
      <c r="J44" s="16"/>
      <c r="K44" s="16"/>
      <c r="L44" s="16"/>
      <c r="M44" s="16"/>
      <c r="N44" s="29" t="s">
        <v>171</v>
      </c>
      <c r="O44" s="16"/>
      <c r="P44" s="16"/>
      <c r="Q44" s="16"/>
      <c r="R44" s="16"/>
      <c r="S44" s="16"/>
      <c r="T44" s="55"/>
      <c r="U44" s="56"/>
      <c r="V44" s="28" t="s">
        <v>118</v>
      </c>
      <c r="W44" s="16"/>
      <c r="X44" s="11" t="s">
        <v>64</v>
      </c>
      <c r="Y44" s="40">
        <f t="shared" si="1"/>
        <v>0</v>
      </c>
      <c r="Z44" s="16"/>
    </row>
    <row r="45" spans="2:26" x14ac:dyDescent="0.25">
      <c r="B45" s="28">
        <v>18</v>
      </c>
      <c r="C45" s="16"/>
      <c r="D45" s="16"/>
      <c r="E45" s="29" t="s">
        <v>119</v>
      </c>
      <c r="F45" s="16"/>
      <c r="G45" s="16"/>
      <c r="H45" s="16"/>
      <c r="I45" s="16"/>
      <c r="J45" s="16"/>
      <c r="K45" s="16"/>
      <c r="L45" s="16"/>
      <c r="M45" s="16"/>
      <c r="N45" s="29" t="s">
        <v>120</v>
      </c>
      <c r="O45" s="16"/>
      <c r="P45" s="16"/>
      <c r="Q45" s="16"/>
      <c r="R45" s="16"/>
      <c r="S45" s="16"/>
      <c r="T45" s="55"/>
      <c r="U45" s="56"/>
      <c r="V45" s="28" t="s">
        <v>89</v>
      </c>
      <c r="W45" s="16"/>
      <c r="X45" s="11" t="s">
        <v>70</v>
      </c>
      <c r="Y45" s="40">
        <f t="shared" si="1"/>
        <v>0</v>
      </c>
      <c r="Z45" s="16"/>
    </row>
    <row r="46" spans="2:26" x14ac:dyDescent="0.25">
      <c r="B46" s="28">
        <v>19</v>
      </c>
      <c r="C46" s="16"/>
      <c r="D46" s="16"/>
      <c r="E46" s="29" t="s">
        <v>121</v>
      </c>
      <c r="F46" s="16"/>
      <c r="G46" s="16"/>
      <c r="H46" s="16"/>
      <c r="I46" s="16"/>
      <c r="J46" s="16"/>
      <c r="K46" s="16"/>
      <c r="L46" s="16"/>
      <c r="M46" s="16"/>
      <c r="N46" s="29" t="s">
        <v>122</v>
      </c>
      <c r="O46" s="16"/>
      <c r="P46" s="16"/>
      <c r="Q46" s="16"/>
      <c r="R46" s="16"/>
      <c r="S46" s="16"/>
      <c r="T46" s="55"/>
      <c r="U46" s="56"/>
      <c r="V46" s="28" t="s">
        <v>89</v>
      </c>
      <c r="W46" s="16"/>
      <c r="X46" s="11" t="s">
        <v>70</v>
      </c>
      <c r="Y46" s="40">
        <f t="shared" si="1"/>
        <v>0</v>
      </c>
      <c r="Z46" s="16"/>
    </row>
    <row r="47" spans="2:26" x14ac:dyDescent="0.25">
      <c r="B47" s="28">
        <v>20</v>
      </c>
      <c r="C47" s="16"/>
      <c r="D47" s="16"/>
      <c r="E47" s="29" t="s">
        <v>123</v>
      </c>
      <c r="F47" s="16"/>
      <c r="G47" s="16"/>
      <c r="H47" s="16"/>
      <c r="I47" s="16"/>
      <c r="J47" s="16"/>
      <c r="K47" s="16"/>
      <c r="L47" s="16"/>
      <c r="M47" s="16"/>
      <c r="N47" s="29" t="s">
        <v>124</v>
      </c>
      <c r="O47" s="16"/>
      <c r="P47" s="16"/>
      <c r="Q47" s="16"/>
      <c r="R47" s="16"/>
      <c r="S47" s="16"/>
      <c r="T47" s="55"/>
      <c r="U47" s="56"/>
      <c r="V47" s="28" t="s">
        <v>74</v>
      </c>
      <c r="W47" s="16"/>
      <c r="X47" s="11" t="s">
        <v>70</v>
      </c>
      <c r="Y47" s="40">
        <f t="shared" si="1"/>
        <v>0</v>
      </c>
      <c r="Z47" s="16"/>
    </row>
    <row r="48" spans="2:26" ht="23.25" customHeight="1" x14ac:dyDescent="0.25">
      <c r="B48" s="28">
        <v>21</v>
      </c>
      <c r="C48" s="16"/>
      <c r="D48" s="16"/>
      <c r="E48" s="29" t="s">
        <v>125</v>
      </c>
      <c r="F48" s="16"/>
      <c r="G48" s="16"/>
      <c r="H48" s="16"/>
      <c r="I48" s="16"/>
      <c r="J48" s="16"/>
      <c r="K48" s="16"/>
      <c r="L48" s="16"/>
      <c r="M48" s="16"/>
      <c r="N48" s="29" t="s">
        <v>172</v>
      </c>
      <c r="O48" s="16"/>
      <c r="P48" s="16"/>
      <c r="Q48" s="16"/>
      <c r="R48" s="16"/>
      <c r="S48" s="16"/>
      <c r="T48" s="55"/>
      <c r="U48" s="56"/>
      <c r="V48" s="28" t="s">
        <v>69</v>
      </c>
      <c r="W48" s="16"/>
      <c r="X48" s="11" t="s">
        <v>70</v>
      </c>
      <c r="Y48" s="40">
        <f t="shared" si="1"/>
        <v>0</v>
      </c>
      <c r="Z48" s="16"/>
    </row>
    <row r="49" spans="2:26" ht="0" hidden="1" customHeight="1" x14ac:dyDescent="0.25"/>
    <row r="50" spans="2:26" ht="2.85" customHeight="1" x14ac:dyDescent="0.25"/>
    <row r="51" spans="2:26" ht="11.25" customHeight="1" x14ac:dyDescent="0.25">
      <c r="B51" s="26" t="s">
        <v>79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2:26" ht="1.5" customHeight="1" x14ac:dyDescent="0.25"/>
    <row r="53" spans="2:26" ht="11.25" customHeight="1" x14ac:dyDescent="0.25">
      <c r="C53" s="28" t="s">
        <v>80</v>
      </c>
      <c r="D53" s="16"/>
      <c r="E53" s="16"/>
      <c r="G53" s="40">
        <f>SUM(Y28:Z48)</f>
        <v>0</v>
      </c>
      <c r="H53" s="16"/>
      <c r="I53" s="16"/>
      <c r="J53" s="16"/>
      <c r="K53" s="16"/>
      <c r="L53" s="16"/>
      <c r="M53" s="29" t="s">
        <v>81</v>
      </c>
      <c r="N53" s="16"/>
      <c r="O53" s="16"/>
      <c r="P53" s="16"/>
      <c r="Q53" s="16"/>
      <c r="R53" s="16"/>
    </row>
    <row r="54" spans="2:26" ht="9.9499999999999993" customHeight="1" x14ac:dyDescent="0.25"/>
    <row r="55" spans="2:26" ht="5.65" customHeight="1" x14ac:dyDescent="0.25"/>
    <row r="56" spans="2:26" ht="2.85" customHeight="1" x14ac:dyDescent="0.25"/>
    <row r="57" spans="2:26" ht="0" hidden="1" customHeight="1" x14ac:dyDescent="0.25"/>
    <row r="58" spans="2:26" ht="17.100000000000001" customHeight="1" x14ac:dyDescent="0.25">
      <c r="B58" s="21" t="s">
        <v>126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2:26" ht="2.85" customHeight="1" x14ac:dyDescent="0.25"/>
    <row r="60" spans="2:26" x14ac:dyDescent="0.25">
      <c r="B60" s="37" t="s">
        <v>55</v>
      </c>
      <c r="C60" s="38"/>
      <c r="D60" s="38"/>
      <c r="E60" s="39" t="s">
        <v>56</v>
      </c>
      <c r="F60" s="38"/>
      <c r="G60" s="38"/>
      <c r="H60" s="38"/>
      <c r="I60" s="38"/>
      <c r="J60" s="38"/>
      <c r="K60" s="38"/>
      <c r="L60" s="38"/>
      <c r="M60" s="38"/>
      <c r="N60" s="39" t="s">
        <v>9</v>
      </c>
      <c r="O60" s="38"/>
      <c r="P60" s="38"/>
      <c r="Q60" s="38"/>
      <c r="R60" s="38"/>
      <c r="S60" s="38"/>
      <c r="T60" s="37" t="s">
        <v>57</v>
      </c>
      <c r="U60" s="38"/>
      <c r="V60" s="37" t="s">
        <v>58</v>
      </c>
      <c r="W60" s="38"/>
      <c r="X60" s="13" t="s">
        <v>59</v>
      </c>
      <c r="Y60" s="37" t="s">
        <v>60</v>
      </c>
      <c r="Z60" s="38"/>
    </row>
    <row r="61" spans="2:26" x14ac:dyDescent="0.25">
      <c r="B61" s="28">
        <v>1</v>
      </c>
      <c r="C61" s="16"/>
      <c r="D61" s="16"/>
      <c r="E61" s="29" t="s">
        <v>127</v>
      </c>
      <c r="F61" s="16"/>
      <c r="G61" s="16"/>
      <c r="H61" s="16"/>
      <c r="I61" s="16"/>
      <c r="J61" s="16"/>
      <c r="K61" s="16"/>
      <c r="L61" s="16"/>
      <c r="M61" s="16"/>
      <c r="N61" s="29" t="s">
        <v>128</v>
      </c>
      <c r="O61" s="16"/>
      <c r="P61" s="16"/>
      <c r="Q61" s="16"/>
      <c r="R61" s="16"/>
      <c r="S61" s="16"/>
      <c r="T61" s="55"/>
      <c r="U61" s="56"/>
      <c r="V61" s="28" t="s">
        <v>129</v>
      </c>
      <c r="W61" s="16"/>
      <c r="X61" s="11" t="s">
        <v>70</v>
      </c>
      <c r="Y61" s="40">
        <f t="shared" ref="Y61:Y65" si="2">T61*V61</f>
        <v>0</v>
      </c>
      <c r="Z61" s="16"/>
    </row>
    <row r="62" spans="2:26" x14ac:dyDescent="0.25">
      <c r="B62" s="28">
        <v>2</v>
      </c>
      <c r="C62" s="16"/>
      <c r="D62" s="16"/>
      <c r="E62" s="29" t="s">
        <v>130</v>
      </c>
      <c r="F62" s="16"/>
      <c r="G62" s="16"/>
      <c r="H62" s="16"/>
      <c r="I62" s="16"/>
      <c r="J62" s="16"/>
      <c r="K62" s="16"/>
      <c r="L62" s="16"/>
      <c r="M62" s="16"/>
      <c r="N62" s="29" t="s">
        <v>131</v>
      </c>
      <c r="O62" s="16"/>
      <c r="P62" s="16"/>
      <c r="Q62" s="16"/>
      <c r="R62" s="16"/>
      <c r="S62" s="16"/>
      <c r="T62" s="55"/>
      <c r="U62" s="56"/>
      <c r="V62" s="28" t="s">
        <v>105</v>
      </c>
      <c r="W62" s="16"/>
      <c r="X62" s="11" t="s">
        <v>70</v>
      </c>
      <c r="Y62" s="40">
        <f t="shared" si="2"/>
        <v>0</v>
      </c>
      <c r="Z62" s="16"/>
    </row>
    <row r="63" spans="2:26" x14ac:dyDescent="0.25">
      <c r="B63" s="28">
        <v>3</v>
      </c>
      <c r="C63" s="16"/>
      <c r="D63" s="16"/>
      <c r="E63" s="29" t="s">
        <v>132</v>
      </c>
      <c r="F63" s="16"/>
      <c r="G63" s="16"/>
      <c r="H63" s="16"/>
      <c r="I63" s="16"/>
      <c r="J63" s="16"/>
      <c r="K63" s="16"/>
      <c r="L63" s="16"/>
      <c r="M63" s="16"/>
      <c r="N63" s="29" t="s">
        <v>133</v>
      </c>
      <c r="O63" s="16"/>
      <c r="P63" s="16"/>
      <c r="Q63" s="16"/>
      <c r="R63" s="16"/>
      <c r="S63" s="16"/>
      <c r="T63" s="55"/>
      <c r="U63" s="56"/>
      <c r="V63" s="28" t="s">
        <v>92</v>
      </c>
      <c r="W63" s="16"/>
      <c r="X63" s="11" t="s">
        <v>70</v>
      </c>
      <c r="Y63" s="40">
        <f t="shared" si="2"/>
        <v>0</v>
      </c>
      <c r="Z63" s="16"/>
    </row>
    <row r="64" spans="2:26" x14ac:dyDescent="0.25">
      <c r="B64" s="28">
        <v>4</v>
      </c>
      <c r="C64" s="16"/>
      <c r="D64" s="16"/>
      <c r="E64" s="29" t="s">
        <v>134</v>
      </c>
      <c r="F64" s="16"/>
      <c r="G64" s="16"/>
      <c r="H64" s="16"/>
      <c r="I64" s="16"/>
      <c r="J64" s="16"/>
      <c r="K64" s="16"/>
      <c r="L64" s="16"/>
      <c r="M64" s="16"/>
      <c r="N64" s="29" t="s">
        <v>135</v>
      </c>
      <c r="O64" s="16"/>
      <c r="P64" s="16"/>
      <c r="Q64" s="16"/>
      <c r="R64" s="16"/>
      <c r="S64" s="16"/>
      <c r="T64" s="55"/>
      <c r="U64" s="56"/>
      <c r="V64" s="28" t="s">
        <v>63</v>
      </c>
      <c r="W64" s="16"/>
      <c r="X64" s="11" t="s">
        <v>64</v>
      </c>
      <c r="Y64" s="40">
        <f t="shared" si="2"/>
        <v>0</v>
      </c>
      <c r="Z64" s="16"/>
    </row>
    <row r="65" spans="2:26" x14ac:dyDescent="0.25">
      <c r="B65" s="28">
        <v>5</v>
      </c>
      <c r="C65" s="16"/>
      <c r="D65" s="16"/>
      <c r="E65" s="29" t="s">
        <v>136</v>
      </c>
      <c r="F65" s="16"/>
      <c r="G65" s="16"/>
      <c r="H65" s="16"/>
      <c r="I65" s="16"/>
      <c r="J65" s="16"/>
      <c r="K65" s="16"/>
      <c r="L65" s="16"/>
      <c r="M65" s="16"/>
      <c r="N65" s="29" t="s">
        <v>137</v>
      </c>
      <c r="O65" s="16"/>
      <c r="P65" s="16"/>
      <c r="Q65" s="16"/>
      <c r="R65" s="16"/>
      <c r="S65" s="16"/>
      <c r="T65" s="55"/>
      <c r="U65" s="56"/>
      <c r="V65" s="28" t="s">
        <v>116</v>
      </c>
      <c r="W65" s="16"/>
      <c r="X65" s="11" t="s">
        <v>64</v>
      </c>
      <c r="Y65" s="40">
        <f t="shared" si="2"/>
        <v>0</v>
      </c>
      <c r="Z65" s="16"/>
    </row>
    <row r="66" spans="2:26" ht="2.85" customHeight="1" x14ac:dyDescent="0.25"/>
    <row r="67" spans="2:26" ht="11.25" customHeight="1" x14ac:dyDescent="0.25">
      <c r="B67" s="26" t="s">
        <v>79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2:26" ht="1.5" customHeight="1" x14ac:dyDescent="0.25"/>
    <row r="69" spans="2:26" ht="11.25" customHeight="1" x14ac:dyDescent="0.25">
      <c r="C69" s="28" t="s">
        <v>80</v>
      </c>
      <c r="D69" s="16"/>
      <c r="E69" s="16"/>
      <c r="G69" s="40">
        <f>SUM(Y61:Z65)</f>
        <v>0</v>
      </c>
      <c r="H69" s="16"/>
      <c r="I69" s="16"/>
      <c r="J69" s="16"/>
      <c r="L69" s="29" t="s">
        <v>81</v>
      </c>
      <c r="M69" s="16"/>
      <c r="N69" s="16"/>
      <c r="O69" s="16"/>
      <c r="P69" s="16"/>
    </row>
    <row r="70" spans="2:26" ht="9.9499999999999993" customHeight="1" x14ac:dyDescent="0.25"/>
    <row r="71" spans="2:26" ht="5.65" customHeight="1" x14ac:dyDescent="0.25"/>
    <row r="72" spans="2:26" ht="2.85" customHeight="1" x14ac:dyDescent="0.25"/>
    <row r="73" spans="2:26" ht="0" hidden="1" customHeight="1" x14ac:dyDescent="0.25"/>
    <row r="74" spans="2:26" ht="17.100000000000001" customHeight="1" x14ac:dyDescent="0.25">
      <c r="B74" s="21" t="s">
        <v>138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2:26" ht="2.85" customHeight="1" x14ac:dyDescent="0.25"/>
    <row r="76" spans="2:26" x14ac:dyDescent="0.25">
      <c r="B76" s="37" t="s">
        <v>55</v>
      </c>
      <c r="C76" s="38"/>
      <c r="D76" s="38"/>
      <c r="E76" s="39" t="s">
        <v>56</v>
      </c>
      <c r="F76" s="38"/>
      <c r="G76" s="38"/>
      <c r="H76" s="38"/>
      <c r="I76" s="38"/>
      <c r="J76" s="38"/>
      <c r="K76" s="38"/>
      <c r="L76" s="38"/>
      <c r="M76" s="38"/>
      <c r="N76" s="39" t="s">
        <v>9</v>
      </c>
      <c r="O76" s="38"/>
      <c r="P76" s="38"/>
      <c r="Q76" s="38"/>
      <c r="R76" s="38"/>
      <c r="S76" s="38"/>
      <c r="T76" s="37" t="s">
        <v>57</v>
      </c>
      <c r="U76" s="38"/>
      <c r="V76" s="37" t="s">
        <v>58</v>
      </c>
      <c r="W76" s="38"/>
      <c r="X76" s="13" t="s">
        <v>59</v>
      </c>
      <c r="Y76" s="37" t="s">
        <v>60</v>
      </c>
      <c r="Z76" s="38"/>
    </row>
    <row r="77" spans="2:26" x14ac:dyDescent="0.25">
      <c r="B77" s="28">
        <v>1</v>
      </c>
      <c r="C77" s="16"/>
      <c r="D77" s="16"/>
      <c r="E77" s="29" t="s">
        <v>139</v>
      </c>
      <c r="F77" s="16"/>
      <c r="G77" s="16"/>
      <c r="H77" s="16"/>
      <c r="I77" s="16"/>
      <c r="J77" s="16"/>
      <c r="K77" s="16"/>
      <c r="L77" s="16"/>
      <c r="M77" s="16"/>
      <c r="N77" s="29" t="s">
        <v>140</v>
      </c>
      <c r="O77" s="16"/>
      <c r="P77" s="16"/>
      <c r="Q77" s="16"/>
      <c r="R77" s="16"/>
      <c r="S77" s="16"/>
      <c r="T77" s="55"/>
      <c r="U77" s="56"/>
      <c r="V77" s="28" t="s">
        <v>74</v>
      </c>
      <c r="W77" s="16"/>
      <c r="X77" s="11" t="s">
        <v>70</v>
      </c>
      <c r="Y77" s="40">
        <f t="shared" ref="Y77" si="3">T77*V77</f>
        <v>0</v>
      </c>
      <c r="Z77" s="16"/>
    </row>
    <row r="78" spans="2:26" ht="2.85" customHeight="1" x14ac:dyDescent="0.25"/>
    <row r="79" spans="2:26" ht="11.25" customHeight="1" x14ac:dyDescent="0.25">
      <c r="B79" s="26" t="s">
        <v>79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2:26" ht="1.5" customHeight="1" x14ac:dyDescent="0.25"/>
    <row r="81" spans="2:37" ht="11.25" customHeight="1" x14ac:dyDescent="0.25">
      <c r="C81" s="28" t="s">
        <v>80</v>
      </c>
      <c r="D81" s="16"/>
      <c r="E81" s="16"/>
      <c r="G81" s="40">
        <f>SUM(Y77:Z77)</f>
        <v>0</v>
      </c>
      <c r="H81" s="16"/>
      <c r="I81" s="16"/>
      <c r="J81" s="16"/>
      <c r="L81" s="29" t="s">
        <v>81</v>
      </c>
      <c r="M81" s="16"/>
      <c r="N81" s="16"/>
      <c r="O81" s="16"/>
      <c r="P81" s="16"/>
    </row>
    <row r="82" spans="2:37" ht="9.9499999999999993" customHeight="1" x14ac:dyDescent="0.25"/>
    <row r="83" spans="2:37" ht="11.45" customHeight="1" x14ac:dyDescent="0.25"/>
    <row r="84" spans="2:37" ht="2.85" customHeight="1" x14ac:dyDescent="0.25"/>
    <row r="85" spans="2:37" ht="0" hidden="1" customHeight="1" x14ac:dyDescent="0.25"/>
    <row r="86" spans="2:37" ht="17.100000000000001" customHeight="1" x14ac:dyDescent="0.25">
      <c r="B86" s="21" t="s">
        <v>141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2:37" ht="2.85" customHeight="1" x14ac:dyDescent="0.25"/>
    <row r="88" spans="2:37" x14ac:dyDescent="0.25">
      <c r="B88" s="41" t="s">
        <v>55</v>
      </c>
      <c r="C88" s="38"/>
      <c r="D88" s="38"/>
      <c r="E88" s="42" t="s">
        <v>56</v>
      </c>
      <c r="F88" s="38"/>
      <c r="G88" s="38"/>
      <c r="H88" s="38"/>
      <c r="I88" s="38"/>
      <c r="J88" s="38"/>
      <c r="K88" s="38"/>
      <c r="L88" s="38"/>
      <c r="M88" s="38"/>
      <c r="N88" s="42" t="s">
        <v>9</v>
      </c>
      <c r="O88" s="38"/>
      <c r="P88" s="38"/>
      <c r="Q88" s="38"/>
      <c r="R88" s="38"/>
      <c r="S88" s="38"/>
      <c r="T88" s="41" t="s">
        <v>57</v>
      </c>
      <c r="U88" s="38"/>
      <c r="V88" s="41" t="s">
        <v>58</v>
      </c>
      <c r="W88" s="38"/>
      <c r="X88" s="15" t="s">
        <v>59</v>
      </c>
      <c r="Y88" s="41" t="s">
        <v>60</v>
      </c>
      <c r="Z88" s="38"/>
    </row>
    <row r="89" spans="2:37" ht="26.25" customHeight="1" x14ac:dyDescent="0.25">
      <c r="B89" s="28">
        <v>1</v>
      </c>
      <c r="C89" s="16"/>
      <c r="D89" s="16"/>
      <c r="E89" s="29"/>
      <c r="F89" s="16"/>
      <c r="G89" s="16"/>
      <c r="H89" s="16"/>
      <c r="I89" s="16"/>
      <c r="J89" s="16"/>
      <c r="K89" s="16"/>
      <c r="L89" s="16"/>
      <c r="M89" s="16"/>
      <c r="N89" s="29" t="s">
        <v>174</v>
      </c>
      <c r="O89" s="16"/>
      <c r="P89" s="16"/>
      <c r="Q89" s="16"/>
      <c r="R89" s="16"/>
      <c r="S89" s="16"/>
      <c r="T89" s="55"/>
      <c r="U89" s="56"/>
      <c r="V89" s="40">
        <v>13</v>
      </c>
      <c r="W89" s="16"/>
      <c r="X89" s="11" t="s">
        <v>142</v>
      </c>
      <c r="Y89" s="40">
        <f t="shared" ref="Y89:Y124" si="4">T89*V89</f>
        <v>0</v>
      </c>
      <c r="Z89" s="16"/>
      <c r="AH89" s="29" t="s">
        <v>164</v>
      </c>
      <c r="AI89" s="16"/>
      <c r="AJ89" s="16"/>
      <c r="AK89" s="16"/>
    </row>
    <row r="90" spans="2:37" ht="26.25" customHeight="1" x14ac:dyDescent="0.25">
      <c r="B90" s="28">
        <v>2</v>
      </c>
      <c r="C90" s="16"/>
      <c r="D90" s="16"/>
      <c r="E90" s="29"/>
      <c r="F90" s="16"/>
      <c r="G90" s="16"/>
      <c r="H90" s="16"/>
      <c r="I90" s="16"/>
      <c r="J90" s="16"/>
      <c r="K90" s="16"/>
      <c r="L90" s="16"/>
      <c r="M90" s="16"/>
      <c r="N90" s="29" t="s">
        <v>174</v>
      </c>
      <c r="O90" s="16"/>
      <c r="P90" s="16"/>
      <c r="Q90" s="16"/>
      <c r="R90" s="16"/>
      <c r="S90" s="16"/>
      <c r="T90" s="55"/>
      <c r="U90" s="56"/>
      <c r="V90" s="40">
        <v>11</v>
      </c>
      <c r="W90" s="16"/>
      <c r="X90" s="11" t="s">
        <v>142</v>
      </c>
      <c r="Y90" s="40">
        <f t="shared" si="4"/>
        <v>0</v>
      </c>
      <c r="Z90" s="16"/>
      <c r="AH90" s="29" t="s">
        <v>164</v>
      </c>
      <c r="AI90" s="16"/>
      <c r="AJ90" s="16"/>
      <c r="AK90" s="16"/>
    </row>
    <row r="91" spans="2:37" ht="26.25" customHeight="1" x14ac:dyDescent="0.25">
      <c r="B91" s="28">
        <v>3</v>
      </c>
      <c r="C91" s="16"/>
      <c r="D91" s="16"/>
      <c r="E91" s="29"/>
      <c r="F91" s="16"/>
      <c r="G91" s="16"/>
      <c r="H91" s="16"/>
      <c r="I91" s="16"/>
      <c r="J91" s="16"/>
      <c r="K91" s="16"/>
      <c r="L91" s="16"/>
      <c r="M91" s="16"/>
      <c r="N91" s="29" t="s">
        <v>143</v>
      </c>
      <c r="O91" s="16"/>
      <c r="P91" s="16"/>
      <c r="Q91" s="16"/>
      <c r="R91" s="16"/>
      <c r="S91" s="16"/>
      <c r="T91" s="55"/>
      <c r="U91" s="56"/>
      <c r="V91" s="40">
        <v>2</v>
      </c>
      <c r="W91" s="16"/>
      <c r="X91" s="11" t="s">
        <v>144</v>
      </c>
      <c r="Y91" s="40">
        <f t="shared" si="4"/>
        <v>0</v>
      </c>
      <c r="Z91" s="16"/>
      <c r="AH91" s="29" t="s">
        <v>164</v>
      </c>
      <c r="AI91" s="16"/>
      <c r="AJ91" s="16"/>
      <c r="AK91" s="16"/>
    </row>
    <row r="92" spans="2:37" ht="26.25" customHeight="1" x14ac:dyDescent="0.25">
      <c r="B92" s="28">
        <v>4</v>
      </c>
      <c r="C92" s="16"/>
      <c r="D92" s="16"/>
      <c r="E92" s="29"/>
      <c r="F92" s="16"/>
      <c r="G92" s="16"/>
      <c r="H92" s="16"/>
      <c r="I92" s="16"/>
      <c r="J92" s="16"/>
      <c r="K92" s="16"/>
      <c r="L92" s="16"/>
      <c r="M92" s="16"/>
      <c r="N92" s="29" t="s">
        <v>175</v>
      </c>
      <c r="O92" s="16"/>
      <c r="P92" s="16"/>
      <c r="Q92" s="16"/>
      <c r="R92" s="16"/>
      <c r="S92" s="16"/>
      <c r="T92" s="55"/>
      <c r="U92" s="56"/>
      <c r="V92" s="40">
        <v>1</v>
      </c>
      <c r="W92" s="16"/>
      <c r="X92" s="11" t="s">
        <v>142</v>
      </c>
      <c r="Y92" s="40">
        <f t="shared" si="4"/>
        <v>0</v>
      </c>
      <c r="Z92" s="16"/>
      <c r="AH92" s="29" t="s">
        <v>165</v>
      </c>
      <c r="AI92" s="16"/>
      <c r="AJ92" s="16"/>
      <c r="AK92" s="16"/>
    </row>
    <row r="93" spans="2:37" ht="26.25" customHeight="1" x14ac:dyDescent="0.25">
      <c r="B93" s="28">
        <v>5</v>
      </c>
      <c r="C93" s="16"/>
      <c r="D93" s="16"/>
      <c r="E93" s="29"/>
      <c r="F93" s="16"/>
      <c r="G93" s="16"/>
      <c r="H93" s="16"/>
      <c r="I93" s="16"/>
      <c r="J93" s="16"/>
      <c r="K93" s="16"/>
      <c r="L93" s="16"/>
      <c r="M93" s="16"/>
      <c r="N93" s="29" t="s">
        <v>176</v>
      </c>
      <c r="O93" s="16"/>
      <c r="P93" s="16"/>
      <c r="Q93" s="16"/>
      <c r="R93" s="16"/>
      <c r="S93" s="16"/>
      <c r="T93" s="55"/>
      <c r="U93" s="56"/>
      <c r="V93" s="40">
        <v>1</v>
      </c>
      <c r="W93" s="16"/>
      <c r="X93" s="11" t="s">
        <v>142</v>
      </c>
      <c r="Y93" s="40">
        <f>T93*V93</f>
        <v>0</v>
      </c>
      <c r="Z93" s="16"/>
      <c r="AH93" s="29" t="s">
        <v>164</v>
      </c>
      <c r="AI93" s="16"/>
      <c r="AJ93" s="16"/>
      <c r="AK93" s="16"/>
    </row>
    <row r="94" spans="2:37" ht="26.25" customHeight="1" x14ac:dyDescent="0.25">
      <c r="B94" s="28">
        <v>6</v>
      </c>
      <c r="C94" s="16"/>
      <c r="D94" s="16"/>
      <c r="E94" s="29"/>
      <c r="F94" s="16"/>
      <c r="G94" s="16"/>
      <c r="H94" s="16"/>
      <c r="I94" s="16"/>
      <c r="J94" s="16"/>
      <c r="K94" s="16"/>
      <c r="L94" s="16"/>
      <c r="M94" s="16"/>
      <c r="N94" s="29" t="s">
        <v>145</v>
      </c>
      <c r="O94" s="16"/>
      <c r="P94" s="16"/>
      <c r="Q94" s="16"/>
      <c r="R94" s="16"/>
      <c r="S94" s="16"/>
      <c r="T94" s="55"/>
      <c r="U94" s="56"/>
      <c r="V94" s="40">
        <v>50</v>
      </c>
      <c r="W94" s="16"/>
      <c r="X94" s="11" t="s">
        <v>144</v>
      </c>
      <c r="Y94" s="40">
        <f t="shared" si="4"/>
        <v>0</v>
      </c>
      <c r="Z94" s="16"/>
      <c r="AH94" s="29" t="s">
        <v>165</v>
      </c>
      <c r="AI94" s="16"/>
      <c r="AJ94" s="16"/>
      <c r="AK94" s="16"/>
    </row>
    <row r="95" spans="2:37" ht="26.25" customHeight="1" x14ac:dyDescent="0.25">
      <c r="B95" s="28">
        <v>7</v>
      </c>
      <c r="C95" s="16"/>
      <c r="D95" s="16"/>
      <c r="E95" s="29"/>
      <c r="F95" s="16"/>
      <c r="G95" s="16"/>
      <c r="H95" s="16"/>
      <c r="I95" s="16"/>
      <c r="J95" s="16"/>
      <c r="K95" s="16"/>
      <c r="L95" s="16"/>
      <c r="M95" s="16"/>
      <c r="N95" s="29" t="s">
        <v>177</v>
      </c>
      <c r="O95" s="16"/>
      <c r="P95" s="16"/>
      <c r="Q95" s="16"/>
      <c r="R95" s="16"/>
      <c r="S95" s="16"/>
      <c r="T95" s="55"/>
      <c r="U95" s="56"/>
      <c r="V95" s="40">
        <v>130</v>
      </c>
      <c r="W95" s="16"/>
      <c r="X95" s="11" t="s">
        <v>144</v>
      </c>
      <c r="Y95" s="40">
        <f t="shared" si="4"/>
        <v>0</v>
      </c>
      <c r="Z95" s="16"/>
      <c r="AH95" s="29" t="s">
        <v>164</v>
      </c>
      <c r="AI95" s="16"/>
      <c r="AJ95" s="16"/>
      <c r="AK95" s="16"/>
    </row>
    <row r="96" spans="2:37" ht="26.25" customHeight="1" x14ac:dyDescent="0.25">
      <c r="B96" s="28">
        <v>8</v>
      </c>
      <c r="C96" s="16"/>
      <c r="D96" s="16"/>
      <c r="E96" s="29"/>
      <c r="F96" s="16"/>
      <c r="G96" s="16"/>
      <c r="H96" s="16"/>
      <c r="I96" s="16"/>
      <c r="J96" s="16"/>
      <c r="K96" s="16"/>
      <c r="L96" s="16"/>
      <c r="M96" s="16"/>
      <c r="N96" s="29" t="s">
        <v>178</v>
      </c>
      <c r="O96" s="16"/>
      <c r="P96" s="16"/>
      <c r="Q96" s="16"/>
      <c r="R96" s="16"/>
      <c r="S96" s="16"/>
      <c r="T96" s="55"/>
      <c r="U96" s="56"/>
      <c r="V96" s="40">
        <v>6</v>
      </c>
      <c r="W96" s="16"/>
      <c r="X96" s="11" t="s">
        <v>142</v>
      </c>
      <c r="Y96" s="40">
        <f t="shared" si="4"/>
        <v>0</v>
      </c>
      <c r="Z96" s="16"/>
      <c r="AH96" s="29" t="s">
        <v>165</v>
      </c>
      <c r="AI96" s="16"/>
      <c r="AJ96" s="16"/>
      <c r="AK96" s="16"/>
    </row>
    <row r="97" spans="2:37" ht="26.25" customHeight="1" x14ac:dyDescent="0.25">
      <c r="B97" s="28">
        <v>9</v>
      </c>
      <c r="C97" s="16"/>
      <c r="D97" s="16"/>
      <c r="E97" s="29"/>
      <c r="F97" s="16"/>
      <c r="G97" s="16"/>
      <c r="H97" s="16"/>
      <c r="I97" s="16"/>
      <c r="J97" s="16"/>
      <c r="K97" s="16"/>
      <c r="L97" s="16"/>
      <c r="M97" s="16"/>
      <c r="N97" s="29" t="s">
        <v>178</v>
      </c>
      <c r="O97" s="16"/>
      <c r="P97" s="16"/>
      <c r="Q97" s="16"/>
      <c r="R97" s="16"/>
      <c r="S97" s="16"/>
      <c r="T97" s="55"/>
      <c r="U97" s="56"/>
      <c r="V97" s="40">
        <v>6</v>
      </c>
      <c r="W97" s="16"/>
      <c r="X97" s="11" t="s">
        <v>142</v>
      </c>
      <c r="Y97" s="40">
        <f t="shared" si="4"/>
        <v>0</v>
      </c>
      <c r="Z97" s="16"/>
      <c r="AH97" s="29" t="s">
        <v>164</v>
      </c>
      <c r="AI97" s="16"/>
      <c r="AJ97" s="16"/>
      <c r="AK97" s="16"/>
    </row>
    <row r="98" spans="2:37" ht="26.25" customHeight="1" x14ac:dyDescent="0.25">
      <c r="B98" s="28">
        <v>10</v>
      </c>
      <c r="C98" s="16"/>
      <c r="D98" s="16"/>
      <c r="E98" s="29"/>
      <c r="F98" s="16"/>
      <c r="G98" s="16"/>
      <c r="H98" s="16"/>
      <c r="I98" s="16"/>
      <c r="J98" s="16"/>
      <c r="K98" s="16"/>
      <c r="L98" s="16"/>
      <c r="M98" s="16"/>
      <c r="N98" s="29" t="s">
        <v>178</v>
      </c>
      <c r="O98" s="16"/>
      <c r="P98" s="16"/>
      <c r="Q98" s="16"/>
      <c r="R98" s="16"/>
      <c r="S98" s="16"/>
      <c r="T98" s="55"/>
      <c r="U98" s="56"/>
      <c r="V98" s="40">
        <v>7</v>
      </c>
      <c r="W98" s="16"/>
      <c r="X98" s="11" t="s">
        <v>142</v>
      </c>
      <c r="Y98" s="40">
        <f t="shared" si="4"/>
        <v>0</v>
      </c>
      <c r="Z98" s="16"/>
      <c r="AH98" s="29" t="s">
        <v>164</v>
      </c>
      <c r="AI98" s="16"/>
      <c r="AJ98" s="16"/>
      <c r="AK98" s="16"/>
    </row>
    <row r="99" spans="2:37" ht="26.25" customHeight="1" x14ac:dyDescent="0.25">
      <c r="B99" s="28">
        <v>11</v>
      </c>
      <c r="C99" s="16"/>
      <c r="D99" s="16"/>
      <c r="E99" s="29"/>
      <c r="F99" s="16"/>
      <c r="G99" s="16"/>
      <c r="H99" s="16"/>
      <c r="I99" s="16"/>
      <c r="J99" s="16"/>
      <c r="K99" s="16"/>
      <c r="L99" s="16"/>
      <c r="M99" s="16"/>
      <c r="N99" s="29" t="s">
        <v>179</v>
      </c>
      <c r="O99" s="16"/>
      <c r="P99" s="16"/>
      <c r="Q99" s="16"/>
      <c r="R99" s="16"/>
      <c r="S99" s="16"/>
      <c r="T99" s="55"/>
      <c r="U99" s="56"/>
      <c r="V99" s="40">
        <v>50</v>
      </c>
      <c r="W99" s="16"/>
      <c r="X99" s="11" t="s">
        <v>144</v>
      </c>
      <c r="Y99" s="40">
        <f t="shared" si="4"/>
        <v>0</v>
      </c>
      <c r="Z99" s="16"/>
      <c r="AH99" s="29" t="s">
        <v>165</v>
      </c>
      <c r="AI99" s="16"/>
      <c r="AJ99" s="16"/>
      <c r="AK99" s="16"/>
    </row>
    <row r="100" spans="2:37" ht="26.25" customHeight="1" x14ac:dyDescent="0.25">
      <c r="B100" s="28">
        <v>12</v>
      </c>
      <c r="C100" s="16"/>
      <c r="D100" s="16"/>
      <c r="E100" s="29"/>
      <c r="F100" s="16"/>
      <c r="G100" s="16"/>
      <c r="H100" s="16"/>
      <c r="I100" s="16"/>
      <c r="J100" s="16"/>
      <c r="K100" s="16"/>
      <c r="L100" s="16"/>
      <c r="M100" s="16"/>
      <c r="N100" s="29" t="s">
        <v>180</v>
      </c>
      <c r="O100" s="16"/>
      <c r="P100" s="16"/>
      <c r="Q100" s="16"/>
      <c r="R100" s="16"/>
      <c r="S100" s="16"/>
      <c r="T100" s="55"/>
      <c r="U100" s="56"/>
      <c r="V100" s="40">
        <v>7</v>
      </c>
      <c r="W100" s="16"/>
      <c r="X100" s="11" t="s">
        <v>142</v>
      </c>
      <c r="Y100" s="40">
        <f t="shared" si="4"/>
        <v>0</v>
      </c>
      <c r="Z100" s="16"/>
      <c r="AH100" s="29" t="s">
        <v>164</v>
      </c>
      <c r="AI100" s="16"/>
      <c r="AJ100" s="16"/>
      <c r="AK100" s="16"/>
    </row>
    <row r="101" spans="2:37" ht="26.25" customHeight="1" x14ac:dyDescent="0.25">
      <c r="B101" s="28">
        <v>13</v>
      </c>
      <c r="C101" s="16"/>
      <c r="D101" s="16"/>
      <c r="E101" s="29"/>
      <c r="F101" s="16"/>
      <c r="G101" s="16"/>
      <c r="H101" s="16"/>
      <c r="I101" s="16"/>
      <c r="J101" s="16"/>
      <c r="K101" s="16"/>
      <c r="L101" s="16"/>
      <c r="M101" s="16"/>
      <c r="N101" s="29" t="s">
        <v>181</v>
      </c>
      <c r="O101" s="16"/>
      <c r="P101" s="16"/>
      <c r="Q101" s="16"/>
      <c r="R101" s="16"/>
      <c r="S101" s="16"/>
      <c r="T101" s="55"/>
      <c r="U101" s="56"/>
      <c r="V101" s="40">
        <v>6</v>
      </c>
      <c r="W101" s="16"/>
      <c r="X101" s="11" t="s">
        <v>142</v>
      </c>
      <c r="Y101" s="40">
        <f t="shared" si="4"/>
        <v>0</v>
      </c>
      <c r="Z101" s="16"/>
      <c r="AH101" s="29" t="s">
        <v>165</v>
      </c>
      <c r="AI101" s="16"/>
      <c r="AJ101" s="16"/>
      <c r="AK101" s="16"/>
    </row>
    <row r="102" spans="2:37" ht="26.25" customHeight="1" x14ac:dyDescent="0.25">
      <c r="B102" s="28">
        <v>14</v>
      </c>
      <c r="C102" s="16"/>
      <c r="D102" s="16"/>
      <c r="E102" s="29"/>
      <c r="F102" s="16"/>
      <c r="G102" s="16"/>
      <c r="H102" s="16"/>
      <c r="I102" s="16"/>
      <c r="J102" s="16"/>
      <c r="K102" s="16"/>
      <c r="L102" s="16"/>
      <c r="M102" s="16"/>
      <c r="N102" s="29" t="s">
        <v>182</v>
      </c>
      <c r="O102" s="16"/>
      <c r="P102" s="16"/>
      <c r="Q102" s="16"/>
      <c r="R102" s="16"/>
      <c r="S102" s="16"/>
      <c r="T102" s="55"/>
      <c r="U102" s="56"/>
      <c r="V102" s="40">
        <v>6</v>
      </c>
      <c r="W102" s="16"/>
      <c r="X102" s="11" t="s">
        <v>142</v>
      </c>
      <c r="Y102" s="40">
        <f t="shared" si="4"/>
        <v>0</v>
      </c>
      <c r="Z102" s="16"/>
      <c r="AH102" s="29" t="s">
        <v>165</v>
      </c>
      <c r="AI102" s="16"/>
      <c r="AJ102" s="16"/>
      <c r="AK102" s="16"/>
    </row>
    <row r="103" spans="2:37" ht="26.25" customHeight="1" x14ac:dyDescent="0.25">
      <c r="B103" s="28">
        <v>15</v>
      </c>
      <c r="C103" s="16"/>
      <c r="D103" s="16"/>
      <c r="E103" s="29"/>
      <c r="F103" s="16"/>
      <c r="G103" s="16"/>
      <c r="H103" s="16"/>
      <c r="I103" s="16"/>
      <c r="J103" s="16"/>
      <c r="K103" s="16"/>
      <c r="L103" s="16"/>
      <c r="M103" s="16"/>
      <c r="N103" s="29" t="s">
        <v>183</v>
      </c>
      <c r="O103" s="16"/>
      <c r="P103" s="16"/>
      <c r="Q103" s="16"/>
      <c r="R103" s="16"/>
      <c r="S103" s="16"/>
      <c r="T103" s="55"/>
      <c r="U103" s="56"/>
      <c r="V103" s="40">
        <v>370</v>
      </c>
      <c r="W103" s="16"/>
      <c r="X103" s="11" t="s">
        <v>144</v>
      </c>
      <c r="Y103" s="40">
        <f t="shared" si="4"/>
        <v>0</v>
      </c>
      <c r="Z103" s="16"/>
      <c r="AH103" s="29" t="s">
        <v>164</v>
      </c>
      <c r="AI103" s="16"/>
      <c r="AJ103" s="16"/>
      <c r="AK103" s="16"/>
    </row>
    <row r="104" spans="2:37" ht="26.25" customHeight="1" x14ac:dyDescent="0.25">
      <c r="B104" s="28">
        <v>16</v>
      </c>
      <c r="C104" s="16"/>
      <c r="D104" s="16"/>
      <c r="E104" s="29"/>
      <c r="F104" s="16"/>
      <c r="G104" s="16"/>
      <c r="H104" s="16"/>
      <c r="I104" s="16"/>
      <c r="J104" s="16"/>
      <c r="K104" s="16"/>
      <c r="L104" s="16"/>
      <c r="M104" s="16"/>
      <c r="N104" s="29" t="s">
        <v>184</v>
      </c>
      <c r="O104" s="16"/>
      <c r="P104" s="16"/>
      <c r="Q104" s="16"/>
      <c r="R104" s="16"/>
      <c r="S104" s="16"/>
      <c r="T104" s="55"/>
      <c r="U104" s="56"/>
      <c r="V104" s="40">
        <v>6</v>
      </c>
      <c r="W104" s="16"/>
      <c r="X104" s="11" t="s">
        <v>142</v>
      </c>
      <c r="Y104" s="40">
        <f t="shared" si="4"/>
        <v>0</v>
      </c>
      <c r="Z104" s="16"/>
      <c r="AH104" s="29" t="s">
        <v>165</v>
      </c>
      <c r="AI104" s="16"/>
      <c r="AJ104" s="16"/>
      <c r="AK104" s="16"/>
    </row>
    <row r="105" spans="2:37" ht="26.25" customHeight="1" x14ac:dyDescent="0.25">
      <c r="B105" s="28">
        <v>17</v>
      </c>
      <c r="C105" s="16"/>
      <c r="D105" s="16"/>
      <c r="E105" s="29"/>
      <c r="F105" s="16"/>
      <c r="G105" s="16"/>
      <c r="H105" s="16"/>
      <c r="I105" s="16"/>
      <c r="J105" s="16"/>
      <c r="K105" s="16"/>
      <c r="L105" s="16"/>
      <c r="M105" s="16"/>
      <c r="N105" s="29" t="s">
        <v>185</v>
      </c>
      <c r="O105" s="16"/>
      <c r="P105" s="16"/>
      <c r="Q105" s="16"/>
      <c r="R105" s="16"/>
      <c r="S105" s="16"/>
      <c r="T105" s="55"/>
      <c r="U105" s="56"/>
      <c r="V105" s="40">
        <v>6</v>
      </c>
      <c r="W105" s="16"/>
      <c r="X105" s="11" t="s">
        <v>142</v>
      </c>
      <c r="Y105" s="40">
        <f t="shared" si="4"/>
        <v>0</v>
      </c>
      <c r="Z105" s="16"/>
      <c r="AH105" s="29" t="s">
        <v>164</v>
      </c>
      <c r="AI105" s="16"/>
      <c r="AJ105" s="16"/>
      <c r="AK105" s="16"/>
    </row>
    <row r="106" spans="2:37" ht="26.25" customHeight="1" x14ac:dyDescent="0.25">
      <c r="B106" s="28">
        <v>18</v>
      </c>
      <c r="C106" s="16"/>
      <c r="D106" s="16"/>
      <c r="E106" s="29"/>
      <c r="F106" s="16"/>
      <c r="G106" s="16"/>
      <c r="H106" s="16"/>
      <c r="I106" s="16"/>
      <c r="J106" s="16"/>
      <c r="K106" s="16"/>
      <c r="L106" s="16"/>
      <c r="M106" s="16"/>
      <c r="N106" s="29" t="s">
        <v>186</v>
      </c>
      <c r="O106" s="16"/>
      <c r="P106" s="16"/>
      <c r="Q106" s="16"/>
      <c r="R106" s="16"/>
      <c r="S106" s="16"/>
      <c r="T106" s="55"/>
      <c r="U106" s="56"/>
      <c r="V106" s="40">
        <v>7</v>
      </c>
      <c r="W106" s="16"/>
      <c r="X106" s="11" t="s">
        <v>142</v>
      </c>
      <c r="Y106" s="40">
        <f t="shared" si="4"/>
        <v>0</v>
      </c>
      <c r="Z106" s="16"/>
      <c r="AH106" s="29" t="s">
        <v>164</v>
      </c>
      <c r="AI106" s="16"/>
      <c r="AJ106" s="16"/>
      <c r="AK106" s="16"/>
    </row>
    <row r="107" spans="2:37" ht="26.25" customHeight="1" x14ac:dyDescent="0.25">
      <c r="B107" s="28">
        <v>19</v>
      </c>
      <c r="C107" s="16"/>
      <c r="D107" s="16"/>
      <c r="E107" s="29"/>
      <c r="F107" s="16"/>
      <c r="G107" s="16"/>
      <c r="H107" s="16"/>
      <c r="I107" s="16"/>
      <c r="J107" s="16"/>
      <c r="K107" s="16"/>
      <c r="L107" s="16"/>
      <c r="M107" s="16"/>
      <c r="N107" s="29" t="s">
        <v>146</v>
      </c>
      <c r="O107" s="16"/>
      <c r="P107" s="16"/>
      <c r="Q107" s="16"/>
      <c r="R107" s="16"/>
      <c r="S107" s="16"/>
      <c r="T107" s="55"/>
      <c r="U107" s="56"/>
      <c r="V107" s="40">
        <v>1</v>
      </c>
      <c r="W107" s="16"/>
      <c r="X107" s="11" t="s">
        <v>142</v>
      </c>
      <c r="Y107" s="40">
        <f t="shared" si="4"/>
        <v>0</v>
      </c>
      <c r="Z107" s="16"/>
      <c r="AH107" s="29" t="s">
        <v>164</v>
      </c>
      <c r="AI107" s="16"/>
      <c r="AJ107" s="16"/>
      <c r="AK107" s="16"/>
    </row>
    <row r="108" spans="2:37" ht="26.25" customHeight="1" x14ac:dyDescent="0.25">
      <c r="B108" s="28">
        <v>20</v>
      </c>
      <c r="C108" s="16"/>
      <c r="D108" s="16"/>
      <c r="E108" s="29"/>
      <c r="F108" s="16"/>
      <c r="G108" s="16"/>
      <c r="H108" s="16"/>
      <c r="I108" s="16"/>
      <c r="J108" s="16"/>
      <c r="K108" s="16"/>
      <c r="L108" s="16"/>
      <c r="M108" s="16"/>
      <c r="N108" s="29" t="s">
        <v>187</v>
      </c>
      <c r="O108" s="16"/>
      <c r="P108" s="16"/>
      <c r="Q108" s="16"/>
      <c r="R108" s="16"/>
      <c r="S108" s="16"/>
      <c r="T108" s="55"/>
      <c r="U108" s="56"/>
      <c r="V108" s="40">
        <v>1</v>
      </c>
      <c r="W108" s="16"/>
      <c r="X108" s="11" t="s">
        <v>142</v>
      </c>
      <c r="Y108" s="40">
        <f t="shared" si="4"/>
        <v>0</v>
      </c>
      <c r="Z108" s="16"/>
      <c r="AH108" s="29" t="s">
        <v>165</v>
      </c>
      <c r="AI108" s="16"/>
      <c r="AJ108" s="16"/>
      <c r="AK108" s="16"/>
    </row>
    <row r="109" spans="2:37" ht="26.25" customHeight="1" x14ac:dyDescent="0.25">
      <c r="B109" s="28">
        <v>21</v>
      </c>
      <c r="C109" s="16"/>
      <c r="D109" s="16"/>
      <c r="E109" s="29"/>
      <c r="F109" s="16"/>
      <c r="G109" s="16"/>
      <c r="H109" s="16"/>
      <c r="I109" s="16"/>
      <c r="J109" s="16"/>
      <c r="K109" s="16"/>
      <c r="L109" s="16"/>
      <c r="M109" s="16"/>
      <c r="N109" s="29" t="s">
        <v>188</v>
      </c>
      <c r="O109" s="16"/>
      <c r="P109" s="16"/>
      <c r="Q109" s="16"/>
      <c r="R109" s="16"/>
      <c r="S109" s="16"/>
      <c r="T109" s="55"/>
      <c r="U109" s="56"/>
      <c r="V109" s="40">
        <v>1</v>
      </c>
      <c r="W109" s="16"/>
      <c r="X109" s="11" t="s">
        <v>142</v>
      </c>
      <c r="Y109" s="40">
        <f t="shared" si="4"/>
        <v>0</v>
      </c>
      <c r="Z109" s="16"/>
      <c r="AH109" s="29" t="s">
        <v>165</v>
      </c>
      <c r="AI109" s="16"/>
      <c r="AJ109" s="16"/>
      <c r="AK109" s="16"/>
    </row>
    <row r="110" spans="2:37" ht="26.25" customHeight="1" x14ac:dyDescent="0.25">
      <c r="B110" s="28">
        <v>22</v>
      </c>
      <c r="C110" s="16"/>
      <c r="D110" s="16"/>
      <c r="E110" s="29"/>
      <c r="F110" s="16"/>
      <c r="G110" s="16"/>
      <c r="H110" s="16"/>
      <c r="I110" s="16"/>
      <c r="J110" s="16"/>
      <c r="K110" s="16"/>
      <c r="L110" s="16"/>
      <c r="M110" s="16"/>
      <c r="N110" s="29" t="s">
        <v>147</v>
      </c>
      <c r="O110" s="16"/>
      <c r="P110" s="16"/>
      <c r="Q110" s="16"/>
      <c r="R110" s="16"/>
      <c r="S110" s="16"/>
      <c r="T110" s="55"/>
      <c r="U110" s="56"/>
      <c r="V110" s="40">
        <v>110</v>
      </c>
      <c r="W110" s="16"/>
      <c r="X110" s="11" t="s">
        <v>144</v>
      </c>
      <c r="Y110" s="40">
        <f t="shared" si="4"/>
        <v>0</v>
      </c>
      <c r="Z110" s="16"/>
      <c r="AH110" s="29" t="s">
        <v>164</v>
      </c>
      <c r="AI110" s="16"/>
      <c r="AJ110" s="16"/>
      <c r="AK110" s="16"/>
    </row>
    <row r="111" spans="2:37" ht="26.25" customHeight="1" x14ac:dyDescent="0.25">
      <c r="B111" s="28">
        <v>23</v>
      </c>
      <c r="C111" s="16"/>
      <c r="D111" s="16"/>
      <c r="E111" s="29"/>
      <c r="F111" s="16"/>
      <c r="G111" s="16"/>
      <c r="H111" s="16"/>
      <c r="I111" s="16"/>
      <c r="J111" s="16"/>
      <c r="K111" s="16"/>
      <c r="L111" s="16"/>
      <c r="M111" s="16"/>
      <c r="N111" s="29" t="s">
        <v>189</v>
      </c>
      <c r="O111" s="16"/>
      <c r="P111" s="16"/>
      <c r="Q111" s="16"/>
      <c r="R111" s="16"/>
      <c r="S111" s="16"/>
      <c r="T111" s="55"/>
      <c r="U111" s="56"/>
      <c r="V111" s="40">
        <v>6</v>
      </c>
      <c r="W111" s="16"/>
      <c r="X111" s="11" t="s">
        <v>142</v>
      </c>
      <c r="Y111" s="40">
        <f t="shared" si="4"/>
        <v>0</v>
      </c>
      <c r="Z111" s="16"/>
      <c r="AH111" s="29" t="s">
        <v>164</v>
      </c>
      <c r="AI111" s="16"/>
      <c r="AJ111" s="16"/>
      <c r="AK111" s="16"/>
    </row>
    <row r="112" spans="2:37" ht="26.25" customHeight="1" x14ac:dyDescent="0.25">
      <c r="B112" s="28">
        <v>24</v>
      </c>
      <c r="C112" s="16"/>
      <c r="D112" s="16"/>
      <c r="E112" s="29"/>
      <c r="F112" s="16"/>
      <c r="G112" s="16"/>
      <c r="H112" s="16"/>
      <c r="I112" s="16"/>
      <c r="J112" s="16"/>
      <c r="K112" s="16"/>
      <c r="L112" s="16"/>
      <c r="M112" s="16"/>
      <c r="N112" s="29" t="s">
        <v>190</v>
      </c>
      <c r="O112" s="16"/>
      <c r="P112" s="16"/>
      <c r="Q112" s="16"/>
      <c r="R112" s="16"/>
      <c r="S112" s="16"/>
      <c r="T112" s="55"/>
      <c r="U112" s="56"/>
      <c r="V112" s="40">
        <v>2</v>
      </c>
      <c r="W112" s="16"/>
      <c r="X112" s="11" t="s">
        <v>142</v>
      </c>
      <c r="Y112" s="40">
        <f t="shared" si="4"/>
        <v>0</v>
      </c>
      <c r="Z112" s="16"/>
      <c r="AH112" s="29" t="s">
        <v>164</v>
      </c>
      <c r="AI112" s="16"/>
      <c r="AJ112" s="16"/>
      <c r="AK112" s="16"/>
    </row>
    <row r="113" spans="2:52" ht="26.25" customHeight="1" x14ac:dyDescent="0.25">
      <c r="B113" s="28">
        <v>25</v>
      </c>
      <c r="C113" s="16"/>
      <c r="D113" s="16"/>
      <c r="E113" s="29"/>
      <c r="F113" s="16"/>
      <c r="G113" s="16"/>
      <c r="H113" s="16"/>
      <c r="I113" s="16"/>
      <c r="J113" s="16"/>
      <c r="K113" s="16"/>
      <c r="L113" s="16"/>
      <c r="M113" s="16"/>
      <c r="N113" s="29" t="s">
        <v>191</v>
      </c>
      <c r="O113" s="16"/>
      <c r="P113" s="16"/>
      <c r="Q113" s="16"/>
      <c r="R113" s="16"/>
      <c r="S113" s="16"/>
      <c r="T113" s="55"/>
      <c r="U113" s="56"/>
      <c r="V113" s="40">
        <v>30</v>
      </c>
      <c r="W113" s="16"/>
      <c r="X113" s="11" t="s">
        <v>144</v>
      </c>
      <c r="Y113" s="40">
        <f t="shared" si="4"/>
        <v>0</v>
      </c>
      <c r="Z113" s="16"/>
      <c r="AH113" s="29" t="s">
        <v>164</v>
      </c>
      <c r="AI113" s="16"/>
      <c r="AJ113" s="16"/>
      <c r="AK113" s="16"/>
    </row>
    <row r="114" spans="2:52" ht="26.25" customHeight="1" x14ac:dyDescent="0.25">
      <c r="B114" s="28">
        <v>26</v>
      </c>
      <c r="C114" s="16"/>
      <c r="D114" s="16"/>
      <c r="E114" s="29"/>
      <c r="F114" s="16"/>
      <c r="G114" s="16"/>
      <c r="H114" s="16"/>
      <c r="I114" s="16"/>
      <c r="J114" s="16"/>
      <c r="K114" s="16"/>
      <c r="L114" s="16"/>
      <c r="M114" s="16"/>
      <c r="N114" s="29" t="s">
        <v>192</v>
      </c>
      <c r="O114" s="16"/>
      <c r="P114" s="16"/>
      <c r="Q114" s="16"/>
      <c r="R114" s="16"/>
      <c r="S114" s="16"/>
      <c r="T114" s="55"/>
      <c r="U114" s="56"/>
      <c r="V114" s="40">
        <v>40</v>
      </c>
      <c r="W114" s="16"/>
      <c r="X114" s="11" t="s">
        <v>144</v>
      </c>
      <c r="Y114" s="40">
        <f t="shared" si="4"/>
        <v>0</v>
      </c>
      <c r="Z114" s="16"/>
      <c r="AH114" s="29" t="s">
        <v>164</v>
      </c>
      <c r="AI114" s="16"/>
      <c r="AJ114" s="16"/>
      <c r="AK114" s="16"/>
    </row>
    <row r="115" spans="2:52" ht="26.25" customHeight="1" x14ac:dyDescent="0.25">
      <c r="B115" s="28">
        <v>27</v>
      </c>
      <c r="C115" s="16"/>
      <c r="D115" s="16"/>
      <c r="E115" s="29"/>
      <c r="F115" s="16"/>
      <c r="G115" s="16"/>
      <c r="H115" s="16"/>
      <c r="I115" s="16"/>
      <c r="J115" s="16"/>
      <c r="K115" s="16"/>
      <c r="L115" s="16"/>
      <c r="M115" s="16"/>
      <c r="N115" s="29" t="s">
        <v>193</v>
      </c>
      <c r="O115" s="16"/>
      <c r="P115" s="16"/>
      <c r="Q115" s="16"/>
      <c r="R115" s="16"/>
      <c r="S115" s="16"/>
      <c r="T115" s="55"/>
      <c r="U115" s="56"/>
      <c r="V115" s="40">
        <v>1</v>
      </c>
      <c r="W115" s="16"/>
      <c r="X115" s="11" t="s">
        <v>142</v>
      </c>
      <c r="Y115" s="40">
        <f t="shared" si="4"/>
        <v>0</v>
      </c>
      <c r="Z115" s="16"/>
      <c r="AH115" s="29" t="s">
        <v>165</v>
      </c>
      <c r="AI115" s="16"/>
      <c r="AJ115" s="16"/>
      <c r="AK115" s="16"/>
    </row>
    <row r="116" spans="2:52" ht="26.25" customHeight="1" x14ac:dyDescent="0.25">
      <c r="B116" s="28">
        <v>28</v>
      </c>
      <c r="C116" s="16"/>
      <c r="D116" s="16"/>
      <c r="E116" s="29"/>
      <c r="F116" s="16"/>
      <c r="G116" s="16"/>
      <c r="H116" s="16"/>
      <c r="I116" s="16"/>
      <c r="J116" s="16"/>
      <c r="K116" s="16"/>
      <c r="L116" s="16"/>
      <c r="M116" s="16"/>
      <c r="N116" s="29" t="s">
        <v>194</v>
      </c>
      <c r="O116" s="16"/>
      <c r="P116" s="16"/>
      <c r="Q116" s="16"/>
      <c r="R116" s="16"/>
      <c r="S116" s="16"/>
      <c r="T116" s="55"/>
      <c r="U116" s="56"/>
      <c r="V116" s="40">
        <v>6</v>
      </c>
      <c r="W116" s="16"/>
      <c r="X116" s="11" t="s">
        <v>142</v>
      </c>
      <c r="Y116" s="40">
        <f t="shared" si="4"/>
        <v>0</v>
      </c>
      <c r="Z116" s="16"/>
      <c r="AH116" s="29" t="s">
        <v>165</v>
      </c>
      <c r="AI116" s="16"/>
      <c r="AJ116" s="16"/>
      <c r="AK116" s="16"/>
    </row>
    <row r="117" spans="2:52" ht="26.25" customHeight="1" x14ac:dyDescent="0.25">
      <c r="B117" s="28">
        <v>29</v>
      </c>
      <c r="C117" s="16"/>
      <c r="D117" s="16"/>
      <c r="E117" s="29"/>
      <c r="F117" s="16"/>
      <c r="G117" s="16"/>
      <c r="H117" s="16"/>
      <c r="I117" s="16"/>
      <c r="J117" s="16"/>
      <c r="K117" s="16"/>
      <c r="L117" s="16"/>
      <c r="M117" s="16"/>
      <c r="N117" s="29" t="s">
        <v>195</v>
      </c>
      <c r="O117" s="16"/>
      <c r="P117" s="16"/>
      <c r="Q117" s="16"/>
      <c r="R117" s="16"/>
      <c r="S117" s="16"/>
      <c r="T117" s="55"/>
      <c r="U117" s="56"/>
      <c r="V117" s="40">
        <v>20</v>
      </c>
      <c r="W117" s="16"/>
      <c r="X117" s="11" t="s">
        <v>144</v>
      </c>
      <c r="Y117" s="40">
        <f t="shared" si="4"/>
        <v>0</v>
      </c>
      <c r="Z117" s="16"/>
      <c r="AH117" s="29" t="s">
        <v>164</v>
      </c>
      <c r="AI117" s="16"/>
      <c r="AJ117" s="16"/>
      <c r="AK117" s="16"/>
    </row>
    <row r="118" spans="2:52" ht="26.25" customHeight="1" x14ac:dyDescent="0.25">
      <c r="B118" s="28">
        <v>30</v>
      </c>
      <c r="C118" s="16"/>
      <c r="D118" s="16"/>
      <c r="E118" s="29"/>
      <c r="F118" s="16"/>
      <c r="G118" s="16"/>
      <c r="H118" s="16"/>
      <c r="I118" s="16"/>
      <c r="J118" s="16"/>
      <c r="K118" s="16"/>
      <c r="L118" s="16"/>
      <c r="M118" s="16"/>
      <c r="N118" s="29" t="s">
        <v>196</v>
      </c>
      <c r="O118" s="16"/>
      <c r="P118" s="16"/>
      <c r="Q118" s="16"/>
      <c r="R118" s="16"/>
      <c r="S118" s="16"/>
      <c r="T118" s="55"/>
      <c r="U118" s="56"/>
      <c r="V118" s="40">
        <v>6</v>
      </c>
      <c r="W118" s="16"/>
      <c r="X118" s="11" t="s">
        <v>142</v>
      </c>
      <c r="Y118" s="40">
        <f t="shared" si="4"/>
        <v>0</v>
      </c>
      <c r="Z118" s="16"/>
      <c r="AH118" s="29" t="s">
        <v>164</v>
      </c>
      <c r="AI118" s="16"/>
      <c r="AJ118" s="16"/>
      <c r="AK118" s="16"/>
    </row>
    <row r="119" spans="2:52" ht="26.25" customHeight="1" x14ac:dyDescent="0.25">
      <c r="B119" s="28">
        <v>31</v>
      </c>
      <c r="C119" s="16"/>
      <c r="D119" s="16"/>
      <c r="E119" s="29"/>
      <c r="F119" s="16"/>
      <c r="G119" s="16"/>
      <c r="H119" s="16"/>
      <c r="I119" s="16"/>
      <c r="J119" s="16"/>
      <c r="K119" s="16"/>
      <c r="L119" s="16"/>
      <c r="M119" s="16"/>
      <c r="N119" s="29" t="s">
        <v>197</v>
      </c>
      <c r="O119" s="16"/>
      <c r="P119" s="16"/>
      <c r="Q119" s="16"/>
      <c r="R119" s="16"/>
      <c r="S119" s="16"/>
      <c r="T119" s="55"/>
      <c r="U119" s="56"/>
      <c r="V119" s="40">
        <v>330</v>
      </c>
      <c r="W119" s="16"/>
      <c r="X119" s="11" t="s">
        <v>5</v>
      </c>
      <c r="Y119" s="40">
        <f t="shared" si="4"/>
        <v>0</v>
      </c>
      <c r="Z119" s="16"/>
      <c r="AH119" s="29" t="s">
        <v>164</v>
      </c>
      <c r="AI119" s="16"/>
      <c r="AJ119" s="16"/>
      <c r="AK119" s="16"/>
    </row>
    <row r="120" spans="2:52" ht="26.25" customHeight="1" x14ac:dyDescent="0.25">
      <c r="B120" s="28">
        <v>32</v>
      </c>
      <c r="C120" s="16"/>
      <c r="D120" s="16"/>
      <c r="E120" s="29"/>
      <c r="F120" s="16"/>
      <c r="G120" s="16"/>
      <c r="H120" s="16"/>
      <c r="I120" s="16"/>
      <c r="J120" s="16"/>
      <c r="K120" s="16"/>
      <c r="L120" s="16"/>
      <c r="M120" s="16"/>
      <c r="N120" s="29" t="s">
        <v>148</v>
      </c>
      <c r="O120" s="16"/>
      <c r="P120" s="16"/>
      <c r="Q120" s="16"/>
      <c r="R120" s="16"/>
      <c r="S120" s="16"/>
      <c r="T120" s="55"/>
      <c r="U120" s="56"/>
      <c r="V120" s="40">
        <v>1</v>
      </c>
      <c r="W120" s="16"/>
      <c r="X120" s="11" t="s">
        <v>5</v>
      </c>
      <c r="Y120" s="40">
        <f t="shared" si="4"/>
        <v>0</v>
      </c>
      <c r="Z120" s="16"/>
      <c r="AH120" s="29" t="s">
        <v>164</v>
      </c>
      <c r="AI120" s="16"/>
      <c r="AJ120" s="16"/>
      <c r="AK120" s="16"/>
    </row>
    <row r="121" spans="2:52" ht="26.25" customHeight="1" x14ac:dyDescent="0.25">
      <c r="B121" s="28">
        <v>33</v>
      </c>
      <c r="C121" s="16"/>
      <c r="D121" s="16"/>
      <c r="E121" s="29"/>
      <c r="F121" s="16"/>
      <c r="G121" s="16"/>
      <c r="H121" s="16"/>
      <c r="I121" s="16"/>
      <c r="J121" s="16"/>
      <c r="K121" s="16"/>
      <c r="L121" s="16"/>
      <c r="M121" s="16"/>
      <c r="N121" s="29" t="s">
        <v>198</v>
      </c>
      <c r="O121" s="16"/>
      <c r="P121" s="16"/>
      <c r="Q121" s="16"/>
      <c r="R121" s="16"/>
      <c r="S121" s="16"/>
      <c r="T121" s="55"/>
      <c r="U121" s="56"/>
      <c r="V121" s="40">
        <v>14</v>
      </c>
      <c r="W121" s="16"/>
      <c r="X121" s="11" t="s">
        <v>5</v>
      </c>
      <c r="Y121" s="40">
        <f t="shared" si="4"/>
        <v>0</v>
      </c>
      <c r="Z121" s="16"/>
      <c r="AH121" s="29" t="s">
        <v>164</v>
      </c>
      <c r="AI121" s="16"/>
      <c r="AJ121" s="16"/>
      <c r="AK121" s="16"/>
    </row>
    <row r="122" spans="2:52" ht="26.25" customHeight="1" x14ac:dyDescent="0.25">
      <c r="B122" s="28">
        <v>34</v>
      </c>
      <c r="C122" s="16"/>
      <c r="D122" s="16"/>
      <c r="E122" s="29"/>
      <c r="F122" s="16"/>
      <c r="G122" s="16"/>
      <c r="H122" s="16"/>
      <c r="I122" s="16"/>
      <c r="J122" s="16"/>
      <c r="K122" s="16"/>
      <c r="L122" s="16"/>
      <c r="M122" s="16"/>
      <c r="N122" s="29" t="s">
        <v>198</v>
      </c>
      <c r="O122" s="16"/>
      <c r="P122" s="16"/>
      <c r="Q122" s="16"/>
      <c r="R122" s="16"/>
      <c r="S122" s="16"/>
      <c r="T122" s="55"/>
      <c r="U122" s="56"/>
      <c r="V122" s="40">
        <v>2</v>
      </c>
      <c r="W122" s="16"/>
      <c r="X122" s="11" t="s">
        <v>5</v>
      </c>
      <c r="Y122" s="40">
        <f t="shared" si="4"/>
        <v>0</v>
      </c>
      <c r="Z122" s="16"/>
      <c r="AH122" s="29" t="s">
        <v>164</v>
      </c>
      <c r="AI122" s="16"/>
      <c r="AJ122" s="16"/>
      <c r="AK122" s="16"/>
    </row>
    <row r="123" spans="2:52" ht="26.25" customHeight="1" x14ac:dyDescent="0.25">
      <c r="B123" s="28">
        <v>35</v>
      </c>
      <c r="C123" s="16"/>
      <c r="D123" s="16"/>
      <c r="E123" s="29"/>
      <c r="F123" s="16"/>
      <c r="G123" s="16"/>
      <c r="H123" s="16"/>
      <c r="I123" s="16"/>
      <c r="J123" s="16"/>
      <c r="K123" s="16"/>
      <c r="L123" s="16"/>
      <c r="M123" s="16"/>
      <c r="N123" s="29" t="s">
        <v>149</v>
      </c>
      <c r="O123" s="16"/>
      <c r="P123" s="16"/>
      <c r="Q123" s="16"/>
      <c r="R123" s="16"/>
      <c r="S123" s="16"/>
      <c r="T123" s="55"/>
      <c r="U123" s="56"/>
      <c r="V123" s="40">
        <v>2</v>
      </c>
      <c r="W123" s="16"/>
      <c r="X123" s="11" t="s">
        <v>5</v>
      </c>
      <c r="Y123" s="40">
        <f t="shared" si="4"/>
        <v>0</v>
      </c>
      <c r="Z123" s="16"/>
      <c r="AH123" s="29" t="s">
        <v>164</v>
      </c>
      <c r="AI123" s="16"/>
      <c r="AJ123" s="16"/>
      <c r="AK123" s="16"/>
    </row>
    <row r="124" spans="2:52" ht="26.25" customHeight="1" x14ac:dyDescent="0.25">
      <c r="B124" s="28">
        <v>36</v>
      </c>
      <c r="C124" s="16"/>
      <c r="D124" s="16"/>
      <c r="E124" s="29"/>
      <c r="F124" s="16"/>
      <c r="G124" s="16"/>
      <c r="H124" s="16"/>
      <c r="I124" s="16"/>
      <c r="J124" s="16"/>
      <c r="K124" s="16"/>
      <c r="L124" s="16"/>
      <c r="M124" s="16"/>
      <c r="N124" s="29" t="s">
        <v>150</v>
      </c>
      <c r="O124" s="16"/>
      <c r="P124" s="16"/>
      <c r="Q124" s="16"/>
      <c r="R124" s="16"/>
      <c r="S124" s="16"/>
      <c r="T124" s="55"/>
      <c r="U124" s="56"/>
      <c r="V124" s="40">
        <v>2</v>
      </c>
      <c r="W124" s="16"/>
      <c r="X124" s="11" t="s">
        <v>5</v>
      </c>
      <c r="Y124" s="40">
        <f t="shared" si="4"/>
        <v>0</v>
      </c>
      <c r="Z124" s="16"/>
      <c r="AH124" s="29" t="s">
        <v>164</v>
      </c>
      <c r="AI124" s="16"/>
      <c r="AJ124" s="16"/>
      <c r="AK124" s="16"/>
    </row>
    <row r="125" spans="2:52" ht="2.25" customHeight="1" x14ac:dyDescent="0.25"/>
    <row r="126" spans="2:52" ht="11.25" customHeight="1" x14ac:dyDescent="0.25">
      <c r="B126" s="26" t="s">
        <v>162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B126" s="2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</row>
    <row r="127" spans="2:52" ht="1.5" customHeight="1" x14ac:dyDescent="0.25"/>
    <row r="128" spans="2:52" ht="11.25" customHeight="1" x14ac:dyDescent="0.25">
      <c r="C128" s="28" t="s">
        <v>80</v>
      </c>
      <c r="D128" s="16"/>
      <c r="E128" s="16"/>
      <c r="G128" s="40">
        <f>SUM(Y115:Z116,Y108:Z109,Y104,Y101:Z102,Y99,Y96,Y94,Y92)</f>
        <v>0</v>
      </c>
      <c r="H128" s="16"/>
      <c r="I128" s="16"/>
      <c r="J128" s="16"/>
      <c r="K128" s="16"/>
      <c r="L128" s="16"/>
      <c r="M128" s="29" t="s">
        <v>81</v>
      </c>
      <c r="N128" s="16"/>
      <c r="O128" s="16"/>
      <c r="P128" s="16"/>
      <c r="Q128" s="16"/>
      <c r="R128" s="16"/>
      <c r="AC128" s="28"/>
      <c r="AD128" s="16"/>
      <c r="AE128" s="16"/>
      <c r="AG128" s="28"/>
      <c r="AH128" s="16"/>
      <c r="AI128" s="16"/>
      <c r="AJ128" s="16"/>
      <c r="AK128" s="16"/>
      <c r="AL128" s="16"/>
      <c r="AM128" s="29"/>
      <c r="AN128" s="16"/>
      <c r="AO128" s="16"/>
      <c r="AP128" s="16"/>
      <c r="AQ128" s="16"/>
      <c r="AR128" s="16"/>
    </row>
    <row r="129" spans="2:52" ht="11.25" customHeight="1" x14ac:dyDescent="0.25">
      <c r="C129" s="14"/>
      <c r="G129" s="14"/>
      <c r="M129" s="11"/>
      <c r="AC129" s="14"/>
      <c r="AG129" s="14"/>
      <c r="AM129" s="11"/>
    </row>
    <row r="130" spans="2:52" ht="11.25" customHeight="1" x14ac:dyDescent="0.25">
      <c r="B130" s="26" t="s">
        <v>163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B130" s="2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</row>
    <row r="131" spans="2:52" ht="1.5" customHeight="1" x14ac:dyDescent="0.25"/>
    <row r="132" spans="2:52" ht="11.25" customHeight="1" x14ac:dyDescent="0.25">
      <c r="C132" s="28" t="s">
        <v>80</v>
      </c>
      <c r="D132" s="16"/>
      <c r="E132" s="16"/>
      <c r="G132" s="40">
        <f>SUM(Y119:Z124,Y117:Z118,Y110:Z114,Y105:Z107,Y103,Y100,Y97:Z98,Y95,Y93,Y89:Z91)</f>
        <v>0</v>
      </c>
      <c r="H132" s="16"/>
      <c r="I132" s="16"/>
      <c r="J132" s="16"/>
      <c r="K132" s="16"/>
      <c r="L132" s="16"/>
      <c r="M132" s="29" t="s">
        <v>81</v>
      </c>
      <c r="N132" s="16"/>
      <c r="O132" s="16"/>
      <c r="P132" s="16"/>
      <c r="Q132" s="16"/>
      <c r="R132" s="16"/>
      <c r="AC132" s="28"/>
      <c r="AD132" s="16"/>
      <c r="AE132" s="16"/>
      <c r="AG132" s="28"/>
      <c r="AH132" s="16"/>
      <c r="AI132" s="16"/>
      <c r="AJ132" s="16"/>
      <c r="AK132" s="16"/>
      <c r="AL132" s="16"/>
      <c r="AM132" s="29"/>
      <c r="AN132" s="16"/>
      <c r="AO132" s="16"/>
      <c r="AP132" s="16"/>
      <c r="AQ132" s="16"/>
      <c r="AR132" s="16"/>
    </row>
    <row r="133" spans="2:52" ht="11.25" customHeight="1" x14ac:dyDescent="0.25">
      <c r="C133" s="14"/>
      <c r="G133" s="14"/>
      <c r="M133" s="11"/>
      <c r="AC133" s="14"/>
      <c r="AG133" s="14"/>
      <c r="AM133" s="11"/>
    </row>
    <row r="134" spans="2:52" x14ac:dyDescent="0.25">
      <c r="C134" s="14"/>
      <c r="G134" s="14"/>
      <c r="M134" s="11"/>
    </row>
    <row r="135" spans="2:52" x14ac:dyDescent="0.25">
      <c r="B135" s="21" t="s">
        <v>151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spans="2:52" ht="2.85" customHeight="1" x14ac:dyDescent="0.25"/>
    <row r="137" spans="2:52" x14ac:dyDescent="0.25">
      <c r="B137" s="41" t="s">
        <v>55</v>
      </c>
      <c r="C137" s="38"/>
      <c r="D137" s="38"/>
      <c r="E137" s="42" t="s">
        <v>56</v>
      </c>
      <c r="F137" s="38"/>
      <c r="G137" s="38"/>
      <c r="H137" s="38"/>
      <c r="I137" s="38"/>
      <c r="J137" s="38"/>
      <c r="K137" s="38"/>
      <c r="L137" s="38"/>
      <c r="M137" s="38"/>
      <c r="N137" s="42" t="s">
        <v>9</v>
      </c>
      <c r="O137" s="38"/>
      <c r="P137" s="38"/>
      <c r="Q137" s="38"/>
      <c r="R137" s="38"/>
      <c r="S137" s="38"/>
      <c r="T137" s="41" t="s">
        <v>57</v>
      </c>
      <c r="U137" s="38"/>
      <c r="V137" s="41" t="s">
        <v>58</v>
      </c>
      <c r="W137" s="38"/>
      <c r="X137" s="15" t="s">
        <v>59</v>
      </c>
      <c r="Y137" s="41" t="s">
        <v>60</v>
      </c>
      <c r="Z137" s="38"/>
    </row>
    <row r="138" spans="2:52" x14ac:dyDescent="0.25">
      <c r="B138" s="28">
        <v>1</v>
      </c>
      <c r="C138" s="16"/>
      <c r="D138" s="16"/>
      <c r="E138" s="29" t="s">
        <v>5</v>
      </c>
      <c r="F138" s="16"/>
      <c r="G138" s="16"/>
      <c r="H138" s="16"/>
      <c r="I138" s="16"/>
      <c r="J138" s="16"/>
      <c r="K138" s="16"/>
      <c r="L138" s="16"/>
      <c r="M138" s="16"/>
      <c r="N138" s="29" t="s">
        <v>152</v>
      </c>
      <c r="O138" s="16"/>
      <c r="P138" s="16"/>
      <c r="Q138" s="16"/>
      <c r="R138" s="16"/>
      <c r="S138" s="16"/>
      <c r="T138" s="55"/>
      <c r="U138" s="56"/>
      <c r="V138" s="40">
        <v>1</v>
      </c>
      <c r="W138" s="16"/>
      <c r="X138" s="11" t="s">
        <v>70</v>
      </c>
      <c r="Y138" s="40">
        <f t="shared" ref="Y138:Y142" si="5">T138*V138</f>
        <v>0</v>
      </c>
      <c r="Z138" s="16"/>
    </row>
    <row r="139" spans="2:52" x14ac:dyDescent="0.25">
      <c r="B139" s="28">
        <v>2</v>
      </c>
      <c r="C139" s="16"/>
      <c r="D139" s="16"/>
      <c r="E139" s="29" t="s">
        <v>5</v>
      </c>
      <c r="F139" s="16"/>
      <c r="G139" s="16"/>
      <c r="H139" s="16"/>
      <c r="I139" s="16"/>
      <c r="J139" s="16"/>
      <c r="K139" s="16"/>
      <c r="L139" s="16"/>
      <c r="M139" s="16"/>
      <c r="N139" s="29" t="s">
        <v>153</v>
      </c>
      <c r="O139" s="16"/>
      <c r="P139" s="16"/>
      <c r="Q139" s="16"/>
      <c r="R139" s="16"/>
      <c r="S139" s="16"/>
      <c r="T139" s="55"/>
      <c r="U139" s="56"/>
      <c r="V139" s="40">
        <v>1</v>
      </c>
      <c r="W139" s="16"/>
      <c r="X139" s="11" t="s">
        <v>70</v>
      </c>
      <c r="Y139" s="40">
        <f t="shared" si="5"/>
        <v>0</v>
      </c>
      <c r="Z139" s="16"/>
    </row>
    <row r="140" spans="2:52" x14ac:dyDescent="0.25">
      <c r="B140" s="28">
        <v>3</v>
      </c>
      <c r="C140" s="16"/>
      <c r="D140" s="16"/>
      <c r="E140" s="29" t="s">
        <v>5</v>
      </c>
      <c r="F140" s="16"/>
      <c r="G140" s="16"/>
      <c r="H140" s="16"/>
      <c r="I140" s="16"/>
      <c r="J140" s="16"/>
      <c r="K140" s="16"/>
      <c r="L140" s="16"/>
      <c r="M140" s="16"/>
      <c r="N140" s="29" t="s">
        <v>199</v>
      </c>
      <c r="O140" s="16"/>
      <c r="P140" s="16"/>
      <c r="Q140" s="16"/>
      <c r="R140" s="16"/>
      <c r="S140" s="16"/>
      <c r="T140" s="55"/>
      <c r="U140" s="56"/>
      <c r="V140" s="40">
        <v>1</v>
      </c>
      <c r="W140" s="16"/>
      <c r="X140" s="11" t="s">
        <v>70</v>
      </c>
      <c r="Y140" s="40">
        <f t="shared" si="5"/>
        <v>0</v>
      </c>
      <c r="Z140" s="16"/>
    </row>
    <row r="141" spans="2:52" ht="23.25" customHeight="1" x14ac:dyDescent="0.25">
      <c r="B141" s="28">
        <v>4</v>
      </c>
      <c r="C141" s="16"/>
      <c r="D141" s="16"/>
      <c r="E141" s="29" t="s">
        <v>5</v>
      </c>
      <c r="F141" s="16"/>
      <c r="G141" s="16"/>
      <c r="H141" s="16"/>
      <c r="I141" s="16"/>
      <c r="J141" s="16"/>
      <c r="K141" s="16"/>
      <c r="L141" s="16"/>
      <c r="M141" s="16"/>
      <c r="N141" s="29" t="s">
        <v>154</v>
      </c>
      <c r="O141" s="16"/>
      <c r="P141" s="16"/>
      <c r="Q141" s="16"/>
      <c r="R141" s="16"/>
      <c r="S141" s="16"/>
      <c r="T141" s="55"/>
      <c r="U141" s="56"/>
      <c r="V141" s="40">
        <v>1</v>
      </c>
      <c r="W141" s="16"/>
      <c r="X141" s="11" t="s">
        <v>70</v>
      </c>
      <c r="Y141" s="40">
        <f t="shared" si="5"/>
        <v>0</v>
      </c>
      <c r="Z141" s="16"/>
    </row>
    <row r="142" spans="2:52" x14ac:dyDescent="0.25">
      <c r="B142" s="28">
        <v>5</v>
      </c>
      <c r="C142" s="16"/>
      <c r="D142" s="16"/>
      <c r="E142" s="29" t="s">
        <v>5</v>
      </c>
      <c r="F142" s="16"/>
      <c r="G142" s="16"/>
      <c r="H142" s="16"/>
      <c r="I142" s="16"/>
      <c r="J142" s="16"/>
      <c r="K142" s="16"/>
      <c r="L142" s="16"/>
      <c r="M142" s="16"/>
      <c r="N142" s="29" t="s">
        <v>155</v>
      </c>
      <c r="O142" s="16"/>
      <c r="P142" s="16"/>
      <c r="Q142" s="16"/>
      <c r="R142" s="16"/>
      <c r="S142" s="16"/>
      <c r="T142" s="55"/>
      <c r="U142" s="56"/>
      <c r="V142" s="40">
        <v>3</v>
      </c>
      <c r="W142" s="16"/>
      <c r="X142" s="11" t="s">
        <v>5</v>
      </c>
      <c r="Y142" s="40">
        <f t="shared" si="5"/>
        <v>0</v>
      </c>
      <c r="Z142" s="16"/>
    </row>
    <row r="143" spans="2:52" ht="2.85" customHeight="1" x14ac:dyDescent="0.25"/>
    <row r="144" spans="2:52" ht="11.25" customHeight="1" x14ac:dyDescent="0.25">
      <c r="B144" s="26" t="s">
        <v>156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spans="2:26" ht="1.5" customHeight="1" x14ac:dyDescent="0.25"/>
    <row r="146" spans="2:26" ht="11.25" customHeight="1" x14ac:dyDescent="0.25">
      <c r="C146" s="28" t="s">
        <v>80</v>
      </c>
      <c r="D146" s="16"/>
      <c r="E146" s="16"/>
      <c r="G146" s="40">
        <f>SUM(Y138:Z142)</f>
        <v>0</v>
      </c>
      <c r="H146" s="16"/>
      <c r="I146" s="16"/>
      <c r="J146" s="16"/>
      <c r="K146" s="16"/>
      <c r="L146" s="16"/>
      <c r="M146" s="29" t="s">
        <v>81</v>
      </c>
      <c r="N146" s="16"/>
      <c r="O146" s="16"/>
      <c r="P146" s="16"/>
      <c r="Q146" s="16"/>
      <c r="R146" s="16"/>
    </row>
    <row r="147" spans="2:26" ht="9.9499999999999993" customHeight="1" x14ac:dyDescent="0.25"/>
    <row r="148" spans="2:26" ht="11.45" customHeight="1" x14ac:dyDescent="0.25"/>
    <row r="149" spans="2:26" ht="2.85" customHeight="1" x14ac:dyDescent="0.25"/>
    <row r="150" spans="2:26" ht="17.100000000000001" customHeight="1" x14ac:dyDescent="0.25">
      <c r="B150" s="21" t="s">
        <v>157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spans="2:26" ht="2.85" customHeight="1" x14ac:dyDescent="0.25"/>
    <row r="152" spans="2:26" x14ac:dyDescent="0.25">
      <c r="B152" s="37" t="s">
        <v>55</v>
      </c>
      <c r="C152" s="38"/>
      <c r="D152" s="38"/>
      <c r="E152" s="39" t="s">
        <v>56</v>
      </c>
      <c r="F152" s="38"/>
      <c r="G152" s="38"/>
      <c r="H152" s="38"/>
      <c r="I152" s="38"/>
      <c r="J152" s="38"/>
      <c r="K152" s="38"/>
      <c r="L152" s="38"/>
      <c r="M152" s="38"/>
      <c r="N152" s="39" t="s">
        <v>9</v>
      </c>
      <c r="O152" s="38"/>
      <c r="P152" s="38"/>
      <c r="Q152" s="38"/>
      <c r="R152" s="38"/>
      <c r="S152" s="38"/>
      <c r="T152" s="37" t="s">
        <v>57</v>
      </c>
      <c r="U152" s="38"/>
      <c r="V152" s="37" t="s">
        <v>58</v>
      </c>
      <c r="W152" s="38"/>
      <c r="X152" s="13" t="s">
        <v>59</v>
      </c>
      <c r="Y152" s="37" t="s">
        <v>60</v>
      </c>
      <c r="Z152" s="38"/>
    </row>
    <row r="153" spans="2:26" x14ac:dyDescent="0.25">
      <c r="B153" s="43">
        <v>1</v>
      </c>
      <c r="C153" s="16"/>
      <c r="D153" s="16"/>
      <c r="E153" s="29" t="s">
        <v>5</v>
      </c>
      <c r="F153" s="16"/>
      <c r="G153" s="16"/>
      <c r="H153" s="16"/>
      <c r="I153" s="16"/>
      <c r="J153" s="16"/>
      <c r="K153" s="16"/>
      <c r="L153" s="16"/>
      <c r="M153" s="16"/>
      <c r="N153" s="29" t="s">
        <v>158</v>
      </c>
      <c r="O153" s="16"/>
      <c r="P153" s="16"/>
      <c r="Q153" s="16"/>
      <c r="R153" s="16"/>
      <c r="S153" s="16"/>
      <c r="T153" s="55"/>
      <c r="U153" s="56"/>
      <c r="V153" s="40">
        <v>8</v>
      </c>
      <c r="W153" s="16"/>
      <c r="X153" s="11" t="s">
        <v>159</v>
      </c>
      <c r="Y153" s="40">
        <f t="shared" ref="Y153:Y154" si="6">T153*V153</f>
        <v>0</v>
      </c>
      <c r="Z153" s="16"/>
    </row>
    <row r="154" spans="2:26" x14ac:dyDescent="0.25">
      <c r="B154" s="43">
        <v>2</v>
      </c>
      <c r="C154" s="16"/>
      <c r="D154" s="16"/>
      <c r="E154" s="29" t="s">
        <v>5</v>
      </c>
      <c r="F154" s="16"/>
      <c r="G154" s="16"/>
      <c r="H154" s="16"/>
      <c r="I154" s="16"/>
      <c r="J154" s="16"/>
      <c r="K154" s="16"/>
      <c r="L154" s="16"/>
      <c r="M154" s="16"/>
      <c r="N154" s="29" t="s">
        <v>160</v>
      </c>
      <c r="O154" s="16"/>
      <c r="P154" s="16"/>
      <c r="Q154" s="16"/>
      <c r="R154" s="16"/>
      <c r="S154" s="16"/>
      <c r="T154" s="55"/>
      <c r="U154" s="56"/>
      <c r="V154" s="40">
        <v>6</v>
      </c>
      <c r="W154" s="16"/>
      <c r="X154" s="11" t="s">
        <v>159</v>
      </c>
      <c r="Y154" s="40">
        <f t="shared" si="6"/>
        <v>0</v>
      </c>
      <c r="Z154" s="16"/>
    </row>
    <row r="155" spans="2:26" ht="2.85" customHeight="1" x14ac:dyDescent="0.25"/>
    <row r="156" spans="2:26" ht="11.25" customHeight="1" x14ac:dyDescent="0.25">
      <c r="B156" s="26" t="s">
        <v>161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spans="2:26" ht="1.5" customHeight="1" x14ac:dyDescent="0.25"/>
    <row r="158" spans="2:26" ht="11.25" customHeight="1" x14ac:dyDescent="0.25">
      <c r="C158" s="28" t="s">
        <v>80</v>
      </c>
      <c r="D158" s="16"/>
      <c r="E158" s="16"/>
      <c r="G158" s="40">
        <f>SUM(Y153)</f>
        <v>0</v>
      </c>
      <c r="H158" s="16"/>
      <c r="I158" s="16"/>
      <c r="J158" s="16"/>
      <c r="L158" s="29" t="s">
        <v>81</v>
      </c>
      <c r="M158" s="16"/>
      <c r="N158" s="16"/>
      <c r="O158" s="16"/>
      <c r="P158" s="16"/>
    </row>
    <row r="159" spans="2:26" ht="12.75" customHeight="1" x14ac:dyDescent="0.25"/>
    <row r="160" spans="2:26" ht="0" hidden="1" customHeight="1" x14ac:dyDescent="0.25"/>
  </sheetData>
  <mergeCells count="594">
    <mergeCell ref="AH123:AK123"/>
    <mergeCell ref="AH124:AK124"/>
    <mergeCell ref="AH119:AK119"/>
    <mergeCell ref="AH120:AK120"/>
    <mergeCell ref="AH121:AK121"/>
    <mergeCell ref="AH122:AK122"/>
    <mergeCell ref="AH114:AK114"/>
    <mergeCell ref="AH115:AK115"/>
    <mergeCell ref="AH116:AK116"/>
    <mergeCell ref="AH117:AK117"/>
    <mergeCell ref="AH118:AK118"/>
    <mergeCell ref="AH109:AK109"/>
    <mergeCell ref="AH110:AK110"/>
    <mergeCell ref="AH111:AK111"/>
    <mergeCell ref="AH112:AK112"/>
    <mergeCell ref="AH113:AK113"/>
    <mergeCell ref="AH104:AK104"/>
    <mergeCell ref="AH105:AK105"/>
    <mergeCell ref="AH106:AK106"/>
    <mergeCell ref="AH107:AK107"/>
    <mergeCell ref="AH108:AK108"/>
    <mergeCell ref="AH99:AK99"/>
    <mergeCell ref="AH100:AK100"/>
    <mergeCell ref="AH101:AK101"/>
    <mergeCell ref="AH102:AK102"/>
    <mergeCell ref="AH103:AK103"/>
    <mergeCell ref="AH94:AK94"/>
    <mergeCell ref="AH95:AK95"/>
    <mergeCell ref="AH96:AK96"/>
    <mergeCell ref="AH97:AK97"/>
    <mergeCell ref="AH98:AK98"/>
    <mergeCell ref="AH89:AK89"/>
    <mergeCell ref="AH90:AK90"/>
    <mergeCell ref="AH91:AK91"/>
    <mergeCell ref="AH92:AK92"/>
    <mergeCell ref="AH93:AK93"/>
    <mergeCell ref="AB126:AZ126"/>
    <mergeCell ref="AC128:AE128"/>
    <mergeCell ref="AG128:AL128"/>
    <mergeCell ref="AM128:AR128"/>
    <mergeCell ref="AB130:AZ130"/>
    <mergeCell ref="AC132:AE132"/>
    <mergeCell ref="AG132:AL132"/>
    <mergeCell ref="AM132:AR132"/>
    <mergeCell ref="B130:Z130"/>
    <mergeCell ref="C132:E132"/>
    <mergeCell ref="G132:L132"/>
    <mergeCell ref="M132:R132"/>
    <mergeCell ref="B156:Z156"/>
    <mergeCell ref="C158:E158"/>
    <mergeCell ref="G158:J158"/>
    <mergeCell ref="L158:P158"/>
    <mergeCell ref="Y153:Z153"/>
    <mergeCell ref="B154:D154"/>
    <mergeCell ref="E154:M154"/>
    <mergeCell ref="N154:S154"/>
    <mergeCell ref="T154:U154"/>
    <mergeCell ref="V154:W154"/>
    <mergeCell ref="Y154:Z154"/>
    <mergeCell ref="B153:D153"/>
    <mergeCell ref="E153:M153"/>
    <mergeCell ref="N153:S153"/>
    <mergeCell ref="T153:U153"/>
    <mergeCell ref="V153:W153"/>
    <mergeCell ref="B150:Z150"/>
    <mergeCell ref="B152:D152"/>
    <mergeCell ref="E152:M152"/>
    <mergeCell ref="N152:S152"/>
    <mergeCell ref="T152:U152"/>
    <mergeCell ref="V152:W152"/>
    <mergeCell ref="Y152:Z152"/>
    <mergeCell ref="Y142:Z142"/>
    <mergeCell ref="B144:Z144"/>
    <mergeCell ref="C146:E146"/>
    <mergeCell ref="G146:L146"/>
    <mergeCell ref="M146:R146"/>
    <mergeCell ref="B142:D142"/>
    <mergeCell ref="E142:M142"/>
    <mergeCell ref="N142:S142"/>
    <mergeCell ref="T142:U142"/>
    <mergeCell ref="V142:W142"/>
    <mergeCell ref="Y140:Z140"/>
    <mergeCell ref="B141:D141"/>
    <mergeCell ref="E141:M141"/>
    <mergeCell ref="N141:S141"/>
    <mergeCell ref="T141:U141"/>
    <mergeCell ref="V141:W141"/>
    <mergeCell ref="Y141:Z141"/>
    <mergeCell ref="B140:D140"/>
    <mergeCell ref="E140:M140"/>
    <mergeCell ref="N140:S140"/>
    <mergeCell ref="T140:U140"/>
    <mergeCell ref="V140:W140"/>
    <mergeCell ref="Y138:Z138"/>
    <mergeCell ref="B139:D139"/>
    <mergeCell ref="E139:M139"/>
    <mergeCell ref="N139:S139"/>
    <mergeCell ref="T139:U139"/>
    <mergeCell ref="V139:W139"/>
    <mergeCell ref="Y139:Z139"/>
    <mergeCell ref="B138:D138"/>
    <mergeCell ref="E138:M138"/>
    <mergeCell ref="N138:S138"/>
    <mergeCell ref="T138:U138"/>
    <mergeCell ref="V138:W138"/>
    <mergeCell ref="B135:Z135"/>
    <mergeCell ref="B137:D137"/>
    <mergeCell ref="E137:M137"/>
    <mergeCell ref="N137:S137"/>
    <mergeCell ref="T137:U137"/>
    <mergeCell ref="V137:W137"/>
    <mergeCell ref="Y137:Z137"/>
    <mergeCell ref="Y124:Z124"/>
    <mergeCell ref="B126:Z126"/>
    <mergeCell ref="C128:E128"/>
    <mergeCell ref="G128:L128"/>
    <mergeCell ref="M128:R128"/>
    <mergeCell ref="B124:D124"/>
    <mergeCell ref="E124:M124"/>
    <mergeCell ref="N124:S124"/>
    <mergeCell ref="T124:U124"/>
    <mergeCell ref="V124:W124"/>
    <mergeCell ref="Y122:Z122"/>
    <mergeCell ref="B123:D123"/>
    <mergeCell ref="E123:M123"/>
    <mergeCell ref="N123:S123"/>
    <mergeCell ref="T123:U123"/>
    <mergeCell ref="V123:W123"/>
    <mergeCell ref="Y123:Z123"/>
    <mergeCell ref="B122:D122"/>
    <mergeCell ref="E122:M122"/>
    <mergeCell ref="N122:S122"/>
    <mergeCell ref="T122:U122"/>
    <mergeCell ref="V122:W122"/>
    <mergeCell ref="Y120:Z120"/>
    <mergeCell ref="B121:D121"/>
    <mergeCell ref="E121:M121"/>
    <mergeCell ref="N121:S121"/>
    <mergeCell ref="T121:U121"/>
    <mergeCell ref="V121:W121"/>
    <mergeCell ref="Y121:Z121"/>
    <mergeCell ref="B120:D120"/>
    <mergeCell ref="E120:M120"/>
    <mergeCell ref="N120:S120"/>
    <mergeCell ref="T120:U120"/>
    <mergeCell ref="V120:W120"/>
    <mergeCell ref="B119:D119"/>
    <mergeCell ref="E119:M119"/>
    <mergeCell ref="N119:S119"/>
    <mergeCell ref="T119:U119"/>
    <mergeCell ref="V119:W119"/>
    <mergeCell ref="Y119:Z119"/>
    <mergeCell ref="Y117:Z117"/>
    <mergeCell ref="B118:D118"/>
    <mergeCell ref="E118:M118"/>
    <mergeCell ref="N118:S118"/>
    <mergeCell ref="T118:U118"/>
    <mergeCell ref="V118:W118"/>
    <mergeCell ref="Y118:Z118"/>
    <mergeCell ref="B117:D117"/>
    <mergeCell ref="E117:M117"/>
    <mergeCell ref="N117:S117"/>
    <mergeCell ref="T117:U117"/>
    <mergeCell ref="V117:W117"/>
    <mergeCell ref="Y115:Z115"/>
    <mergeCell ref="B116:D116"/>
    <mergeCell ref="E116:M116"/>
    <mergeCell ref="N116:S116"/>
    <mergeCell ref="T116:U116"/>
    <mergeCell ref="V116:W116"/>
    <mergeCell ref="Y116:Z116"/>
    <mergeCell ref="B115:D115"/>
    <mergeCell ref="E115:M115"/>
    <mergeCell ref="N115:S115"/>
    <mergeCell ref="T115:U115"/>
    <mergeCell ref="V115:W115"/>
    <mergeCell ref="Y113:Z113"/>
    <mergeCell ref="B114:D114"/>
    <mergeCell ref="E114:M114"/>
    <mergeCell ref="N114:S114"/>
    <mergeCell ref="T114:U114"/>
    <mergeCell ref="V114:W114"/>
    <mergeCell ref="Y114:Z114"/>
    <mergeCell ref="B113:D113"/>
    <mergeCell ref="E113:M113"/>
    <mergeCell ref="N113:S113"/>
    <mergeCell ref="T113:U113"/>
    <mergeCell ref="V113:W113"/>
    <mergeCell ref="Y111:Z111"/>
    <mergeCell ref="B112:D112"/>
    <mergeCell ref="E112:M112"/>
    <mergeCell ref="N112:S112"/>
    <mergeCell ref="T112:U112"/>
    <mergeCell ref="V112:W112"/>
    <mergeCell ref="Y112:Z112"/>
    <mergeCell ref="B111:D111"/>
    <mergeCell ref="E111:M111"/>
    <mergeCell ref="N111:S111"/>
    <mergeCell ref="T111:U111"/>
    <mergeCell ref="V111:W111"/>
    <mergeCell ref="Y109:Z109"/>
    <mergeCell ref="B110:D110"/>
    <mergeCell ref="E110:M110"/>
    <mergeCell ref="N110:S110"/>
    <mergeCell ref="T110:U110"/>
    <mergeCell ref="V110:W110"/>
    <mergeCell ref="Y110:Z110"/>
    <mergeCell ref="B109:D109"/>
    <mergeCell ref="E109:M109"/>
    <mergeCell ref="N109:S109"/>
    <mergeCell ref="T109:U109"/>
    <mergeCell ref="V109:W109"/>
    <mergeCell ref="Y107:Z107"/>
    <mergeCell ref="B108:D108"/>
    <mergeCell ref="E108:M108"/>
    <mergeCell ref="N108:S108"/>
    <mergeCell ref="T108:U108"/>
    <mergeCell ref="V108:W108"/>
    <mergeCell ref="Y108:Z108"/>
    <mergeCell ref="B107:D107"/>
    <mergeCell ref="E107:M107"/>
    <mergeCell ref="N107:S107"/>
    <mergeCell ref="T107:U107"/>
    <mergeCell ref="V107:W107"/>
    <mergeCell ref="Y105:Z105"/>
    <mergeCell ref="B106:D106"/>
    <mergeCell ref="E106:M106"/>
    <mergeCell ref="N106:S106"/>
    <mergeCell ref="T106:U106"/>
    <mergeCell ref="V106:W106"/>
    <mergeCell ref="Y106:Z106"/>
    <mergeCell ref="B105:D105"/>
    <mergeCell ref="E105:M105"/>
    <mergeCell ref="N105:S105"/>
    <mergeCell ref="T105:U105"/>
    <mergeCell ref="V105:W105"/>
    <mergeCell ref="Y103:Z103"/>
    <mergeCell ref="B104:D104"/>
    <mergeCell ref="E104:M104"/>
    <mergeCell ref="N104:S104"/>
    <mergeCell ref="T104:U104"/>
    <mergeCell ref="V104:W104"/>
    <mergeCell ref="Y104:Z104"/>
    <mergeCell ref="B103:D103"/>
    <mergeCell ref="E103:M103"/>
    <mergeCell ref="N103:S103"/>
    <mergeCell ref="T103:U103"/>
    <mergeCell ref="V103:W103"/>
    <mergeCell ref="Y101:Z101"/>
    <mergeCell ref="B102:D102"/>
    <mergeCell ref="E102:M102"/>
    <mergeCell ref="N102:S102"/>
    <mergeCell ref="T102:U102"/>
    <mergeCell ref="V102:W102"/>
    <mergeCell ref="Y102:Z102"/>
    <mergeCell ref="B101:D101"/>
    <mergeCell ref="E101:M101"/>
    <mergeCell ref="N101:S101"/>
    <mergeCell ref="T101:U101"/>
    <mergeCell ref="V101:W101"/>
    <mergeCell ref="Y99:Z99"/>
    <mergeCell ref="B100:D100"/>
    <mergeCell ref="E100:M100"/>
    <mergeCell ref="N100:S100"/>
    <mergeCell ref="T100:U100"/>
    <mergeCell ref="V100:W100"/>
    <mergeCell ref="Y100:Z100"/>
    <mergeCell ref="B99:D99"/>
    <mergeCell ref="E99:M99"/>
    <mergeCell ref="N99:S99"/>
    <mergeCell ref="T99:U99"/>
    <mergeCell ref="V99:W99"/>
    <mergeCell ref="Y97:Z97"/>
    <mergeCell ref="B98:D98"/>
    <mergeCell ref="E98:M98"/>
    <mergeCell ref="N98:S98"/>
    <mergeCell ref="T98:U98"/>
    <mergeCell ref="V98:W98"/>
    <mergeCell ref="Y98:Z98"/>
    <mergeCell ref="B97:D97"/>
    <mergeCell ref="E97:M97"/>
    <mergeCell ref="N97:S97"/>
    <mergeCell ref="T97:U97"/>
    <mergeCell ref="V97:W97"/>
    <mergeCell ref="Y95:Z95"/>
    <mergeCell ref="B96:D96"/>
    <mergeCell ref="E96:M96"/>
    <mergeCell ref="N96:S96"/>
    <mergeCell ref="T96:U96"/>
    <mergeCell ref="V96:W96"/>
    <mergeCell ref="Y96:Z96"/>
    <mergeCell ref="B95:D95"/>
    <mergeCell ref="E95:M95"/>
    <mergeCell ref="N95:S95"/>
    <mergeCell ref="T95:U95"/>
    <mergeCell ref="V95:W95"/>
    <mergeCell ref="Y93:Z93"/>
    <mergeCell ref="B94:D94"/>
    <mergeCell ref="E94:M94"/>
    <mergeCell ref="N94:S94"/>
    <mergeCell ref="T94:U94"/>
    <mergeCell ref="V94:W94"/>
    <mergeCell ref="Y94:Z94"/>
    <mergeCell ref="B93:D93"/>
    <mergeCell ref="E93:M93"/>
    <mergeCell ref="N93:S93"/>
    <mergeCell ref="T93:U93"/>
    <mergeCell ref="V93:W93"/>
    <mergeCell ref="Y91:Z91"/>
    <mergeCell ref="B92:D92"/>
    <mergeCell ref="E92:M92"/>
    <mergeCell ref="N92:S92"/>
    <mergeCell ref="T92:U92"/>
    <mergeCell ref="V92:W92"/>
    <mergeCell ref="Y92:Z92"/>
    <mergeCell ref="B91:D91"/>
    <mergeCell ref="E91:M91"/>
    <mergeCell ref="N91:S91"/>
    <mergeCell ref="T91:U91"/>
    <mergeCell ref="V91:W91"/>
    <mergeCell ref="Y89:Z89"/>
    <mergeCell ref="B90:D90"/>
    <mergeCell ref="E90:M90"/>
    <mergeCell ref="N90:S90"/>
    <mergeCell ref="T90:U90"/>
    <mergeCell ref="V90:W90"/>
    <mergeCell ref="Y90:Z90"/>
    <mergeCell ref="B89:D89"/>
    <mergeCell ref="E89:M89"/>
    <mergeCell ref="N89:S89"/>
    <mergeCell ref="T89:U89"/>
    <mergeCell ref="V89:W89"/>
    <mergeCell ref="B86:Z86"/>
    <mergeCell ref="B88:D88"/>
    <mergeCell ref="E88:M88"/>
    <mergeCell ref="N88:S88"/>
    <mergeCell ref="T88:U88"/>
    <mergeCell ref="V88:W88"/>
    <mergeCell ref="Y88:Z88"/>
    <mergeCell ref="B79:Z79"/>
    <mergeCell ref="C81:E81"/>
    <mergeCell ref="G81:J81"/>
    <mergeCell ref="L81:P81"/>
    <mergeCell ref="Y77:Z77"/>
    <mergeCell ref="B77:D77"/>
    <mergeCell ref="E77:M77"/>
    <mergeCell ref="N77:S77"/>
    <mergeCell ref="T77:U77"/>
    <mergeCell ref="V77:W77"/>
    <mergeCell ref="B74:Z74"/>
    <mergeCell ref="B76:D76"/>
    <mergeCell ref="E76:M76"/>
    <mergeCell ref="N76:S76"/>
    <mergeCell ref="T76:U76"/>
    <mergeCell ref="V76:W76"/>
    <mergeCell ref="Y76:Z76"/>
    <mergeCell ref="Y65:Z65"/>
    <mergeCell ref="B67:Z67"/>
    <mergeCell ref="C69:E69"/>
    <mergeCell ref="G69:J69"/>
    <mergeCell ref="L69:P69"/>
    <mergeCell ref="B65:D65"/>
    <mergeCell ref="E65:M65"/>
    <mergeCell ref="N65:S65"/>
    <mergeCell ref="T65:U65"/>
    <mergeCell ref="V65:W65"/>
    <mergeCell ref="Y63:Z63"/>
    <mergeCell ref="B64:D64"/>
    <mergeCell ref="E64:M64"/>
    <mergeCell ref="N64:S64"/>
    <mergeCell ref="T64:U64"/>
    <mergeCell ref="V64:W64"/>
    <mergeCell ref="Y64:Z64"/>
    <mergeCell ref="B63:D63"/>
    <mergeCell ref="E63:M63"/>
    <mergeCell ref="N63:S63"/>
    <mergeCell ref="T63:U63"/>
    <mergeCell ref="V63:W63"/>
    <mergeCell ref="Y61:Z61"/>
    <mergeCell ref="B62:D62"/>
    <mergeCell ref="E62:M62"/>
    <mergeCell ref="N62:S62"/>
    <mergeCell ref="T62:U62"/>
    <mergeCell ref="V62:W62"/>
    <mergeCell ref="Y62:Z62"/>
    <mergeCell ref="B61:D61"/>
    <mergeCell ref="E61:M61"/>
    <mergeCell ref="N61:S61"/>
    <mergeCell ref="T61:U61"/>
    <mergeCell ref="V61:W61"/>
    <mergeCell ref="B58:Z58"/>
    <mergeCell ref="B60:D60"/>
    <mergeCell ref="E60:M60"/>
    <mergeCell ref="N60:S60"/>
    <mergeCell ref="T60:U60"/>
    <mergeCell ref="V60:W60"/>
    <mergeCell ref="Y60:Z60"/>
    <mergeCell ref="Y48:Z48"/>
    <mergeCell ref="B51:Z51"/>
    <mergeCell ref="C53:E53"/>
    <mergeCell ref="G53:L53"/>
    <mergeCell ref="M53:R53"/>
    <mergeCell ref="B48:D48"/>
    <mergeCell ref="E48:M48"/>
    <mergeCell ref="N48:S48"/>
    <mergeCell ref="T48:U48"/>
    <mergeCell ref="V48:W48"/>
    <mergeCell ref="Y46:Z46"/>
    <mergeCell ref="B47:D47"/>
    <mergeCell ref="E47:M47"/>
    <mergeCell ref="N47:S47"/>
    <mergeCell ref="T47:U47"/>
    <mergeCell ref="V47:W47"/>
    <mergeCell ref="Y47:Z47"/>
    <mergeCell ref="B46:D46"/>
    <mergeCell ref="E46:M46"/>
    <mergeCell ref="N46:S46"/>
    <mergeCell ref="T46:U46"/>
    <mergeCell ref="V46:W46"/>
    <mergeCell ref="Y44:Z44"/>
    <mergeCell ref="B45:D45"/>
    <mergeCell ref="E45:M45"/>
    <mergeCell ref="N45:S45"/>
    <mergeCell ref="T45:U45"/>
    <mergeCell ref="V45:W45"/>
    <mergeCell ref="Y45:Z45"/>
    <mergeCell ref="B44:D44"/>
    <mergeCell ref="E44:M44"/>
    <mergeCell ref="N44:S44"/>
    <mergeCell ref="T44:U44"/>
    <mergeCell ref="V44:W44"/>
    <mergeCell ref="Y42:Z42"/>
    <mergeCell ref="B43:D43"/>
    <mergeCell ref="E43:M43"/>
    <mergeCell ref="N43:S43"/>
    <mergeCell ref="T43:U43"/>
    <mergeCell ref="V43:W43"/>
    <mergeCell ref="Y43:Z43"/>
    <mergeCell ref="B42:D42"/>
    <mergeCell ref="E42:M42"/>
    <mergeCell ref="N42:S42"/>
    <mergeCell ref="T42:U42"/>
    <mergeCell ref="V42:W42"/>
    <mergeCell ref="Y40:Z40"/>
    <mergeCell ref="B41:D41"/>
    <mergeCell ref="E41:M41"/>
    <mergeCell ref="N41:S41"/>
    <mergeCell ref="T41:U41"/>
    <mergeCell ref="V41:W41"/>
    <mergeCell ref="Y41:Z41"/>
    <mergeCell ref="B40:D40"/>
    <mergeCell ref="E40:M40"/>
    <mergeCell ref="N40:S40"/>
    <mergeCell ref="T40:U40"/>
    <mergeCell ref="V40:W40"/>
    <mergeCell ref="Y38:Z38"/>
    <mergeCell ref="B39:D39"/>
    <mergeCell ref="E39:M39"/>
    <mergeCell ref="N39:S39"/>
    <mergeCell ref="T39:U39"/>
    <mergeCell ref="V39:W39"/>
    <mergeCell ref="Y39:Z39"/>
    <mergeCell ref="B38:D38"/>
    <mergeCell ref="E38:M38"/>
    <mergeCell ref="N38:S38"/>
    <mergeCell ref="T38:U38"/>
    <mergeCell ref="V38:W38"/>
    <mergeCell ref="Y36:Z36"/>
    <mergeCell ref="B37:D37"/>
    <mergeCell ref="E37:M37"/>
    <mergeCell ref="N37:S37"/>
    <mergeCell ref="T37:U37"/>
    <mergeCell ref="V37:W37"/>
    <mergeCell ref="Y37:Z37"/>
    <mergeCell ref="B36:D36"/>
    <mergeCell ref="E36:M36"/>
    <mergeCell ref="N36:S36"/>
    <mergeCell ref="T36:U36"/>
    <mergeCell ref="V36:W36"/>
    <mergeCell ref="Y34:Z34"/>
    <mergeCell ref="B35:D35"/>
    <mergeCell ref="E35:M35"/>
    <mergeCell ref="N35:S35"/>
    <mergeCell ref="T35:U35"/>
    <mergeCell ref="V35:W35"/>
    <mergeCell ref="Y35:Z35"/>
    <mergeCell ref="B34:D34"/>
    <mergeCell ref="E34:M34"/>
    <mergeCell ref="N34:S34"/>
    <mergeCell ref="T34:U34"/>
    <mergeCell ref="V34:W34"/>
    <mergeCell ref="Y32:Z32"/>
    <mergeCell ref="B33:D33"/>
    <mergeCell ref="E33:M33"/>
    <mergeCell ref="N33:S33"/>
    <mergeCell ref="T33:U33"/>
    <mergeCell ref="V33:W33"/>
    <mergeCell ref="Y33:Z33"/>
    <mergeCell ref="B32:D32"/>
    <mergeCell ref="E32:M32"/>
    <mergeCell ref="N32:S32"/>
    <mergeCell ref="T32:U32"/>
    <mergeCell ref="V32:W32"/>
    <mergeCell ref="Y30:Z30"/>
    <mergeCell ref="B31:D31"/>
    <mergeCell ref="E31:M31"/>
    <mergeCell ref="N31:S31"/>
    <mergeCell ref="T31:U31"/>
    <mergeCell ref="V31:W31"/>
    <mergeCell ref="Y31:Z31"/>
    <mergeCell ref="B30:D30"/>
    <mergeCell ref="E30:M30"/>
    <mergeCell ref="N30:S30"/>
    <mergeCell ref="T30:U30"/>
    <mergeCell ref="V30:W30"/>
    <mergeCell ref="Y28:Z28"/>
    <mergeCell ref="B29:D29"/>
    <mergeCell ref="E29:M29"/>
    <mergeCell ref="N29:S29"/>
    <mergeCell ref="T29:U29"/>
    <mergeCell ref="V29:W29"/>
    <mergeCell ref="Y29:Z29"/>
    <mergeCell ref="B28:D28"/>
    <mergeCell ref="E28:M28"/>
    <mergeCell ref="N28:S28"/>
    <mergeCell ref="T28:U28"/>
    <mergeCell ref="V28:W28"/>
    <mergeCell ref="B25:Z25"/>
    <mergeCell ref="B27:D27"/>
    <mergeCell ref="E27:M27"/>
    <mergeCell ref="N27:S27"/>
    <mergeCell ref="T27:U27"/>
    <mergeCell ref="V27:W27"/>
    <mergeCell ref="Y27:Z27"/>
    <mergeCell ref="B19:Z19"/>
    <mergeCell ref="C21:E21"/>
    <mergeCell ref="G21:J21"/>
    <mergeCell ref="L21:P21"/>
    <mergeCell ref="Y15:Z15"/>
    <mergeCell ref="B16:D16"/>
    <mergeCell ref="E16:M16"/>
    <mergeCell ref="N16:S16"/>
    <mergeCell ref="T16:U16"/>
    <mergeCell ref="V16:W16"/>
    <mergeCell ref="Y16:Z16"/>
    <mergeCell ref="B15:D15"/>
    <mergeCell ref="E15:M15"/>
    <mergeCell ref="N15:S15"/>
    <mergeCell ref="T15:U15"/>
    <mergeCell ref="V15:W15"/>
    <mergeCell ref="Y13:Z13"/>
    <mergeCell ref="B14:D14"/>
    <mergeCell ref="E14:M14"/>
    <mergeCell ref="N14:S14"/>
    <mergeCell ref="T14:U14"/>
    <mergeCell ref="V14:W14"/>
    <mergeCell ref="Y14:Z14"/>
    <mergeCell ref="B13:D13"/>
    <mergeCell ref="E13:M13"/>
    <mergeCell ref="N13:S13"/>
    <mergeCell ref="T13:U13"/>
    <mergeCell ref="V13:W13"/>
    <mergeCell ref="Y11:Z11"/>
    <mergeCell ref="B12:D12"/>
    <mergeCell ref="E12:M12"/>
    <mergeCell ref="N12:S12"/>
    <mergeCell ref="T12:U12"/>
    <mergeCell ref="V12:W12"/>
    <mergeCell ref="Y12:Z12"/>
    <mergeCell ref="B11:D11"/>
    <mergeCell ref="E11:M11"/>
    <mergeCell ref="N11:S11"/>
    <mergeCell ref="T11:U11"/>
    <mergeCell ref="V11:W11"/>
    <mergeCell ref="Y9:Z9"/>
    <mergeCell ref="B10:D10"/>
    <mergeCell ref="E10:M10"/>
    <mergeCell ref="N10:S10"/>
    <mergeCell ref="T10:U10"/>
    <mergeCell ref="V10:W10"/>
    <mergeCell ref="Y10:Z10"/>
    <mergeCell ref="B9:D9"/>
    <mergeCell ref="E9:M9"/>
    <mergeCell ref="N9:S9"/>
    <mergeCell ref="T9:U9"/>
    <mergeCell ref="V9:W9"/>
    <mergeCell ref="B6:Z6"/>
    <mergeCell ref="B8:D8"/>
    <mergeCell ref="E8:M8"/>
    <mergeCell ref="N8:S8"/>
    <mergeCell ref="T8:U8"/>
    <mergeCell ref="V8:W8"/>
    <mergeCell ref="Y8:Z8"/>
    <mergeCell ref="A3:AA3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Rotrekl</dc:creator>
  <cp:lastModifiedBy>Lukáš Rotrekl</cp:lastModifiedBy>
  <dcterms:created xsi:type="dcterms:W3CDTF">2018-08-31T00:19:00Z</dcterms:created>
  <dcterms:modified xsi:type="dcterms:W3CDTF">2018-08-31T00:24:03Z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