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92" yWindow="-12" windowWidth="16632" windowHeight="1317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1.06'!$B$2:$L$38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L16" i="47" l="1"/>
  <c r="K16" i="47"/>
  <c r="L18" i="47"/>
  <c r="K18" i="47"/>
  <c r="J18" i="47" s="1"/>
  <c r="J16" i="47" l="1"/>
  <c r="H4" i="52"/>
  <c r="H3" i="52"/>
  <c r="H2" i="52"/>
  <c r="K17" i="14" l="1"/>
  <c r="J17" i="14"/>
  <c r="K16" i="14"/>
  <c r="J16" i="14"/>
  <c r="I17" i="14" l="1"/>
  <c r="I16" i="14"/>
  <c r="J24" i="52"/>
  <c r="I24" i="52" s="1"/>
  <c r="K24" i="52"/>
  <c r="J61" i="35" l="1"/>
  <c r="I61" i="35"/>
  <c r="H61" i="35" s="1"/>
  <c r="H34" i="52"/>
  <c r="E21" i="8" s="1"/>
  <c r="K32" i="52"/>
  <c r="I32" i="52" s="1"/>
  <c r="J32" i="52"/>
  <c r="K31" i="52"/>
  <c r="J31" i="52"/>
  <c r="I31" i="52" s="1"/>
  <c r="K30" i="52"/>
  <c r="I30" i="52" s="1"/>
  <c r="J30" i="52"/>
  <c r="K29" i="52"/>
  <c r="J29" i="52"/>
  <c r="I29" i="52" s="1"/>
  <c r="K28" i="52"/>
  <c r="J28" i="52"/>
  <c r="K27" i="52"/>
  <c r="J27" i="52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I19" i="52" s="1"/>
  <c r="J19" i="52"/>
  <c r="K17" i="52"/>
  <c r="J17" i="52"/>
  <c r="I17" i="52" s="1"/>
  <c r="K15" i="52"/>
  <c r="J15" i="52"/>
  <c r="K13" i="52"/>
  <c r="J13" i="52"/>
  <c r="I28" i="52" l="1"/>
  <c r="I27" i="52"/>
  <c r="I15" i="52"/>
  <c r="J34" i="52"/>
  <c r="G21" i="8" s="1"/>
  <c r="K34" i="52"/>
  <c r="H21" i="8" s="1"/>
  <c r="I13" i="52"/>
  <c r="L21" i="46"/>
  <c r="K21" i="46"/>
  <c r="J21" i="46" s="1"/>
  <c r="L20" i="46"/>
  <c r="K20" i="46"/>
  <c r="L19" i="46"/>
  <c r="K19" i="46"/>
  <c r="C2" i="53"/>
  <c r="I37" i="53"/>
  <c r="E15" i="8" s="1"/>
  <c r="L34" i="53"/>
  <c r="K34" i="53"/>
  <c r="L33" i="53"/>
  <c r="K33" i="53"/>
  <c r="J33" i="53" s="1"/>
  <c r="L32" i="53"/>
  <c r="K32" i="53"/>
  <c r="L31" i="53"/>
  <c r="K31" i="53"/>
  <c r="J31" i="53" s="1"/>
  <c r="L30" i="53"/>
  <c r="J30" i="53" s="1"/>
  <c r="K30" i="53"/>
  <c r="L29" i="53"/>
  <c r="K29" i="53"/>
  <c r="L28" i="53"/>
  <c r="K28" i="53"/>
  <c r="L27" i="53"/>
  <c r="K27" i="53"/>
  <c r="J27" i="53" s="1"/>
  <c r="L26" i="53"/>
  <c r="K26" i="53"/>
  <c r="L25" i="53"/>
  <c r="K25" i="53"/>
  <c r="J25" i="53" s="1"/>
  <c r="L24" i="53"/>
  <c r="K24" i="53"/>
  <c r="L23" i="53"/>
  <c r="K23" i="53"/>
  <c r="L22" i="53"/>
  <c r="K22" i="53"/>
  <c r="J22" i="53" s="1"/>
  <c r="L21" i="53"/>
  <c r="K21" i="53"/>
  <c r="L20" i="53"/>
  <c r="K20" i="53"/>
  <c r="L18" i="53"/>
  <c r="K18" i="53"/>
  <c r="L17" i="53"/>
  <c r="K17" i="53"/>
  <c r="L16" i="53"/>
  <c r="J16" i="53" s="1"/>
  <c r="K16" i="53"/>
  <c r="L15" i="53"/>
  <c r="K15" i="53"/>
  <c r="L14" i="53"/>
  <c r="K14" i="53"/>
  <c r="J14" i="53" s="1"/>
  <c r="L13" i="53"/>
  <c r="K13" i="53"/>
  <c r="L12" i="53"/>
  <c r="K12" i="53"/>
  <c r="J12" i="53" s="1"/>
  <c r="I4" i="53"/>
  <c r="I3" i="53"/>
  <c r="I2" i="53"/>
  <c r="J26" i="53" l="1"/>
  <c r="J18" i="53"/>
  <c r="J17" i="53"/>
  <c r="J29" i="53"/>
  <c r="J20" i="46"/>
  <c r="J21" i="53"/>
  <c r="J23" i="53"/>
  <c r="J34" i="53"/>
  <c r="J19" i="46"/>
  <c r="I34" i="52"/>
  <c r="F21" i="8" s="1"/>
  <c r="J20" i="53"/>
  <c r="J28" i="53"/>
  <c r="K37" i="53"/>
  <c r="G15" i="8" s="1"/>
  <c r="L37" i="53"/>
  <c r="H15" i="8" s="1"/>
  <c r="J24" i="53"/>
  <c r="J32" i="53"/>
  <c r="J15" i="53"/>
  <c r="J13" i="53"/>
  <c r="J37" i="53" l="1"/>
  <c r="F15" i="8" s="1"/>
  <c r="C2" i="51" l="1"/>
  <c r="H40" i="51"/>
  <c r="E20" i="8" s="1"/>
  <c r="K38" i="51"/>
  <c r="J38" i="51"/>
  <c r="I38" i="51" s="1"/>
  <c r="K37" i="51"/>
  <c r="I37" i="51" s="1"/>
  <c r="J37" i="51"/>
  <c r="K36" i="51"/>
  <c r="J36" i="51"/>
  <c r="K35" i="51"/>
  <c r="I35" i="51" s="1"/>
  <c r="J35" i="51"/>
  <c r="K34" i="51"/>
  <c r="J34" i="51"/>
  <c r="K32" i="51"/>
  <c r="J32" i="51"/>
  <c r="K31" i="51"/>
  <c r="J31" i="51"/>
  <c r="K30" i="51"/>
  <c r="J30" i="51"/>
  <c r="I30" i="51"/>
  <c r="K29" i="51"/>
  <c r="J29" i="51"/>
  <c r="I29" i="51" s="1"/>
  <c r="K28" i="51"/>
  <c r="I28" i="51" s="1"/>
  <c r="J28" i="51"/>
  <c r="K27" i="51"/>
  <c r="J27" i="5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H4" i="51"/>
  <c r="H3" i="51"/>
  <c r="H2" i="51"/>
  <c r="I27" i="51" l="1"/>
  <c r="I34" i="51"/>
  <c r="I36" i="51"/>
  <c r="I13" i="51"/>
  <c r="I26" i="51"/>
  <c r="I25" i="51"/>
  <c r="I15" i="51"/>
  <c r="I32" i="51"/>
  <c r="J40" i="51"/>
  <c r="G20" i="8" s="1"/>
  <c r="I19" i="51"/>
  <c r="I22" i="51"/>
  <c r="I31" i="51"/>
  <c r="K40" i="51"/>
  <c r="H20" i="8" s="1"/>
  <c r="I15" i="22"/>
  <c r="J15" i="22"/>
  <c r="H15" i="22" l="1"/>
  <c r="I40" i="51"/>
  <c r="F20" i="8" s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9" i="47" l="1"/>
  <c r="K19" i="47"/>
  <c r="J19" i="47" l="1"/>
  <c r="K27" i="10" l="1"/>
  <c r="L27" i="10"/>
  <c r="J27" i="10" l="1"/>
  <c r="K15" i="38"/>
  <c r="J15" i="38"/>
  <c r="K14" i="38"/>
  <c r="J14" i="38"/>
  <c r="I15" i="38" l="1"/>
  <c r="I14" i="38"/>
  <c r="H43" i="19" l="1"/>
  <c r="E19" i="8" s="1"/>
  <c r="E22" i="8" s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 s="1"/>
  <c r="K28" i="14"/>
  <c r="J28" i="14"/>
  <c r="I28" i="14" s="1"/>
  <c r="K27" i="14"/>
  <c r="J27" i="14"/>
  <c r="I27" i="14" s="1"/>
  <c r="K26" i="14"/>
  <c r="J26" i="14"/>
  <c r="I26" i="14" s="1"/>
  <c r="J31" i="14"/>
  <c r="K31" i="14"/>
  <c r="J32" i="14"/>
  <c r="K32" i="14"/>
  <c r="J33" i="14"/>
  <c r="K33" i="14"/>
  <c r="I32" i="14" l="1"/>
  <c r="I33" i="14"/>
  <c r="I31" i="14"/>
  <c r="L27" i="47" l="1"/>
  <c r="K27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7" i="47"/>
  <c r="H13" i="50" l="1"/>
  <c r="I13" i="50"/>
  <c r="H14" i="50"/>
  <c r="I14" i="50"/>
  <c r="C2" i="50"/>
  <c r="F17" i="50"/>
  <c r="E41" i="8" s="1"/>
  <c r="I12" i="50"/>
  <c r="H12" i="50"/>
  <c r="G4" i="8"/>
  <c r="I4" i="52" s="1"/>
  <c r="G3" i="8"/>
  <c r="I3" i="52" s="1"/>
  <c r="G2" i="8"/>
  <c r="H3" i="5"/>
  <c r="H4" i="5"/>
  <c r="H2" i="5"/>
  <c r="J19" i="19"/>
  <c r="I2" i="52" l="1"/>
  <c r="J2" i="53"/>
  <c r="I2" i="51"/>
  <c r="J4" i="53"/>
  <c r="I4" i="51"/>
  <c r="I3" i="5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8" i="47" l="1"/>
  <c r="E14" i="8" s="1"/>
  <c r="L35" i="47"/>
  <c r="K35" i="47"/>
  <c r="L34" i="47"/>
  <c r="K34" i="47"/>
  <c r="L33" i="47"/>
  <c r="K33" i="47"/>
  <c r="L32" i="47"/>
  <c r="K32" i="47"/>
  <c r="L31" i="47"/>
  <c r="K31" i="47"/>
  <c r="L30" i="47"/>
  <c r="K30" i="47"/>
  <c r="L29" i="47"/>
  <c r="K29" i="47"/>
  <c r="L28" i="47"/>
  <c r="K28" i="47"/>
  <c r="L26" i="47"/>
  <c r="K26" i="47"/>
  <c r="L25" i="47"/>
  <c r="K25" i="47"/>
  <c r="L24" i="47"/>
  <c r="K24" i="47"/>
  <c r="L23" i="47"/>
  <c r="K23" i="47"/>
  <c r="L21" i="47"/>
  <c r="K21" i="47"/>
  <c r="L20" i="47"/>
  <c r="K20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L13" i="44"/>
  <c r="K13" i="44"/>
  <c r="L12" i="44"/>
  <c r="K12" i="44"/>
  <c r="J4" i="44"/>
  <c r="J3" i="44"/>
  <c r="J2" i="44"/>
  <c r="J14" i="44" l="1"/>
  <c r="J21" i="45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21" i="47"/>
  <c r="J29" i="47"/>
  <c r="J31" i="47"/>
  <c r="J33" i="47"/>
  <c r="J28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5" i="47"/>
  <c r="J34" i="47"/>
  <c r="J15" i="47"/>
  <c r="J29" i="44"/>
  <c r="J18" i="44"/>
  <c r="J19" i="45"/>
  <c r="J26" i="45"/>
  <c r="J29" i="45"/>
  <c r="J31" i="45"/>
  <c r="J33" i="45"/>
  <c r="J35" i="45"/>
  <c r="J25" i="46"/>
  <c r="J28" i="46"/>
  <c r="J20" i="47"/>
  <c r="J23" i="47"/>
  <c r="J26" i="47"/>
  <c r="J32" i="47"/>
  <c r="J35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8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8" i="47"/>
  <c r="H14" i="8" s="1"/>
  <c r="J24" i="47"/>
  <c r="J30" i="47"/>
  <c r="J12" i="47"/>
  <c r="J12" i="46"/>
  <c r="J12" i="45"/>
  <c r="J12" i="44"/>
  <c r="C2" i="10"/>
  <c r="J40" i="46" l="1"/>
  <c r="F13" i="8" s="1"/>
  <c r="J38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19" i="14" l="1"/>
  <c r="J19" i="14"/>
  <c r="I19" i="14" l="1"/>
  <c r="K44" i="37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 s="1"/>
  <c r="K26" i="37"/>
  <c r="J26" i="37"/>
  <c r="I26" i="37" l="1"/>
  <c r="I38" i="37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 s="1"/>
  <c r="K25" i="37"/>
  <c r="J25" i="37"/>
  <c r="I25" i="37" s="1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K31" i="37"/>
  <c r="J31" i="37"/>
  <c r="I31" i="37" s="1"/>
  <c r="K30" i="37"/>
  <c r="J30" i="37"/>
  <c r="K29" i="37"/>
  <c r="J29" i="37"/>
  <c r="I29" i="37" s="1"/>
  <c r="K24" i="37"/>
  <c r="J24" i="37"/>
  <c r="K23" i="37"/>
  <c r="J23" i="37"/>
  <c r="I23" i="37" s="1"/>
  <c r="K22" i="37"/>
  <c r="J22" i="37"/>
  <c r="K20" i="37"/>
  <c r="J20" i="37"/>
  <c r="I20" i="37" s="1"/>
  <c r="K19" i="37"/>
  <c r="J19" i="37"/>
  <c r="K18" i="37"/>
  <c r="J18" i="37"/>
  <c r="I18" i="37" s="1"/>
  <c r="K17" i="37"/>
  <c r="J17" i="37"/>
  <c r="K16" i="37"/>
  <c r="J16" i="37"/>
  <c r="I16" i="37" s="1"/>
  <c r="K14" i="37"/>
  <c r="J14" i="37"/>
  <c r="K13" i="37"/>
  <c r="J13" i="37"/>
  <c r="I13" i="37" s="1"/>
  <c r="K12" i="37"/>
  <c r="J12" i="37"/>
  <c r="I4" i="37"/>
  <c r="I3" i="37"/>
  <c r="I2" i="37"/>
  <c r="I14" i="37" l="1"/>
  <c r="I17" i="37"/>
  <c r="I19" i="37"/>
  <c r="I22" i="37"/>
  <c r="I24" i="37"/>
  <c r="I30" i="37"/>
  <c r="I32" i="37"/>
  <c r="J47" i="37"/>
  <c r="K47" i="37"/>
  <c r="I12" i="37"/>
  <c r="K22" i="3"/>
  <c r="J22" i="3"/>
  <c r="K21" i="3"/>
  <c r="J21" i="3"/>
  <c r="I47" i="37" l="1"/>
  <c r="I22" i="3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I43" i="10"/>
  <c r="E9" i="8" s="1"/>
  <c r="G13" i="29" l="1"/>
  <c r="G12" i="29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I14" i="13" s="1"/>
  <c r="K14" i="13"/>
  <c r="J16" i="13"/>
  <c r="K16" i="13"/>
  <c r="J17" i="13"/>
  <c r="I17" i="13" s="1"/>
  <c r="K17" i="13"/>
  <c r="J18" i="13"/>
  <c r="K18" i="13"/>
  <c r="J19" i="13"/>
  <c r="I19" i="13" s="1"/>
  <c r="K19" i="13"/>
  <c r="J20" i="13"/>
  <c r="K20" i="13"/>
  <c r="J22" i="13"/>
  <c r="I22" i="13" s="1"/>
  <c r="K22" i="13"/>
  <c r="J23" i="13"/>
  <c r="K23" i="13"/>
  <c r="J24" i="13"/>
  <c r="I24" i="13" s="1"/>
  <c r="K24" i="13"/>
  <c r="J26" i="13"/>
  <c r="K26" i="13"/>
  <c r="J27" i="13"/>
  <c r="I27" i="13" s="1"/>
  <c r="K27" i="13"/>
  <c r="J28" i="13"/>
  <c r="K28" i="13"/>
  <c r="J29" i="13"/>
  <c r="I29" i="13" s="1"/>
  <c r="K29" i="13"/>
  <c r="J31" i="13"/>
  <c r="K31" i="13"/>
  <c r="H44" i="13"/>
  <c r="E19" i="5" s="1"/>
  <c r="E22" i="5" s="1"/>
  <c r="H40" i="14"/>
  <c r="E25" i="5" s="1"/>
  <c r="E27" i="5" s="1"/>
  <c r="H76" i="3"/>
  <c r="E9" i="5" s="1"/>
  <c r="J14" i="14"/>
  <c r="K14" i="14"/>
  <c r="J15" i="14"/>
  <c r="K15" i="14"/>
  <c r="J20" i="14"/>
  <c r="K20" i="14"/>
  <c r="J22" i="14"/>
  <c r="K22" i="14"/>
  <c r="J23" i="14"/>
  <c r="K23" i="14"/>
  <c r="J24" i="14"/>
  <c r="K24" i="14"/>
  <c r="J35" i="14"/>
  <c r="K35" i="14"/>
  <c r="J36" i="14"/>
  <c r="K36" i="14"/>
  <c r="J37" i="14"/>
  <c r="K37" i="14"/>
  <c r="K13" i="14"/>
  <c r="J13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1" i="13" l="1"/>
  <c r="I28" i="13"/>
  <c r="I26" i="13"/>
  <c r="I23" i="13"/>
  <c r="I20" i="13"/>
  <c r="I18" i="13"/>
  <c r="I16" i="13"/>
  <c r="I13" i="13"/>
  <c r="I36" i="14"/>
  <c r="I35" i="14"/>
  <c r="I22" i="14"/>
  <c r="I14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20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I15" i="14"/>
  <c r="J44" i="13"/>
  <c r="G19" i="5" s="1"/>
  <c r="G22" i="5" s="1"/>
  <c r="K44" i="13"/>
  <c r="H19" i="5" s="1"/>
  <c r="H22" i="5" s="1"/>
  <c r="I13" i="14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H22" i="8" s="1"/>
  <c r="J43" i="19"/>
  <c r="G19" i="8" s="1"/>
  <c r="G22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F22" i="8" s="1"/>
  <c r="H18" i="22"/>
  <c r="F35" i="8" s="1"/>
  <c r="H19" i="23"/>
  <c r="F36" i="8" s="1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J15" i="10" s="1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16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37" i="8"/>
  <c r="G37" i="8"/>
  <c r="F37" i="8"/>
  <c r="E37" i="8"/>
  <c r="H26" i="8" l="1"/>
  <c r="G26" i="8"/>
  <c r="F26" i="8"/>
  <c r="F64" i="8" s="1"/>
  <c r="E2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<sst xmlns="http://schemas.openxmlformats.org/spreadsheetml/2006/main" count="2756" uniqueCount="1181">
  <si>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</si>
  <si>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</si>
  <si>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</si>
  <si>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</si>
  <si>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</si>
  <si>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</si>
  <si>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</si>
  <si>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</si>
  <si>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</si>
  <si>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</si>
  <si>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</si>
  <si>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</si>
  <si>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</si>
  <si>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</si>
  <si>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</si>
  <si>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</si>
  <si>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</si>
  <si>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</si>
  <si>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</si>
  <si>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</si>
  <si>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</si>
  <si>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</si>
  <si>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</si>
  <si>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</si>
  <si>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</si>
  <si>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</si>
  <si>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</si>
  <si>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</si>
  <si>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</si>
  <si>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</si>
  <si>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</si>
  <si>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</si>
  <si>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</si>
  <si>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</si>
  <si>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</si>
  <si>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</si>
  <si>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</si>
  <si>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</si>
  <si>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</si>
  <si>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</si>
  <si>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</si>
  <si>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</si>
  <si>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</si>
  <si>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</si>
  <si>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</si>
  <si>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</si>
  <si>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</si>
  <si>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</si>
  <si>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</si>
  <si>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</si>
  <si>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</si>
  <si>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</si>
  <si>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</si>
  <si>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</si>
  <si>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</si>
  <si>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</si>
  <si>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</si>
  <si>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</si>
  <si>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</si>
  <si>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</si>
  <si>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</si>
  <si>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</si>
  <si>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</si>
  <si>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</si>
  <si>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</si>
  <si>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</si>
  <si>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</si>
  <si>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</si>
  <si>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</si>
  <si>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</si>
  <si>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</si>
  <si>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</si>
  <si>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</si>
  <si>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</si>
  <si>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</si>
  <si>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</si>
  <si>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</si>
  <si>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</si>
  <si>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</si>
  <si>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</si>
  <si>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</si>
  <si>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</si>
  <si>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</si>
  <si>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</si>
  <si>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</si>
  <si>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</si>
  <si>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</si>
  <si>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</si>
  <si>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</si>
  <si>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</si>
  <si>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</si>
  <si>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</si>
  <si>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</si>
  <si>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</si>
  <si>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</si>
  <si>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</si>
  <si>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</si>
  <si>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</si>
  <si>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</si>
  <si>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</si>
  <si>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</si>
  <si>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</si>
  <si>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</si>
  <si>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</si>
  <si>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</si>
  <si>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</si>
  <si>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</si>
  <si>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</si>
  <si>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</si>
  <si>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</si>
  <si>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</si>
  <si>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</si>
  <si>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</si>
  <si>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</si>
  <si>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</si>
  <si>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</si>
  <si>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</si>
  <si>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</si>
  <si>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</si>
  <si>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</si>
  <si>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</si>
  <si>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</si>
  <si>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</si>
  <si>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</si>
  <si>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</si>
  <si>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</si>
  <si>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</si>
  <si>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</si>
  <si>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</si>
  <si>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</si>
  <si>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</si>
  <si>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</si>
  <si>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</si>
  <si>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</si>
  <si>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</si>
  <si>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</si>
  <si>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</si>
  <si>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</si>
  <si>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</si>
  <si>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</si>
  <si>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</si>
  <si>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</si>
  <si>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</si>
  <si>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</si>
  <si>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</si>
  <si>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</si>
  <si>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</si>
  <si>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</si>
  <si>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</si>
  <si>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</si>
  <si>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</si>
  <si>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</si>
  <si>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</si>
  <si>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</si>
  <si>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</si>
  <si>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</si>
  <si>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</si>
  <si>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</si>
  <si>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</si>
  <si>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</si>
  <si>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</si>
  <si>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</si>
  <si>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</si>
  <si>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</si>
  <si>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</si>
  <si>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</si>
  <si>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</si>
  <si>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</si>
  <si>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</si>
  <si>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</si>
  <si>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</si>
  <si>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</si>
  <si>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</si>
  <si>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</si>
  <si>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</si>
  <si>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</si>
  <si>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</si>
  <si>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</si>
  <si>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</si>
  <si>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</si>
  <si>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</si>
  <si>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</si>
  <si>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</si>
  <si>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</si>
  <si>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</si>
  <si>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</si>
  <si>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</si>
  <si>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</si>
  <si>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</si>
  <si>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</si>
  <si>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</si>
  <si>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</si>
  <si>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</si>
  <si>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</si>
  <si>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</si>
  <si>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</si>
  <si>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</si>
  <si>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</si>
  <si>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</si>
  <si>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</si>
  <si>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</si>
  <si>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</si>
  <si>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</si>
  <si>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</si>
  <si>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</si>
  <si>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</si>
  <si>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</si>
  <si>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</si>
  <si>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</si>
  <si>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</si>
  <si>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</si>
  <si>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</si>
  <si>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</si>
  <si>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</si>
  <si>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</si>
  <si>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</si>
  <si>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</si>
  <si>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</si>
  <si>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</si>
  <si>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</si>
  <si>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</si>
  <si>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</si>
  <si>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</si>
  <si>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</si>
  <si>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</si>
  <si>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</si>
  <si>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</si>
  <si>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</si>
  <si>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</si>
  <si>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</si>
  <si>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</si>
  <si>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</si>
  <si>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</si>
  <si>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</si>
  <si>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</si>
  <si>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</si>
  <si>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</si>
  <si>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</si>
  <si>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</si>
  <si>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</si>
  <si>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</si>
  <si>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</si>
  <si>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</si>
  <si>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</si>
  <si>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</si>
  <si>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</si>
  <si>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</si>
  <si>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</si>
  <si>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</si>
  <si>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</si>
  <si>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</si>
  <si>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</si>
  <si>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</si>
  <si>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</si>
  <si>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</si>
  <si>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</si>
  <si>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</si>
  <si>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</si>
  <si>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</si>
  <si>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</si>
  <si>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</si>
  <si>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</si>
  <si>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</si>
  <si>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</si>
  <si>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</si>
  <si>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</si>
  <si>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</si>
  <si>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</si>
  <si>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</si>
  <si>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</si>
  <si>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</si>
  <si>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</si>
  <si>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</si>
  <si>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</si>
  <si>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</si>
  <si>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</si>
  <si>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</si>
  <si>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</si>
  <si>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</si>
  <si>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</si>
  <si>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</si>
  <si>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</si>
  <si>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</si>
  <si>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</si>
  <si>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</si>
  <si>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</si>
  <si>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</si>
  <si>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</si>
  <si>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</si>
  <si>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</si>
  <si>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</si>
  <si>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</si>
  <si>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</si>
  <si>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</si>
  <si>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</si>
  <si>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</si>
  <si>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</si>
  <si>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</si>
  <si>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</si>
  <si>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</si>
  <si>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</si>
  <si>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</si>
  <si>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</si>
  <si>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</si>
  <si>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</si>
  <si>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</si>
  <si>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</si>
  <si>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</si>
  <si>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</si>
  <si>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</si>
  <si>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</si>
  <si>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</si>
  <si>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</si>
  <si>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</si>
  <si>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</si>
  <si>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</si>
  <si>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</si>
  <si>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</si>
  <si>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</si>
  <si>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</si>
  <si>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</si>
  <si>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</si>
  <si>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</si>
  <si>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</si>
  <si>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</si>
  <si>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</si>
  <si>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</si>
  <si>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</si>
  <si>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</si>
  <si>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</si>
  <si>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</si>
  <si>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</si>
  <si>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</si>
  <si>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</si>
  <si>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</si>
  <si>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</si>
  <si>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</si>
  <si>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</si>
  <si>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</si>
  <si>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</si>
  <si>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</si>
  <si>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</si>
  <si>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</si>
  <si>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</si>
  <si>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</si>
  <si>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</si>
  <si>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</si>
  <si>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</si>
  <si>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</si>
  <si>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</si>
  <si>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</si>
  <si>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</si>
  <si>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</si>
  <si>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</si>
  <si>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</si>
  <si>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</si>
  <si>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</si>
  <si>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</si>
  <si>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</si>
  <si>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</si>
  <si>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</si>
  <si>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</si>
  <si>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</si>
  <si>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</si>
  <si>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</si>
  <si>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</si>
  <si>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</si>
  <si>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</si>
  <si>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</si>
  <si>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</si>
  <si>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</si>
  <si>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</si>
  <si>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</si>
  <si>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</si>
  <si>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</si>
  <si>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</si>
  <si>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</si>
  <si>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</si>
  <si>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</si>
  <si>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</si>
  <si>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</si>
  <si>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</si>
  <si>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</si>
  <si>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</si>
  <si>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</si>
  <si>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</si>
  <si>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</si>
  <si>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</si>
  <si>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</si>
  <si>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</si>
  <si>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</si>
  <si>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</si>
  <si>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</si>
  <si>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</si>
  <si>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</si>
  <si>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</si>
  <si>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</si>
  <si>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</si>
  <si>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</si>
  <si>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</si>
  <si>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</si>
  <si>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</si>
  <si>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</si>
  <si>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</si>
  <si>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</si>
  <si>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</si>
  <si>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</si>
  <si>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</si>
  <si>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</si>
  <si>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</si>
  <si>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</si>
  <si>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</si>
  <si>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</si>
  <si>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</si>
  <si>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</si>
  <si>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</si>
  <si>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</si>
  <si>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</si>
  <si>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</si>
  <si>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</si>
  <si>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</si>
  <si>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</si>
  <si>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</si>
  <si>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</si>
  <si>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</si>
  <si>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</si>
  <si>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</si>
  <si>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</si>
  <si>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</si>
  <si>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</si>
  <si>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</si>
  <si>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</si>
  <si>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</si>
  <si>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</si>
  <si>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</si>
  <si>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</si>
  <si>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</si>
  <si>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</si>
  <si>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</si>
  <si>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</si>
  <si>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</si>
  <si>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</si>
  <si>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</si>
  <si>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</si>
  <si>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</si>
  <si>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</si>
  <si>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</si>
  <si>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</si>
  <si>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</si>
  <si>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</si>
  <si>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</si>
  <si>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</si>
  <si>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</si>
  <si>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</si>
  <si>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</si>
  <si>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</si>
  <si>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</si>
  <si>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</si>
  <si>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</si>
  <si>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</si>
  <si>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</si>
  <si>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</si>
  <si>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</si>
  <si>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</si>
  <si>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</si>
  <si>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</si>
  <si>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</si>
  <si>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</si>
  <si>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</si>
  <si>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</si>
  <si>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</si>
  <si>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</si>
  <si>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</si>
  <si>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</si>
  <si>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</si>
  <si>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</si>
  <si>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</si>
  <si>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</si>
  <si>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</si>
  <si>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</si>
  <si>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</si>
  <si>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</si>
  <si>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</si>
  <si>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</si>
  <si>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</si>
  <si>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</si>
  <si>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</si>
  <si>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</si>
  <si>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</si>
  <si>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</si>
  <si>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</si>
  <si>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</si>
  <si>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</si>
  <si>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</si>
  <si>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</si>
  <si>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</si>
  <si>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</si>
  <si>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</si>
  <si>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</si>
  <si>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</si>
  <si>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</si>
  <si>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</si>
  <si>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</si>
  <si>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</si>
  <si>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</si>
  <si>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</si>
  <si>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</si>
  <si>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</si>
  <si>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</si>
  <si>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</si>
  <si>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</si>
  <si>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</si>
  <si>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</si>
  <si>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</si>
  <si>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</si>
  <si>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</si>
  <si>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</si>
  <si>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</si>
  <si>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</si>
  <si>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</si>
  <si>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</si>
  <si>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</si>
  <si>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</si>
  <si>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</si>
  <si>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</si>
  <si>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</si>
  <si>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</si>
  <si>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</si>
  <si>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</si>
  <si>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</si>
  <si>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</si>
  <si>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</si>
  <si>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</si>
  <si>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</si>
  <si>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</si>
  <si>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</si>
  <si>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</si>
  <si>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</si>
  <si>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</si>
  <si>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</si>
  <si>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</si>
  <si>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</si>
  <si>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</si>
  <si>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</si>
  <si>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</si>
  <si>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</si>
  <si>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</si>
  <si>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</si>
  <si>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</si>
  <si>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</si>
  <si>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</si>
  <si>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</si>
  <si>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</si>
  <si>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</si>
  <si>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</si>
  <si>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</si>
  <si>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</si>
  <si>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</si>
  <si>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</si>
  <si>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</si>
  <si>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</si>
  <si>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</si>
  <si>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</si>
  <si>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</si>
  <si>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</si>
  <si>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</si>
  <si>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</si>
  <si>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</si>
  <si>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</si>
  <si>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</si>
  <si>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</si>
  <si>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</si>
  <si>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</si>
  <si>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</si>
  <si>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</si>
  <si>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</si>
  <si>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</si>
  <si>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</si>
  <si>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</si>
  <si>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</si>
  <si>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</si>
  <si>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</si>
  <si>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</si>
  <si>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</si>
  <si>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</si>
  <si>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</si>
  <si>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</si>
  <si>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</si>
  <si>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</si>
  <si>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</si>
  <si>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</si>
  <si>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</si>
  <si>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</si>
  <si>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</si>
  <si>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</si>
  <si>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</si>
  <si>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</si>
  <si>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</si>
  <si>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</si>
  <si>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</si>
  <si>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</si>
  <si>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</si>
  <si>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</si>
  <si>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</si>
  <si>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</si>
  <si>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</si>
  <si>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</si>
  <si>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</si>
  <si>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</si>
  <si>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</si>
  <si>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</si>
  <si>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</si>
  <si>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</si>
  <si>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</si>
  <si>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</si>
  <si>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</si>
  <si>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</si>
  <si>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</si>
  <si>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</si>
  <si>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</si>
  <si>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</si>
  <si>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</si>
  <si>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</si>
  <si>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</si>
  <si>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</si>
  <si>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</si>
  <si>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</si>
  <si>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</si>
  <si>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</si>
  <si>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</si>
  <si>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</si>
  <si>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</si>
  <si>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</si>
  <si>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</si>
  <si>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</si>
  <si>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</si>
  <si>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</si>
  <si>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</si>
  <si>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</si>
  <si>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</si>
  <si>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</si>
  <si>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</si>
  <si>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</si>
  <si>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</si>
  <si>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</si>
  <si>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</si>
  <si>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</si>
  <si>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</si>
  <si>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</si>
  <si>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</si>
  <si>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</si>
  <si>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</si>
  <si>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</si>
  <si>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</si>
  <si>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</si>
  <si>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</si>
  <si>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</si>
  <si>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</si>
  <si>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</si>
  <si>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</si>
  <si>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</si>
  <si>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</si>
  <si>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</si>
  <si>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</si>
  <si>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</si>
  <si>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</si>
  <si>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</si>
  <si>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</si>
  <si>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</si>
  <si>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</si>
  <si>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</si>
  <si>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</si>
  <si>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</si>
  <si>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</si>
  <si>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</si>
  <si>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</si>
  <si>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</si>
  <si>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</si>
  <si>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</si>
  <si>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</si>
  <si>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</si>
  <si>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</si>
  <si>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</si>
  <si>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</si>
  <si>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</si>
  <si>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</si>
  <si>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</si>
  <si>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</si>
  <si>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</si>
  <si>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</si>
  <si>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</si>
  <si>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</si>
  <si>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</si>
  <si>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</si>
  <si>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</si>
  <si>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</si>
  <si>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</si>
  <si>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</si>
  <si>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</si>
  <si>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</si>
  <si>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</si>
  <si>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</si>
  <si>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</si>
  <si>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</si>
  <si>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</si>
  <si>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</si>
  <si>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</si>
  <si>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</si>
  <si>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</si>
  <si>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</si>
  <si>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</si>
  <si>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</si>
  <si>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</si>
  <si>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</si>
  <si>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</si>
  <si>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</si>
  <si>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</si>
  <si>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</si>
  <si>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</si>
  <si>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</si>
  <si>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</si>
  <si>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</si>
  <si>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</si>
  <si>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</si>
  <si>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</si>
  <si>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</si>
  <si>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</si>
  <si>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</si>
  <si>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</si>
  <si>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</si>
  <si>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</si>
  <si>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</si>
  <si>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</si>
  <si>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</si>
  <si>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</si>
  <si>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</si>
  <si>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</si>
  <si>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</si>
  <si>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</si>
  <si>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</si>
  <si>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</si>
  <si>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</si>
  <si>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</si>
  <si>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</si>
  <si>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</si>
  <si>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</si>
  <si>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</si>
  <si>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</si>
  <si>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</si>
  <si>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</si>
  <si>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</si>
  <si>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</si>
  <si>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</si>
  <si>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</si>
  <si>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</si>
  <si>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</si>
  <si>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</si>
  <si>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</si>
  <si>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</si>
  <si>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</si>
  <si>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</si>
  <si>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</si>
  <si>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</si>
  <si>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</si>
  <si>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</si>
  <si>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</si>
  <si>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</si>
  <si>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</si>
  <si>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</si>
  <si>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</si>
  <si>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</si>
  <si>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</si>
  <si>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</si>
  <si>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</si>
  <si>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</si>
  <si>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</si>
  <si>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</si>
  <si>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</si>
  <si>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</si>
  <si>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</si>
  <si>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</si>
  <si>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</si>
  <si>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</si>
  <si>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</si>
  <si>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</si>
  <si>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</si>
  <si>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</si>
  <si>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</si>
  <si>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</si>
  <si>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</si>
  <si>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</si>
  <si>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</si>
  <si>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</si>
  <si>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</si>
  <si>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</si>
  <si>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</si>
  <si>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</si>
  <si>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</si>
  <si>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</si>
  <si>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</si>
  <si>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</si>
  <si>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</si>
  <si>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</si>
  <si>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</si>
  <si>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</si>
  <si>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</si>
  <si>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</si>
  <si>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</si>
  <si>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</si>
  <si>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</si>
  <si>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</si>
  <si>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</si>
  <si>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</si>
  <si>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</si>
  <si>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</si>
  <si>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</si>
  <si>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</si>
  <si>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</si>
  <si>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</si>
  <si>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</si>
  <si>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</si>
  <si>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</si>
  <si>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</si>
  <si>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</si>
  <si>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</si>
  <si>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</si>
  <si>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</si>
  <si>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</si>
  <si>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</si>
  <si>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</si>
  <si>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</si>
  <si>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</si>
  <si>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</si>
  <si>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</si>
  <si>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</si>
  <si>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</si>
  <si>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</si>
  <si>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</si>
  <si>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</si>
  <si>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</si>
  <si>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</si>
  <si>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</si>
  <si>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</si>
  <si>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</si>
  <si>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</si>
  <si>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</si>
  <si>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</si>
  <si>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</si>
  <si>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</si>
  <si>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</si>
  <si>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</si>
  <si>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</si>
  <si>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</si>
  <si>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</si>
  <si>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</si>
  <si>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</si>
  <si>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</si>
  <si>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</si>
  <si>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</si>
  <si>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</si>
  <si>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</si>
  <si>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</si>
  <si>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</si>
  <si>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</si>
  <si>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</si>
  <si>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</si>
  <si>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</si>
  <si>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</si>
  <si>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</si>
  <si>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</si>
  <si>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</si>
  <si>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</si>
  <si>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</si>
  <si>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</si>
  <si>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</si>
  <si>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</si>
  <si>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</si>
  <si>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</si>
  <si>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</si>
  <si>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</si>
  <si>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</si>
  <si>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</si>
  <si>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</si>
  <si>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</si>
  <si>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</si>
  <si>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</si>
  <si>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</si>
  <si>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</si>
  <si>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</si>
  <si>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</si>
  <si>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</si>
  <si>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</si>
  <si>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</si>
  <si>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</si>
  <si>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</si>
  <si>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</si>
  <si>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</si>
  <si>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</si>
  <si>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</si>
  <si>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</si>
  <si>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</si>
  <si>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</si>
  <si>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</si>
  <si>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</si>
  <si>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</si>
  <si>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</si>
  <si>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</si>
  <si>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</si>
  <si>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</si>
  <si>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</si>
  <si>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</si>
  <si>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</si>
  <si>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</si>
  <si>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</si>
  <si>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</si>
  <si>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</si>
  <si>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</si>
  <si>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</si>
  <si>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</si>
  <si>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</si>
  <si>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</si>
  <si>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</si>
  <si>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</si>
  <si>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</si>
  <si>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</si>
  <si>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</si>
  <si>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</si>
  <si>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</si>
  <si>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čidlo pro přítomnost člověka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</si>
  <si>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</si>
  <si>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</si>
  <si>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</si>
  <si>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</si>
  <si>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</si>
  <si>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</si>
  <si>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ventilátory kondenzátorů s EC motory řízené frekvenčním měničem</t>
  </si>
  <si>
    <t>chladicí výkon (kW)</t>
  </si>
  <si>
    <t>Požadavek: použité chladivo musí mít GWP&lt;2500</t>
  </si>
  <si>
    <t>Náplň</t>
  </si>
  <si>
    <t>cena za 1 kg</t>
  </si>
  <si>
    <t>Potrubí pro mrazicí okruhy (LT)</t>
  </si>
  <si>
    <t>potrubí pro chladicí (MT) a klimatizační (HT) okruhy</t>
  </si>
  <si>
    <t>Požadavky : měděné chladivové potrubí podle DIN 8905/59752 a EN12735-1</t>
  </si>
  <si>
    <t>Požadavky : potrubní sítě musí mít izolováno sací i kapalinové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</si>
  <si>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</si>
  <si>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</si>
  <si>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</si>
  <si>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</si>
  <si>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</si>
  <si>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</si>
  <si>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</si>
  <si>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</si>
  <si>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</si>
  <si>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</si>
  <si>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</si>
  <si>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</si>
  <si>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 xml:space="preserve">Měření spotřeby elektrické energie pro chladicí  a mrazicí nábytek, chladírny, mrazírny a klimatizované místnosti, ohřev TUV, popř. i pro výrobníky ledu, apod. 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</si>
  <si>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</si>
  <si>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</si>
  <si>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</si>
  <si>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</si>
  <si>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</si>
  <si>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</si>
  <si>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</si>
  <si>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</si>
  <si>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</si>
  <si>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</si>
  <si>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</si>
  <si>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</si>
  <si>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</si>
  <si>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</si>
  <si>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</si>
  <si>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</si>
  <si>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</si>
  <si>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</si>
  <si>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</si>
  <si>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</si>
  <si>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</si>
  <si>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</si>
  <si>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</si>
  <si>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</si>
  <si>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</si>
  <si>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</si>
  <si>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</si>
  <si>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</si>
  <si>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</si>
  <si>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</si>
  <si>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</si>
  <si>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</si>
  <si>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</si>
  <si>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</si>
  <si>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</si>
  <si>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</si>
  <si>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</si>
  <si>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</si>
  <si>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</si>
  <si>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</si>
  <si>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</si>
  <si>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</si>
  <si>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</si>
  <si>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</si>
  <si>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</si>
  <si>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</si>
  <si>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</si>
  <si>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</si>
  <si>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</si>
  <si>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</si>
  <si>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</si>
  <si>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</si>
  <si>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</si>
  <si>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</si>
  <si>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</si>
  <si>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</si>
  <si>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</si>
  <si>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</si>
  <si>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</si>
  <si>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</si>
  <si>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</si>
  <si>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</si>
  <si>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</si>
  <si>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</si>
  <si>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</si>
  <si>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</si>
  <si>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</si>
  <si>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</si>
  <si>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t xml:space="preserve">V ceně potrubí je požadována i cena fitinek (T-kusů, oblouků, sifonů) a spojovacího materiálu  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</si>
  <si>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</si>
  <si>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</si>
  <si>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</si>
  <si>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</si>
  <si>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 xml:space="preserve">Cena chladicí jednotky je včetně všech agregátů, výměníků, sběračů a regulátorů apod. </t>
  </si>
  <si>
    <t xml:space="preserve"> </t>
  </si>
  <si>
    <t>KCHJ pro výrobník ledu 350 (kgledu /24 h.)</t>
  </si>
  <si>
    <t>KCHJ pro výrobník ledu 800 (kgledu /24 h.)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</si>
  <si>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</si>
  <si>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</si>
  <si>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</si>
  <si>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</si>
  <si>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</si>
  <si>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</si>
  <si>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</si>
  <si>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Pos.
T 2.03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</si>
  <si>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</si>
  <si>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</si>
  <si>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</si>
  <si>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</si>
  <si>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</si>
  <si>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</si>
  <si>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</si>
  <si>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</si>
  <si>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</si>
  <si>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</si>
  <si>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</si>
  <si>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</si>
  <si>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</si>
  <si>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</si>
  <si>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</si>
  <si>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</si>
  <si>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</si>
  <si>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</si>
  <si>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</si>
  <si>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</si>
  <si>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</si>
  <si>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</si>
  <si>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</si>
  <si>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</si>
  <si>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</si>
  <si>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</si>
  <si>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</si>
  <si>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</si>
  <si>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</si>
  <si>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</si>
  <si>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</si>
  <si>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</si>
  <si>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</si>
  <si>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</si>
  <si>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</si>
  <si>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</si>
  <si>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</si>
  <si>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</si>
  <si>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</si>
  <si>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</si>
  <si>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</si>
  <si>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</si>
  <si>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</si>
  <si>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</si>
  <si>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</si>
  <si>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</si>
  <si>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</si>
  <si>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</si>
  <si>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</si>
  <si>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</si>
  <si>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</si>
  <si>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</si>
  <si>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</si>
  <si>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</si>
  <si>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vnitřní osvětlení LED vpředu a vzadu, bezúdržbový (samočistící) kondenzátor s EC ventilátorem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</si>
  <si>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</si>
  <si>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</si>
  <si>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</si>
  <si>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</si>
  <si>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</si>
  <si>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elektronický regulátor s možností napojení (MODBUS) na monitorovací systém (teploty, alarmy)</t>
  </si>
  <si>
    <t>Chladicí / Mrazicí nábytek s agregátem</t>
  </si>
  <si>
    <t>Chladicí/Mrazicí ostrůvky s agregátem</t>
  </si>
  <si>
    <t>čelní modul</t>
  </si>
  <si>
    <t>přepínatelný chladicí/mrazicí ostrůvek a se zabudovaným agregátem</t>
  </si>
  <si>
    <t>přepínatelný chladicí/mrazicí ostrůvek se zabudovaným agregátem</t>
  </si>
  <si>
    <t>Popis : mrazicí ostrůvek s posuvnými prosklennými víky a se zabudovaným agregátem (230 V) , teplota -18/-23°C, čelní moduly a některé moduly dle specifikace přepínatelné na teploty 0/+2°C nebo -18/-23°C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</si>
  <si>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</si>
  <si>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</si>
  <si>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</si>
  <si>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</si>
  <si>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</si>
  <si>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</si>
  <si>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</si>
  <si>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</si>
  <si>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</si>
  <si>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 xml:space="preserve">nerezové háky </t>
  </si>
  <si>
    <t>nerezová konzole 1875 mm na háky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</si>
  <si>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</si>
  <si>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3 řady nerezových polic 500 mm, zesílené police pro max. zatížení polic a spodní výložné police 220 kg/m2</t>
  </si>
  <si>
    <t xml:space="preserve"> 4 řady nerezových polic 500 mm, zesílené police pro max. zatížení polic a spodní výložné police 220 kg/m2</t>
  </si>
  <si>
    <r>
      <t xml:space="preserve">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</si>
  <si>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r>
      <t xml:space="preserve">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</si>
  <si>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XX.XX.2020</t>
  </si>
  <si>
    <t>Chladicí kondenzační jednotky - MT (To -10°C)</t>
  </si>
  <si>
    <t>Mrazicí kondenzační jednotky - LT (To -35°C)</t>
  </si>
  <si>
    <t>Chladicí kondenzační jednotky - HT (To +2°C)</t>
  </si>
  <si>
    <t>KCHJ pro výrobníky ledu (To -20°C/Tok.+40°)</t>
  </si>
  <si>
    <t>KCHJ pro akvária (To -10°C/Tok.+32°)</t>
  </si>
  <si>
    <t>Chladicí</t>
  </si>
  <si>
    <t xml:space="preserve">výkon (W)
</t>
  </si>
  <si>
    <t>výparník s ochranným lakováním, elektrickým odtáváním, ventilátory výparníku s EC motory, vyhřívání odpadu</t>
  </si>
  <si>
    <t>výparník (s elektrickým odtáváním pro MB), ventilátory výparníku s EC motory, vyhřívání odpadu pro MB</t>
  </si>
  <si>
    <t>1. kompresor jednotky řízený invertorem, vypařovací teplota nastavitelná podle aktuálních potřeb a pro denní/noční režim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</si>
  <si>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 vč. ovládacího panelu</t>
    </r>
  </si>
  <si>
    <t xml:space="preserve">Zápůjčka 30 m zásuvkových přístěnných chladicích regálů po dobu výměny přístěnných chladících regálů </t>
  </si>
  <si>
    <t>Zápůjčka 30 m zásuvkových mrazicích van po dobu výměny mrazících van</t>
  </si>
  <si>
    <t>Teplotní čidlo pro sledování přehřátí na sání a řízení EEV</t>
  </si>
  <si>
    <t>Cena chladicí jednotky je včetně všech komponent a výměníků, sběračů, elektro rozvaděče vč. hlavního vypínače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</si>
  <si>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GWP&lt;2500, dimenzovány pro použití v teplotách okolí +40°C</t>
    </r>
  </si>
  <si>
    <t xml:space="preserve">V ceně potrubí je požadována i cena fitinek (T-kusů, oblouků, sifonů, atd.) a spojovacího materiálu  </t>
  </si>
  <si>
    <t>Požadavky : potrubní sítě musí mít izolováno sací i kapalinové potrubí (pokud je podchlazovaná kapalina).</t>
  </si>
  <si>
    <t>Síla izolace pro mrazicí sací potrubí je požadována 19-25mm (M) nebo 32 mm (T) a pro chladicí sací potrubí 13-15.5mm (H).</t>
  </si>
  <si>
    <t>Elektro rozvaděče pro kondenzační a kompresorové jednotky, chladicí a mrazicí nábytek, chladírny, mrazírny a klimatizované místnosti.</t>
  </si>
  <si>
    <t xml:space="preserve">KCHJ pro delivery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</si>
  <si>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kondenzační chladicí jednotky, chladivo s GWP&lt;2500, dimenzované pro teplotu okolí +40°C </t>
    </r>
  </si>
  <si>
    <t>Přívodní kabely k centrálním elektro rozvaděčům technologie chlazení nejsou předmětem dodávky dodavatele technologie chlazení.</t>
  </si>
  <si>
    <t>V cenové nabídce budou použity pouze bezhalogenové kabely a vodiče.</t>
  </si>
  <si>
    <t>Bezhalogenové elektro kabely pro nábytek, kondenzační a kompresorové jednotky, výparníky a elektrorozvaděče</t>
  </si>
  <si>
    <t>Makro Ostrava - remodelling chlazení</t>
  </si>
  <si>
    <t>etiketování masa NK53, mleka NK52, O+Z NK54</t>
  </si>
  <si>
    <t>NK58 chodba (4 výparníky)</t>
  </si>
  <si>
    <t>NK50 prodej ryby (4 výparníky)</t>
  </si>
  <si>
    <t>NK57 chodba (3 výparníky)</t>
  </si>
  <si>
    <t>NK59B chodba (3 výparníky)</t>
  </si>
  <si>
    <t>NK59A chodba (2 výparníky)</t>
  </si>
  <si>
    <t>NK55 chodba (2 výparníky)</t>
  </si>
  <si>
    <t>NK56 chodba (2 výparníky)</t>
  </si>
  <si>
    <t>NK51 prodej O+Z (10 výparníků)</t>
  </si>
  <si>
    <t>NK70 rampa O+Z (2 výparníky)</t>
  </si>
  <si>
    <t>MB TK 34 pizza</t>
  </si>
  <si>
    <t>MB TK35 zmrzlina</t>
  </si>
  <si>
    <t>MB TK36 maso</t>
  </si>
  <si>
    <t>MB TK40 ryby</t>
  </si>
  <si>
    <t>MB TK39 drůbež</t>
  </si>
  <si>
    <t>MB TK38 drůbež prodej</t>
  </si>
  <si>
    <t>CHB ryby NK65</t>
  </si>
  <si>
    <t>CHB O+Z NK71 (2 výparníky)</t>
  </si>
  <si>
    <t>CHB O+Z TK37 (dříve MB pečivo)</t>
  </si>
  <si>
    <t>CHB mleko NK67 (1 výparník)</t>
  </si>
  <si>
    <t>CHB mleko NK74B na novém příjmu</t>
  </si>
  <si>
    <t>CHB mleko NK74A na novém příjmu</t>
  </si>
  <si>
    <t>CHB maso NK64 na novém příjmu</t>
  </si>
  <si>
    <t>CHB maso NK63 na novém příjmu</t>
  </si>
  <si>
    <t>CHB drůbež NK66 (2 výparníky)</t>
  </si>
  <si>
    <t>CHB odpadky NK68</t>
  </si>
  <si>
    <t>CHB vracene zboží NK69</t>
  </si>
  <si>
    <t>prodej maso NK60+61+62 (12 výparníků)</t>
  </si>
  <si>
    <t>Modbus rozhraní pro externí datové připojení a vzdálený přístup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</si>
</sst>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8" fillId="0" borderId="23" xfId="0" applyFont="1" applyFill="1" applyBorder="1" applyAlignment="1" applyProtection="1">
      <alignment wrapText="1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>
      <selection activeCell="H4" sqref="H4"/>
    </sheetView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41" t="s">
        <v>680</v>
      </c>
      <c r="E2" s="442"/>
      <c r="F2" s="443"/>
      <c r="G2" s="35" t="s">
        <v>681</v>
      </c>
      <c r="H2" s="131" t="s">
        <v>690</v>
      </c>
    </row>
    <row r="3" spans="2:8" s="16" customFormat="1" ht="29.4" thickBot="1" x14ac:dyDescent="0.35">
      <c r="B3" s="14"/>
      <c r="C3" s="15"/>
      <c r="D3" s="444"/>
      <c r="E3" s="445"/>
      <c r="F3" s="446"/>
      <c r="G3" s="36" t="s">
        <v>682</v>
      </c>
      <c r="H3" s="383" t="s">
        <v>1151</v>
      </c>
    </row>
    <row r="4" spans="2:8" ht="21.6" thickBot="1" x14ac:dyDescent="0.35">
      <c r="B4" s="19"/>
      <c r="C4" s="20"/>
      <c r="D4" s="447" t="s">
        <v>691</v>
      </c>
      <c r="E4" s="448"/>
      <c r="F4" s="449"/>
      <c r="G4" s="37" t="s">
        <v>683</v>
      </c>
      <c r="H4" s="132" t="s">
        <v>1125</v>
      </c>
    </row>
    <row r="5" spans="2:8" ht="21" x14ac:dyDescent="0.3">
      <c r="B5" s="276"/>
      <c r="C5" s="276"/>
      <c r="D5" s="277"/>
      <c r="E5" s="4"/>
      <c r="F5" s="4"/>
      <c r="G5" s="4"/>
      <c r="H5" s="4"/>
    </row>
    <row r="6" spans="2:8" ht="15" thickBot="1" x14ac:dyDescent="0.35">
      <c r="E6" s="2"/>
    </row>
    <row r="7" spans="2:8" x14ac:dyDescent="0.3">
      <c r="B7" s="456" t="s">
        <v>684</v>
      </c>
      <c r="C7" s="457"/>
      <c r="D7" s="458"/>
      <c r="E7" s="439" t="s">
        <v>685</v>
      </c>
      <c r="F7" s="437" t="s">
        <v>686</v>
      </c>
      <c r="G7" s="435" t="s">
        <v>697</v>
      </c>
      <c r="H7" s="436"/>
    </row>
    <row r="8" spans="2:8" ht="15" thickBot="1" x14ac:dyDescent="0.35">
      <c r="B8" s="459"/>
      <c r="C8" s="460"/>
      <c r="D8" s="461"/>
      <c r="E8" s="440"/>
      <c r="F8" s="438"/>
      <c r="G8" s="133" t="s">
        <v>687</v>
      </c>
      <c r="H8" s="138" t="s">
        <v>688</v>
      </c>
    </row>
    <row r="9" spans="2:8" s="11" customFormat="1" ht="18" x14ac:dyDescent="0.35">
      <c r="B9" s="454" t="s">
        <v>692</v>
      </c>
      <c r="C9" s="455"/>
      <c r="D9" s="455"/>
      <c r="E9" s="302">
        <f>Nábytek!E39</f>
        <v>3650.5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" x14ac:dyDescent="0.35">
      <c r="B10" s="450" t="s">
        <v>693</v>
      </c>
      <c r="C10" s="451"/>
      <c r="D10" s="451"/>
      <c r="E10" s="303">
        <f>Technologie!E64</f>
        <v>5013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35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52" t="s">
        <v>689</v>
      </c>
      <c r="C12" s="453"/>
      <c r="D12" s="453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>
      <selection activeCell="D13" sqref="D13"/>
    </sheetView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3.44140625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35"/>
    <row r="2" spans="2:24" ht="21.6" thickBot="1" x14ac:dyDescent="0.35">
      <c r="B2" s="17"/>
      <c r="C2" s="18"/>
      <c r="D2" s="441" t="str">
        <f>'Celkem  Nab+Tech'!D2:F2</f>
        <v xml:space="preserve">MAKRO Cash &amp; Carry CR </v>
      </c>
      <c r="E2" s="442"/>
      <c r="F2" s="443"/>
      <c r="G2" s="35" t="s">
        <v>681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44"/>
      <c r="E3" s="445"/>
      <c r="F3" s="446"/>
      <c r="G3" s="36" t="s">
        <v>682</v>
      </c>
      <c r="H3" s="269" t="str">
        <f>'Celkem  Nab+Tech'!H3</f>
        <v>Makro Ostrava -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47" t="s">
        <v>694</v>
      </c>
      <c r="E4" s="448"/>
      <c r="F4" s="449"/>
      <c r="G4" s="37" t="s">
        <v>683</v>
      </c>
      <c r="H4" s="270" t="str">
        <f>'Celkem  Nab+Tech'!H4</f>
        <v>XX.XX.2020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62" t="s">
        <v>695</v>
      </c>
      <c r="C6" s="463"/>
      <c r="D6" s="468" t="s">
        <v>696</v>
      </c>
      <c r="E6" s="468" t="s">
        <v>685</v>
      </c>
      <c r="F6" s="470" t="s">
        <v>686</v>
      </c>
      <c r="G6" s="435" t="s">
        <v>697</v>
      </c>
      <c r="H6" s="436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64"/>
      <c r="C7" s="465"/>
      <c r="D7" s="469"/>
      <c r="E7" s="469"/>
      <c r="F7" s="471"/>
      <c r="G7" s="133" t="s">
        <v>687</v>
      </c>
      <c r="H7" s="138" t="s">
        <v>688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66" t="s">
        <v>708</v>
      </c>
      <c r="D8" s="466"/>
      <c r="E8" s="466"/>
      <c r="F8" s="466"/>
      <c r="G8" s="466"/>
      <c r="H8" s="467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699</v>
      </c>
      <c r="E9" s="297">
        <f>'C 1.01'!H76</f>
        <v>1228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700</v>
      </c>
      <c r="E10" s="297">
        <f>'C 1.02'!H82</f>
        <v>174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701</v>
      </c>
      <c r="E11" s="297">
        <f>'C 1.03'!H86</f>
        <v>854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702</v>
      </c>
      <c r="E12" s="297">
        <f>'C 1.04'!H86</f>
        <v>40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703</v>
      </c>
      <c r="E13" s="297">
        <f>'C 1.05'!H90</f>
        <v>0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704</v>
      </c>
      <c r="E14" s="297">
        <f>'C 1.06'!H87</f>
        <v>257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35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6" x14ac:dyDescent="0.3">
      <c r="B16" s="286"/>
      <c r="C16" s="474" t="s">
        <v>707</v>
      </c>
      <c r="D16" s="475"/>
      <c r="E16" s="306">
        <f>SUM(E9:E15)</f>
        <v>2553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35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66" t="s">
        <v>706</v>
      </c>
      <c r="D18" s="466"/>
      <c r="E18" s="466"/>
      <c r="F18" s="466"/>
      <c r="G18" s="466"/>
      <c r="H18" s="467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705</v>
      </c>
      <c r="E19" s="297">
        <f>'C 2.01'!H44</f>
        <v>164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880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74" t="s">
        <v>707</v>
      </c>
      <c r="D22" s="475"/>
      <c r="E22" s="306">
        <f>SUM(E19:E21)</f>
        <v>164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66" t="s">
        <v>1103</v>
      </c>
      <c r="D24" s="466"/>
      <c r="E24" s="466"/>
      <c r="F24" s="466"/>
      <c r="G24" s="466"/>
      <c r="H24" s="467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1104</v>
      </c>
      <c r="E25" s="311">
        <f>'C 3.01'!H40</f>
        <v>875.5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74" t="s">
        <v>707</v>
      </c>
      <c r="D27" s="475"/>
      <c r="E27" s="318">
        <f>SUM(E25:E26)</f>
        <v>875.5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78" t="s">
        <v>709</v>
      </c>
      <c r="C29" s="479"/>
      <c r="D29" s="479"/>
      <c r="E29" s="298">
        <f>E16+E22+E27</f>
        <v>3592.5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76" t="s">
        <v>710</v>
      </c>
      <c r="D31" s="476"/>
      <c r="E31" s="476"/>
      <c r="F31" s="476"/>
      <c r="G31" s="476"/>
      <c r="H31" s="477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711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2" customHeight="1" thickBot="1" x14ac:dyDescent="0.35">
      <c r="B33" s="285"/>
      <c r="C33" s="474" t="s">
        <v>707</v>
      </c>
      <c r="D33" s="475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76" t="s">
        <v>712</v>
      </c>
      <c r="D35" s="476"/>
      <c r="E35" s="476"/>
      <c r="F35" s="476"/>
      <c r="G35" s="476"/>
      <c r="H35" s="477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713</v>
      </c>
      <c r="E36" s="76">
        <f>'C 5.01 Extras'!F34</f>
        <v>57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2" customHeight="1" thickBot="1" x14ac:dyDescent="0.35">
      <c r="B37" s="285"/>
      <c r="C37" s="474" t="s">
        <v>707</v>
      </c>
      <c r="D37" s="475"/>
      <c r="E37" s="77">
        <f>SUM(E36)</f>
        <v>57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72" t="s">
        <v>692</v>
      </c>
      <c r="C39" s="473"/>
      <c r="D39" s="473"/>
      <c r="E39" s="301">
        <f>E29+E33+E37</f>
        <v>3650.5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E21" sqref="E21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35"/>
    <row r="2" spans="2:19" ht="21.6" thickBot="1" x14ac:dyDescent="0.35">
      <c r="B2" s="17"/>
      <c r="C2" s="18"/>
      <c r="D2" s="441" t="str">
        <f>'Celkem  Nab+Tech'!D2:F2</f>
        <v xml:space="preserve">MAKRO Cash &amp; Carry CR </v>
      </c>
      <c r="E2" s="490"/>
      <c r="F2" s="35" t="s">
        <v>681</v>
      </c>
      <c r="G2" s="484" t="str">
        <f>'Celkem  Nab+Tech'!H2</f>
        <v>XY</v>
      </c>
      <c r="H2" s="485"/>
    </row>
    <row r="3" spans="2:19" s="16" customFormat="1" ht="16.2" thickBot="1" x14ac:dyDescent="0.35">
      <c r="B3" s="14"/>
      <c r="C3" s="15"/>
      <c r="D3" s="492"/>
      <c r="E3" s="493"/>
      <c r="F3" s="36" t="s">
        <v>682</v>
      </c>
      <c r="G3" s="486" t="str">
        <f>'Celkem  Nab+Tech'!H3</f>
        <v>Makro Ostrava - remodelling chlazení</v>
      </c>
      <c r="H3" s="487"/>
    </row>
    <row r="4" spans="2:19" s="16" customFormat="1" ht="21.6" thickBot="1" x14ac:dyDescent="0.35">
      <c r="B4" s="31"/>
      <c r="C4" s="32"/>
      <c r="D4" s="447" t="s">
        <v>698</v>
      </c>
      <c r="E4" s="491"/>
      <c r="F4" s="37" t="s">
        <v>683</v>
      </c>
      <c r="G4" s="488" t="str">
        <f>'Celkem  Nab+Tech'!H4</f>
        <v>XX.XX.2020</v>
      </c>
      <c r="H4" s="489"/>
    </row>
    <row r="5" spans="2:19" ht="15" thickBot="1" x14ac:dyDescent="0.35">
      <c r="E5" s="2"/>
    </row>
    <row r="6" spans="2:19" x14ac:dyDescent="0.3">
      <c r="B6" s="462" t="s">
        <v>695</v>
      </c>
      <c r="C6" s="463"/>
      <c r="D6" s="468" t="s">
        <v>696</v>
      </c>
      <c r="E6" s="468" t="s">
        <v>685</v>
      </c>
      <c r="F6" s="470" t="s">
        <v>686</v>
      </c>
      <c r="G6" s="435" t="s">
        <v>697</v>
      </c>
      <c r="H6" s="436"/>
      <c r="P6" s="325"/>
    </row>
    <row r="7" spans="2:19" s="9" customFormat="1" ht="15" thickBot="1" x14ac:dyDescent="0.35">
      <c r="B7" s="464"/>
      <c r="C7" s="465"/>
      <c r="D7" s="469"/>
      <c r="E7" s="469"/>
      <c r="F7" s="471"/>
      <c r="G7" s="133" t="s">
        <v>687</v>
      </c>
      <c r="H7" s="138" t="s">
        <v>688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80" t="s">
        <v>715</v>
      </c>
      <c r="D8" s="480"/>
      <c r="E8" s="480"/>
      <c r="F8" s="480"/>
      <c r="G8" s="480"/>
      <c r="H8" s="481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717</v>
      </c>
      <c r="E9" s="76">
        <f>'T 1.01'!I43</f>
        <v>213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716</v>
      </c>
      <c r="E10" s="76">
        <f>'T 1.02'!I38</f>
        <v>39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718</v>
      </c>
      <c r="E11" s="76">
        <f>'T 1.03'!I38</f>
        <v>35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719</v>
      </c>
      <c r="E12" s="76">
        <f>'T 1.04'!I39</f>
        <v>14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720</v>
      </c>
      <c r="E13" s="76">
        <f>'T 1.05'!I40</f>
        <v>112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721</v>
      </c>
      <c r="E14" s="76">
        <f>'T 1.06'!I38</f>
        <v>367</v>
      </c>
      <c r="F14" s="290">
        <f>'T 1.06'!J38</f>
        <v>0</v>
      </c>
      <c r="G14" s="291">
        <f>'T 1.06'!K38</f>
        <v>0</v>
      </c>
      <c r="H14" s="292">
        <f>'T 1.06'!L38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35">
      <c r="B15" s="3"/>
      <c r="C15" s="13" t="s">
        <v>1034</v>
      </c>
      <c r="D15" s="12" t="s">
        <v>1035</v>
      </c>
      <c r="E15" s="76">
        <f>'T 1.07'!I37</f>
        <v>0</v>
      </c>
      <c r="F15" s="290">
        <f>'T 1.07'!J37</f>
        <v>0</v>
      </c>
      <c r="G15" s="293">
        <f>'T 1.07'!K37</f>
        <v>0</v>
      </c>
      <c r="H15" s="294">
        <f>'T 1.07'!L37</f>
        <v>0</v>
      </c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2" thickBot="1" x14ac:dyDescent="0.35">
      <c r="B16" s="28"/>
      <c r="C16" s="482" t="s">
        <v>707</v>
      </c>
      <c r="D16" s="483"/>
      <c r="E16" s="77">
        <f>SUM(E9:E15)</f>
        <v>780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35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80" t="s">
        <v>1038</v>
      </c>
      <c r="D18" s="480"/>
      <c r="E18" s="480"/>
      <c r="F18" s="480"/>
      <c r="G18" s="480"/>
      <c r="H18" s="48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1029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1028</v>
      </c>
      <c r="E20" s="76">
        <f>'T 2.02'!H40</f>
        <v>3</v>
      </c>
      <c r="F20" s="290">
        <f>'T 2.02'!I40</f>
        <v>0</v>
      </c>
      <c r="G20" s="291">
        <f>'T 2.02'!J40</f>
        <v>0</v>
      </c>
      <c r="H20" s="292">
        <f>'T 2.02'!K40</f>
        <v>0</v>
      </c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1036</v>
      </c>
      <c r="D21" s="12" t="s">
        <v>1037</v>
      </c>
      <c r="E21" s="76">
        <f>'T 2.03'!H34</f>
        <v>0</v>
      </c>
      <c r="F21" s="290">
        <f>'T 2.03'!I34</f>
        <v>0</v>
      </c>
      <c r="G21" s="291">
        <f>'T 2.03'!J34</f>
        <v>0</v>
      </c>
      <c r="H21" s="292">
        <f>'T 2.03'!K34</f>
        <v>0</v>
      </c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2" thickBot="1" x14ac:dyDescent="0.35">
      <c r="B22" s="28"/>
      <c r="C22" s="482" t="s">
        <v>707</v>
      </c>
      <c r="D22" s="483"/>
      <c r="E22" s="77">
        <f>SUM(E19:E21)</f>
        <v>3</v>
      </c>
      <c r="F22" s="295">
        <f t="shared" ref="F22:H22" si="0">SUM(F19:F21)</f>
        <v>0</v>
      </c>
      <c r="G22" s="296">
        <f t="shared" si="0"/>
        <v>0</v>
      </c>
      <c r="H22" s="295">
        <f t="shared" si="0"/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35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6" x14ac:dyDescent="0.3">
      <c r="B24" s="30" t="s">
        <v>2</v>
      </c>
      <c r="C24" s="480" t="s">
        <v>722</v>
      </c>
      <c r="D24" s="480"/>
      <c r="E24" s="480"/>
      <c r="F24" s="480"/>
      <c r="G24" s="480"/>
      <c r="H24" s="48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35">
      <c r="B25" s="3"/>
      <c r="C25" s="13" t="s">
        <v>10</v>
      </c>
      <c r="D25" s="12" t="s">
        <v>722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2" thickBot="1" x14ac:dyDescent="0.35">
      <c r="B26" s="28"/>
      <c r="C26" s="482" t="s">
        <v>707</v>
      </c>
      <c r="D26" s="483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35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80" t="s">
        <v>723</v>
      </c>
      <c r="D28" s="480"/>
      <c r="E28" s="480"/>
      <c r="F28" s="480"/>
      <c r="G28" s="480"/>
      <c r="H28" s="48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940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724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2" thickBot="1" x14ac:dyDescent="0.35">
      <c r="B31" s="28"/>
      <c r="C31" s="482" t="s">
        <v>707</v>
      </c>
      <c r="D31" s="483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35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80" t="s">
        <v>725</v>
      </c>
      <c r="D33" s="480"/>
      <c r="E33" s="480"/>
      <c r="F33" s="480"/>
      <c r="G33" s="480"/>
      <c r="H33" s="481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x14ac:dyDescent="0.3">
      <c r="B34" s="3"/>
      <c r="C34" s="13" t="s">
        <v>15</v>
      </c>
      <c r="D34" s="12" t="s">
        <v>726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727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728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2" customHeight="1" thickBot="1" x14ac:dyDescent="0.35">
      <c r="B37" s="28"/>
      <c r="C37" s="482" t="s">
        <v>707</v>
      </c>
      <c r="D37" s="483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80" t="s">
        <v>729</v>
      </c>
      <c r="D39" s="480"/>
      <c r="E39" s="480"/>
      <c r="F39" s="480"/>
      <c r="G39" s="480"/>
      <c r="H39" s="48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730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731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2" customHeight="1" thickBot="1" x14ac:dyDescent="0.35">
      <c r="B42" s="28"/>
      <c r="C42" s="482" t="s">
        <v>707</v>
      </c>
      <c r="D42" s="483"/>
      <c r="E42" s="298">
        <f>SUM(E40:E41)</f>
        <v>5</v>
      </c>
      <c r="F42" s="295">
        <f t="shared" ref="F42:H42" si="1">SUM(F40:F41)</f>
        <v>0</v>
      </c>
      <c r="G42" s="296">
        <f t="shared" si="1"/>
        <v>0</v>
      </c>
      <c r="H42" s="295">
        <f t="shared" si="1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80" t="s">
        <v>732</v>
      </c>
      <c r="D44" s="480"/>
      <c r="E44" s="480"/>
      <c r="F44" s="480"/>
      <c r="G44" s="480"/>
      <c r="H44" s="481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732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2" customHeight="1" thickBot="1" x14ac:dyDescent="0.35">
      <c r="B46" s="28"/>
      <c r="C46" s="482" t="s">
        <v>707</v>
      </c>
      <c r="D46" s="483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80" t="s">
        <v>733</v>
      </c>
      <c r="D48" s="480"/>
      <c r="E48" s="480"/>
      <c r="F48" s="480"/>
      <c r="G48" s="480"/>
      <c r="H48" s="481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733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2" customHeight="1" thickBot="1" x14ac:dyDescent="0.35">
      <c r="B50" s="28"/>
      <c r="C50" s="482" t="s">
        <v>707</v>
      </c>
      <c r="D50" s="483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80" t="s">
        <v>734</v>
      </c>
      <c r="D52" s="480"/>
      <c r="E52" s="480"/>
      <c r="F52" s="480"/>
      <c r="G52" s="480"/>
      <c r="H52" s="48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734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2" customHeight="1" thickBot="1" x14ac:dyDescent="0.35">
      <c r="B54" s="28"/>
      <c r="C54" s="482" t="s">
        <v>707</v>
      </c>
      <c r="D54" s="483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80" t="s">
        <v>1115</v>
      </c>
      <c r="D56" s="480"/>
      <c r="E56" s="480"/>
      <c r="F56" s="480"/>
      <c r="G56" s="480"/>
      <c r="H56" s="48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735</v>
      </c>
      <c r="E57" s="299">
        <f>'T 10.01'!G63</f>
        <v>2495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82" t="s">
        <v>707</v>
      </c>
      <c r="D58" s="483"/>
      <c r="E58" s="300">
        <f>SUM(E57:E57)</f>
        <v>2495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80" t="s">
        <v>714</v>
      </c>
      <c r="D60" s="480"/>
      <c r="E60" s="480"/>
      <c r="F60" s="480"/>
      <c r="G60" s="480"/>
      <c r="H60" s="48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713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82" t="s">
        <v>707</v>
      </c>
      <c r="D62" s="483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72" t="s">
        <v>693</v>
      </c>
      <c r="C64" s="473"/>
      <c r="D64" s="473"/>
      <c r="E64" s="301">
        <f>E16+E22+E26+E31+E37+E42+E46+E50+E54+E58+E62</f>
        <v>5013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75" customHeight="1" thickBot="1" x14ac:dyDescent="0.35">
      <c r="B2" s="518" t="s">
        <v>138</v>
      </c>
      <c r="C2" s="504" t="str">
        <f>Nábytek!D9</f>
        <v>Chladicí regály Mléko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5"/>
      <c r="K2" s="496"/>
    </row>
    <row r="3" spans="2:11" ht="16.2" thickBot="1" x14ac:dyDescent="0.35">
      <c r="B3" s="519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Ostrava - remodelling chlazení</v>
      </c>
      <c r="J3" s="497"/>
      <c r="K3" s="498"/>
    </row>
    <row r="4" spans="2:11" ht="16.2" thickBot="1" x14ac:dyDescent="0.35">
      <c r="B4" s="520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808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8" x14ac:dyDescent="0.3">
      <c r="B6" s="511" t="s">
        <v>1109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1120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738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105" t="s">
        <v>741</v>
      </c>
      <c r="F9" s="105" t="s">
        <v>742</v>
      </c>
      <c r="G9" s="228" t="s">
        <v>688</v>
      </c>
      <c r="H9" s="521" t="s">
        <v>685</v>
      </c>
      <c r="I9" s="38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106" t="s">
        <v>27</v>
      </c>
      <c r="F10" s="106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746</v>
      </c>
      <c r="D13" s="113"/>
      <c r="E13" s="114">
        <v>1875</v>
      </c>
      <c r="F13" s="43"/>
      <c r="G13" s="160"/>
      <c r="H13" s="367">
        <v>6</v>
      </c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747</v>
      </c>
      <c r="D14" s="113"/>
      <c r="E14" s="114">
        <v>2500</v>
      </c>
      <c r="F14" s="43"/>
      <c r="G14" s="160"/>
      <c r="H14" s="367">
        <v>10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748</v>
      </c>
      <c r="D15" s="113"/>
      <c r="E15" s="114">
        <v>3750</v>
      </c>
      <c r="F15" s="43"/>
      <c r="G15" s="160"/>
      <c r="H15" s="367">
        <v>25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750</v>
      </c>
      <c r="D17" s="115"/>
      <c r="E17" s="114"/>
      <c r="F17" s="43"/>
      <c r="G17" s="224"/>
      <c r="H17" s="367">
        <v>3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751</v>
      </c>
      <c r="D18" s="113"/>
      <c r="E18" s="114"/>
      <c r="F18" s="43"/>
      <c r="G18" s="225"/>
      <c r="H18" s="367">
        <v>2</v>
      </c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752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753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754</v>
      </c>
      <c r="D21" s="115" t="s">
        <v>756</v>
      </c>
      <c r="E21" s="116"/>
      <c r="F21" s="43"/>
      <c r="G21" s="225"/>
      <c r="H21" s="367">
        <v>7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755</v>
      </c>
      <c r="D22" s="115" t="s">
        <v>756</v>
      </c>
      <c r="E22" s="116"/>
      <c r="F22" s="43"/>
      <c r="G22" s="225"/>
      <c r="H22" s="367">
        <v>7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757</v>
      </c>
      <c r="D23" s="115"/>
      <c r="E23" s="116"/>
      <c r="F23" s="43"/>
      <c r="G23" s="225"/>
      <c r="H23" s="367">
        <v>3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758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759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760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761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762</v>
      </c>
      <c r="D29" s="113"/>
      <c r="E29" s="116"/>
      <c r="F29" s="43"/>
      <c r="G29" s="225"/>
      <c r="H29" s="367">
        <v>2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763</v>
      </c>
      <c r="D30" s="113"/>
      <c r="E30" s="116"/>
      <c r="F30" s="43"/>
      <c r="G30" s="225"/>
      <c r="H30" s="367">
        <v>1</v>
      </c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764</v>
      </c>
      <c r="D31" s="113"/>
      <c r="E31" s="116"/>
      <c r="F31" s="43"/>
      <c r="G31" s="225"/>
      <c r="H31" s="367">
        <v>3</v>
      </c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765</v>
      </c>
      <c r="D33" s="115" t="s">
        <v>815</v>
      </c>
      <c r="E33" s="118" t="s">
        <v>87</v>
      </c>
      <c r="F33" s="43"/>
      <c r="G33" s="225"/>
      <c r="H33" s="367">
        <v>6</v>
      </c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765</v>
      </c>
      <c r="D34" s="115" t="s">
        <v>815</v>
      </c>
      <c r="E34" s="118" t="s">
        <v>88</v>
      </c>
      <c r="F34" s="43"/>
      <c r="G34" s="225"/>
      <c r="H34" s="367">
        <v>10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765</v>
      </c>
      <c r="D35" s="115" t="s">
        <v>815</v>
      </c>
      <c r="E35" s="118" t="s">
        <v>89</v>
      </c>
      <c r="F35" s="43"/>
      <c r="G35" s="225"/>
      <c r="H35" s="367">
        <v>25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769</v>
      </c>
      <c r="D38" s="122" t="s">
        <v>768</v>
      </c>
      <c r="E38" s="123"/>
      <c r="F38" s="43"/>
      <c r="G38" s="225"/>
      <c r="H38" s="367">
        <v>24</v>
      </c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770</v>
      </c>
      <c r="D39" s="122" t="s">
        <v>768</v>
      </c>
      <c r="E39" s="123"/>
      <c r="F39" s="43"/>
      <c r="G39" s="225"/>
      <c r="H39" s="367">
        <v>40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771</v>
      </c>
      <c r="D40" s="122" t="s">
        <v>768</v>
      </c>
      <c r="E40" s="123"/>
      <c r="F40" s="43"/>
      <c r="G40" s="225"/>
      <c r="H40" s="367">
        <v>100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772</v>
      </c>
      <c r="D41" s="534" t="s">
        <v>776</v>
      </c>
      <c r="E41" s="535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777</v>
      </c>
      <c r="D47" s="534" t="s">
        <v>780</v>
      </c>
      <c r="E47" s="535"/>
      <c r="F47" s="217"/>
      <c r="G47" s="225"/>
      <c r="H47" s="367">
        <v>10</v>
      </c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777</v>
      </c>
      <c r="D48" s="534" t="s">
        <v>781</v>
      </c>
      <c r="E48" s="535"/>
      <c r="F48" s="217"/>
      <c r="G48" s="225"/>
      <c r="H48" s="367">
        <v>10</v>
      </c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782</v>
      </c>
      <c r="D49" s="534" t="s">
        <v>236</v>
      </c>
      <c r="E49" s="535"/>
      <c r="F49" s="43"/>
      <c r="G49" s="225"/>
      <c r="H49" s="367">
        <v>380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783</v>
      </c>
      <c r="D50" s="534" t="s">
        <v>236</v>
      </c>
      <c r="E50" s="535"/>
      <c r="F50" s="43"/>
      <c r="G50" s="225"/>
      <c r="H50" s="367">
        <v>24</v>
      </c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784</v>
      </c>
      <c r="D52" s="113"/>
      <c r="E52" s="114">
        <v>1875</v>
      </c>
      <c r="F52" s="43"/>
      <c r="G52" s="225"/>
      <c r="H52" s="367">
        <v>6</v>
      </c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784</v>
      </c>
      <c r="D53" s="113"/>
      <c r="E53" s="114">
        <v>2500</v>
      </c>
      <c r="F53" s="43"/>
      <c r="G53" s="225"/>
      <c r="H53" s="367">
        <v>10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784</v>
      </c>
      <c r="D54" s="113"/>
      <c r="E54" s="114">
        <v>3750</v>
      </c>
      <c r="F54" s="43"/>
      <c r="G54" s="225"/>
      <c r="H54" s="367">
        <v>25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2" customHeight="1" x14ac:dyDescent="0.3">
      <c r="B55" s="273"/>
      <c r="C55" s="117" t="s">
        <v>792</v>
      </c>
      <c r="D55" s="379" t="s">
        <v>793</v>
      </c>
      <c r="E55" s="379" t="s">
        <v>739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794</v>
      </c>
      <c r="D56" s="256"/>
      <c r="E56" s="378"/>
      <c r="F56" s="43"/>
      <c r="G56" s="225"/>
      <c r="H56" s="367">
        <v>41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795</v>
      </c>
      <c r="D57" s="256"/>
      <c r="E57" s="378"/>
      <c r="F57" s="43"/>
      <c r="G57" s="225"/>
      <c r="H57" s="367">
        <v>41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1024</v>
      </c>
      <c r="D58" s="256"/>
      <c r="E58" s="378"/>
      <c r="F58" s="43"/>
      <c r="G58" s="160"/>
      <c r="H58" s="367">
        <v>41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917</v>
      </c>
      <c r="D59" s="256"/>
      <c r="E59" s="378"/>
      <c r="F59" s="43"/>
      <c r="G59" s="225"/>
      <c r="H59" s="367">
        <v>123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1139</v>
      </c>
      <c r="D60" s="256"/>
      <c r="E60" s="378"/>
      <c r="F60" s="43"/>
      <c r="G60" s="225"/>
      <c r="H60" s="367">
        <v>41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797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798</v>
      </c>
      <c r="D62" s="382"/>
      <c r="E62" s="382"/>
      <c r="F62" s="43"/>
      <c r="G62" s="160"/>
      <c r="H62" s="367">
        <v>41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799</v>
      </c>
      <c r="D63" s="119"/>
      <c r="E63" s="120"/>
      <c r="F63" s="43"/>
      <c r="G63" s="160"/>
      <c r="H63" s="367">
        <v>41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800</v>
      </c>
      <c r="D64" s="119"/>
      <c r="E64" s="120"/>
      <c r="F64" s="43"/>
      <c r="G64" s="160"/>
      <c r="H64" s="367">
        <v>41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6" t="s">
        <v>899</v>
      </c>
      <c r="D65" s="537"/>
      <c r="E65" s="538"/>
      <c r="F65" s="43"/>
      <c r="G65" s="160"/>
      <c r="H65" s="367">
        <v>41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785</v>
      </c>
      <c r="D66" s="145"/>
      <c r="E66" s="146" t="s">
        <v>787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785</v>
      </c>
      <c r="D67" s="145" t="s">
        <v>786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785</v>
      </c>
      <c r="D68" s="396" t="s">
        <v>786</v>
      </c>
      <c r="E68" s="114">
        <v>1875</v>
      </c>
      <c r="F68" s="43"/>
      <c r="G68" s="160"/>
      <c r="H68" s="367">
        <v>6</v>
      </c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785</v>
      </c>
      <c r="D69" s="396" t="s">
        <v>786</v>
      </c>
      <c r="E69" s="114">
        <v>2500</v>
      </c>
      <c r="F69" s="43"/>
      <c r="G69" s="160"/>
      <c r="H69" s="367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785</v>
      </c>
      <c r="D70" s="396" t="s">
        <v>786</v>
      </c>
      <c r="E70" s="114">
        <v>3750</v>
      </c>
      <c r="F70" s="43"/>
      <c r="G70" s="160"/>
      <c r="H70" s="367">
        <v>24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790</v>
      </c>
      <c r="D71" s="242" t="s">
        <v>788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39" t="s">
        <v>789</v>
      </c>
      <c r="D72" s="534"/>
      <c r="E72" s="535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791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31" t="s">
        <v>707</v>
      </c>
      <c r="C76" s="532"/>
      <c r="D76" s="532"/>
      <c r="E76" s="532"/>
      <c r="F76" s="532"/>
      <c r="G76" s="533"/>
      <c r="H76" s="222">
        <f>SUM(H11:H74)</f>
        <v>1228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239</v>
      </c>
      <c r="C2" s="504" t="str">
        <f>Nábytek!D10</f>
        <v>Chladicí regály O+Z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Ostrava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808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3.8" x14ac:dyDescent="0.3">
      <c r="B6" s="511" t="s">
        <v>1109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1121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738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747</v>
      </c>
      <c r="D14" s="113"/>
      <c r="E14" s="114">
        <v>2500</v>
      </c>
      <c r="F14" s="43"/>
      <c r="G14" s="160"/>
      <c r="H14" s="367">
        <v>3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748</v>
      </c>
      <c r="D15" s="113"/>
      <c r="E15" s="114">
        <v>3750</v>
      </c>
      <c r="F15" s="43"/>
      <c r="G15" s="160"/>
      <c r="H15" s="367">
        <v>2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750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751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752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754</v>
      </c>
      <c r="D21" s="115" t="s">
        <v>756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755</v>
      </c>
      <c r="D22" s="115" t="s">
        <v>756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757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762</v>
      </c>
      <c r="D29" s="113"/>
      <c r="E29" s="116"/>
      <c r="F29" s="43"/>
      <c r="G29" s="225"/>
      <c r="H29" s="367">
        <v>3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763</v>
      </c>
      <c r="D30" s="113"/>
      <c r="E30" s="116"/>
      <c r="F30" s="43"/>
      <c r="G30" s="225"/>
      <c r="H30" s="367">
        <v>2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764</v>
      </c>
      <c r="D31" s="113"/>
      <c r="E31" s="116"/>
      <c r="F31" s="43"/>
      <c r="G31" s="225"/>
      <c r="H31" s="367">
        <v>5</v>
      </c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765</v>
      </c>
      <c r="D33" s="115" t="s">
        <v>815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765</v>
      </c>
      <c r="D34" s="115" t="s">
        <v>815</v>
      </c>
      <c r="E34" s="118" t="s">
        <v>88</v>
      </c>
      <c r="F34" s="43"/>
      <c r="G34" s="225"/>
      <c r="H34" s="367">
        <v>3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765</v>
      </c>
      <c r="D35" s="115" t="s">
        <v>815</v>
      </c>
      <c r="E35" s="118" t="s">
        <v>89</v>
      </c>
      <c r="F35" s="43"/>
      <c r="G35" s="225"/>
      <c r="H35" s="367">
        <v>2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769</v>
      </c>
      <c r="D38" s="122" t="s">
        <v>768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770</v>
      </c>
      <c r="D39" s="122" t="s">
        <v>768</v>
      </c>
      <c r="E39" s="123"/>
      <c r="F39" s="43"/>
      <c r="G39" s="225"/>
      <c r="H39" s="367">
        <v>9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771</v>
      </c>
      <c r="D40" s="122" t="s">
        <v>768</v>
      </c>
      <c r="E40" s="123"/>
      <c r="F40" s="43"/>
      <c r="G40" s="225"/>
      <c r="H40" s="367">
        <v>6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772</v>
      </c>
      <c r="D41" s="534" t="s">
        <v>776</v>
      </c>
      <c r="E41" s="535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777</v>
      </c>
      <c r="D47" s="534" t="s">
        <v>780</v>
      </c>
      <c r="E47" s="535"/>
      <c r="F47" s="217"/>
      <c r="G47" s="225"/>
      <c r="H47" s="367">
        <v>9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777</v>
      </c>
      <c r="D48" s="534" t="s">
        <v>781</v>
      </c>
      <c r="E48" s="535"/>
      <c r="F48" s="217"/>
      <c r="G48" s="225"/>
      <c r="H48" s="367">
        <v>6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782</v>
      </c>
      <c r="D49" s="534" t="s">
        <v>802</v>
      </c>
      <c r="E49" s="535"/>
      <c r="F49" s="43"/>
      <c r="G49" s="225"/>
      <c r="H49" s="367">
        <v>36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783</v>
      </c>
      <c r="D50" s="534" t="s">
        <v>802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784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784</v>
      </c>
      <c r="D53" s="113"/>
      <c r="E53" s="114">
        <v>2500</v>
      </c>
      <c r="F53" s="43"/>
      <c r="G53" s="225"/>
      <c r="H53" s="367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784</v>
      </c>
      <c r="D54" s="113"/>
      <c r="E54" s="114">
        <v>3750</v>
      </c>
      <c r="F54" s="43"/>
      <c r="G54" s="225"/>
      <c r="H54" s="367">
        <v>6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803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803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803</v>
      </c>
      <c r="D57" s="113"/>
      <c r="E57" s="114">
        <v>2500</v>
      </c>
      <c r="F57" s="43"/>
      <c r="G57" s="225"/>
      <c r="H57" s="367">
        <v>3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803</v>
      </c>
      <c r="D58" s="113"/>
      <c r="E58" s="114">
        <v>3750</v>
      </c>
      <c r="F58" s="43"/>
      <c r="G58" s="225"/>
      <c r="H58" s="367">
        <v>2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804</v>
      </c>
      <c r="D59" s="113"/>
      <c r="E59" s="114"/>
      <c r="F59" s="43"/>
      <c r="G59" s="225"/>
      <c r="H59" s="367">
        <v>2</v>
      </c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805</v>
      </c>
      <c r="D60" s="113"/>
      <c r="E60" s="114"/>
      <c r="F60" s="43"/>
      <c r="G60" s="225"/>
      <c r="H60" s="367">
        <v>10</v>
      </c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2" customHeight="1" x14ac:dyDescent="0.3">
      <c r="B61" s="272"/>
      <c r="C61" s="117" t="s">
        <v>792</v>
      </c>
      <c r="D61" s="379" t="s">
        <v>793</v>
      </c>
      <c r="E61" s="379" t="s">
        <v>739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794</v>
      </c>
      <c r="D62" s="256"/>
      <c r="E62" s="378"/>
      <c r="F62" s="43"/>
      <c r="G62" s="225"/>
      <c r="H62" s="367">
        <v>5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795</v>
      </c>
      <c r="D63" s="256"/>
      <c r="E63" s="378"/>
      <c r="F63" s="43"/>
      <c r="G63" s="225"/>
      <c r="H63" s="367">
        <v>5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796</v>
      </c>
      <c r="D64" s="256"/>
      <c r="E64" s="378"/>
      <c r="F64" s="43"/>
      <c r="G64" s="160"/>
      <c r="H64" s="367">
        <v>5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917</v>
      </c>
      <c r="D65" s="256"/>
      <c r="E65" s="378"/>
      <c r="F65" s="43"/>
      <c r="G65" s="225"/>
      <c r="H65" s="367">
        <v>15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434" t="s">
        <v>1139</v>
      </c>
      <c r="D66" s="256"/>
      <c r="E66" s="378"/>
      <c r="F66" s="43"/>
      <c r="G66" s="225"/>
      <c r="H66" s="367">
        <v>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797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798</v>
      </c>
      <c r="D68" s="382"/>
      <c r="E68" s="382"/>
      <c r="F68" s="43"/>
      <c r="G68" s="160"/>
      <c r="H68" s="367">
        <v>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799</v>
      </c>
      <c r="D69" s="119"/>
      <c r="E69" s="120"/>
      <c r="F69" s="43"/>
      <c r="G69" s="160"/>
      <c r="H69" s="367">
        <v>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800</v>
      </c>
      <c r="D70" s="119"/>
      <c r="E70" s="120"/>
      <c r="F70" s="43"/>
      <c r="G70" s="160"/>
      <c r="H70" s="367">
        <v>4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6" t="s">
        <v>899</v>
      </c>
      <c r="D71" s="537"/>
      <c r="E71" s="538"/>
      <c r="F71" s="43"/>
      <c r="G71" s="160"/>
      <c r="H71" s="367">
        <v>5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785</v>
      </c>
      <c r="D72" s="396"/>
      <c r="E72" s="397" t="s">
        <v>787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785</v>
      </c>
      <c r="D73" s="396" t="s">
        <v>786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785</v>
      </c>
      <c r="D74" s="396" t="s">
        <v>786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785</v>
      </c>
      <c r="D75" s="396" t="s">
        <v>786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785</v>
      </c>
      <c r="D76" s="396" t="s">
        <v>786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790</v>
      </c>
      <c r="D77" s="396" t="s">
        <v>788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39" t="s">
        <v>789</v>
      </c>
      <c r="D78" s="534"/>
      <c r="E78" s="535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806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31" t="s">
        <v>707</v>
      </c>
      <c r="C82" s="532"/>
      <c r="D82" s="532"/>
      <c r="E82" s="532"/>
      <c r="F82" s="532"/>
      <c r="G82" s="533"/>
      <c r="H82" s="222">
        <f>SUM(H11:H80)</f>
        <v>174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240</v>
      </c>
      <c r="C2" s="504" t="str">
        <f>Nábytek!D11</f>
        <v>Chladicí regály Maso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Ostrava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807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3.8" x14ac:dyDescent="0.3">
      <c r="B6" s="511" t="s">
        <v>1109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1122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812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746</v>
      </c>
      <c r="D13" s="113"/>
      <c r="E13" s="114">
        <v>1875</v>
      </c>
      <c r="F13" s="43"/>
      <c r="G13" s="160"/>
      <c r="H13" s="367">
        <v>4</v>
      </c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747</v>
      </c>
      <c r="D14" s="113"/>
      <c r="E14" s="114">
        <v>2500</v>
      </c>
      <c r="F14" s="43"/>
      <c r="G14" s="160"/>
      <c r="H14" s="367">
        <v>6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748</v>
      </c>
      <c r="D15" s="113"/>
      <c r="E15" s="114">
        <v>3750</v>
      </c>
      <c r="F15" s="43"/>
      <c r="G15" s="160"/>
      <c r="H15" s="367">
        <v>15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750</v>
      </c>
      <c r="D17" s="115"/>
      <c r="E17" s="114"/>
      <c r="F17" s="43"/>
      <c r="G17" s="224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751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752</v>
      </c>
      <c r="D19" s="115"/>
      <c r="E19" s="114"/>
      <c r="F19" s="43"/>
      <c r="G19" s="225"/>
      <c r="H19" s="367">
        <v>1</v>
      </c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754</v>
      </c>
      <c r="D21" s="115" t="s">
        <v>756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755</v>
      </c>
      <c r="D22" s="115" t="s">
        <v>756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757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762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763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765</v>
      </c>
      <c r="D32" s="115" t="s">
        <v>816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765</v>
      </c>
      <c r="D33" s="115" t="s">
        <v>816</v>
      </c>
      <c r="E33" s="118" t="s">
        <v>87</v>
      </c>
      <c r="F33" s="43"/>
      <c r="G33" s="225"/>
      <c r="H33" s="367">
        <v>4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765</v>
      </c>
      <c r="D34" s="115" t="s">
        <v>816</v>
      </c>
      <c r="E34" s="118" t="s">
        <v>88</v>
      </c>
      <c r="F34" s="43"/>
      <c r="G34" s="225"/>
      <c r="H34" s="367">
        <v>6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765</v>
      </c>
      <c r="D35" s="115" t="s">
        <v>816</v>
      </c>
      <c r="E35" s="118" t="s">
        <v>89</v>
      </c>
      <c r="F35" s="43"/>
      <c r="G35" s="225"/>
      <c r="H35" s="367">
        <v>15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2" customHeight="1" x14ac:dyDescent="0.3">
      <c r="B37" s="272" t="s">
        <v>318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2" customHeight="1" x14ac:dyDescent="0.3">
      <c r="B38" s="272" t="s">
        <v>336</v>
      </c>
      <c r="C38" s="240" t="s">
        <v>769</v>
      </c>
      <c r="D38" s="122" t="s">
        <v>768</v>
      </c>
      <c r="E38" s="123"/>
      <c r="F38" s="43"/>
      <c r="G38" s="225"/>
      <c r="H38" s="367">
        <v>16</v>
      </c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2" customHeight="1" x14ac:dyDescent="0.3">
      <c r="B39" s="272" t="s">
        <v>337</v>
      </c>
      <c r="C39" s="121" t="s">
        <v>770</v>
      </c>
      <c r="D39" s="122" t="s">
        <v>768</v>
      </c>
      <c r="E39" s="123"/>
      <c r="F39" s="43"/>
      <c r="G39" s="225"/>
      <c r="H39" s="367">
        <v>24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2" customHeight="1" x14ac:dyDescent="0.3">
      <c r="B40" s="272" t="s">
        <v>338</v>
      </c>
      <c r="C40" s="121" t="s">
        <v>771</v>
      </c>
      <c r="D40" s="122" t="s">
        <v>768</v>
      </c>
      <c r="E40" s="123"/>
      <c r="F40" s="43"/>
      <c r="G40" s="225"/>
      <c r="H40" s="367">
        <v>60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810</v>
      </c>
      <c r="D41" s="534" t="s">
        <v>776</v>
      </c>
      <c r="E41" s="535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2" customHeight="1" x14ac:dyDescent="0.3">
      <c r="B42" s="272" t="s">
        <v>340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2" customHeight="1" x14ac:dyDescent="0.3">
      <c r="B43" s="272" t="s">
        <v>341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777</v>
      </c>
      <c r="D46" s="534" t="s">
        <v>779</v>
      </c>
      <c r="E46" s="535"/>
      <c r="F46" s="217"/>
      <c r="G46" s="225"/>
      <c r="H46" s="367">
        <v>16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777</v>
      </c>
      <c r="D47" s="534" t="s">
        <v>780</v>
      </c>
      <c r="E47" s="535"/>
      <c r="F47" s="217"/>
      <c r="G47" s="225"/>
      <c r="H47" s="367">
        <v>24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777</v>
      </c>
      <c r="D48" s="534" t="s">
        <v>781</v>
      </c>
      <c r="E48" s="535"/>
      <c r="F48" s="217"/>
      <c r="G48" s="225"/>
      <c r="H48" s="367">
        <v>60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782</v>
      </c>
      <c r="D49" s="534" t="s">
        <v>802</v>
      </c>
      <c r="E49" s="535"/>
      <c r="F49" s="43"/>
      <c r="G49" s="225"/>
      <c r="H49" s="367">
        <v>228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783</v>
      </c>
      <c r="D50" s="534" t="s">
        <v>802</v>
      </c>
      <c r="E50" s="535"/>
      <c r="F50" s="43"/>
      <c r="G50" s="225"/>
      <c r="H50" s="367">
        <v>16</v>
      </c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784</v>
      </c>
      <c r="D52" s="113"/>
      <c r="E52" s="114">
        <v>1875</v>
      </c>
      <c r="F52" s="43"/>
      <c r="G52" s="225"/>
      <c r="H52" s="367">
        <v>4</v>
      </c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784</v>
      </c>
      <c r="D53" s="113"/>
      <c r="E53" s="114">
        <v>2500</v>
      </c>
      <c r="F53" s="43"/>
      <c r="G53" s="225"/>
      <c r="H53" s="367">
        <v>6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784</v>
      </c>
      <c r="D54" s="113"/>
      <c r="E54" s="114">
        <v>3750</v>
      </c>
      <c r="F54" s="43"/>
      <c r="G54" s="225"/>
      <c r="H54" s="367">
        <v>15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803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803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803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803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804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805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811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811</v>
      </c>
      <c r="D62" s="113"/>
      <c r="E62" s="114">
        <v>1875</v>
      </c>
      <c r="F62" s="43"/>
      <c r="G62" s="225"/>
      <c r="H62" s="367">
        <v>4</v>
      </c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811</v>
      </c>
      <c r="D63" s="113"/>
      <c r="E63" s="114">
        <v>2500</v>
      </c>
      <c r="F63" s="43"/>
      <c r="G63" s="225"/>
      <c r="H63" s="367">
        <v>6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811</v>
      </c>
      <c r="D64" s="113"/>
      <c r="E64" s="114">
        <v>3750</v>
      </c>
      <c r="F64" s="43"/>
      <c r="G64" s="225"/>
      <c r="H64" s="367">
        <v>15</v>
      </c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2" customHeight="1" x14ac:dyDescent="0.3">
      <c r="B65" s="273"/>
      <c r="C65" s="117" t="s">
        <v>792</v>
      </c>
      <c r="D65" s="379" t="s">
        <v>793</v>
      </c>
      <c r="E65" s="379" t="s">
        <v>739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794</v>
      </c>
      <c r="D66" s="256"/>
      <c r="E66" s="378"/>
      <c r="F66" s="43"/>
      <c r="G66" s="225"/>
      <c r="H66" s="367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795</v>
      </c>
      <c r="D67" s="256"/>
      <c r="E67" s="378"/>
      <c r="F67" s="43"/>
      <c r="G67" s="225"/>
      <c r="H67" s="367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796</v>
      </c>
      <c r="D68" s="256"/>
      <c r="E68" s="378"/>
      <c r="F68" s="43"/>
      <c r="G68" s="160"/>
      <c r="H68" s="367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917</v>
      </c>
      <c r="D69" s="256"/>
      <c r="E69" s="378"/>
      <c r="F69" s="43"/>
      <c r="G69" s="225"/>
      <c r="H69" s="367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434" t="s">
        <v>1139</v>
      </c>
      <c r="D70" s="256"/>
      <c r="E70" s="378"/>
      <c r="F70" s="43"/>
      <c r="G70" s="225"/>
      <c r="H70" s="367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797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798</v>
      </c>
      <c r="D72" s="382"/>
      <c r="E72" s="382"/>
      <c r="F72" s="43"/>
      <c r="G72" s="160"/>
      <c r="H72" s="367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799</v>
      </c>
      <c r="D73" s="119"/>
      <c r="E73" s="120"/>
      <c r="F73" s="43"/>
      <c r="G73" s="160"/>
      <c r="H73" s="367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800</v>
      </c>
      <c r="D74" s="119"/>
      <c r="E74" s="120"/>
      <c r="F74" s="43"/>
      <c r="G74" s="160"/>
      <c r="H74" s="367">
        <v>25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6" t="s">
        <v>899</v>
      </c>
      <c r="D75" s="537"/>
      <c r="E75" s="538"/>
      <c r="F75" s="43"/>
      <c r="G75" s="160"/>
      <c r="H75" s="367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785</v>
      </c>
      <c r="D76" s="396"/>
      <c r="E76" s="397" t="s">
        <v>787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785</v>
      </c>
      <c r="D77" s="396" t="s">
        <v>786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785</v>
      </c>
      <c r="D78" s="396" t="s">
        <v>786</v>
      </c>
      <c r="E78" s="114">
        <v>1875</v>
      </c>
      <c r="F78" s="43"/>
      <c r="G78" s="160"/>
      <c r="H78" s="367">
        <v>4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785</v>
      </c>
      <c r="D79" s="396" t="s">
        <v>786</v>
      </c>
      <c r="E79" s="114">
        <v>2500</v>
      </c>
      <c r="F79" s="43"/>
      <c r="G79" s="160"/>
      <c r="H79" s="367">
        <v>6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785</v>
      </c>
      <c r="D80" s="396" t="s">
        <v>786</v>
      </c>
      <c r="E80" s="114">
        <v>3750</v>
      </c>
      <c r="F80" s="43"/>
      <c r="G80" s="160"/>
      <c r="H80" s="367">
        <v>15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790</v>
      </c>
      <c r="D81" s="396" t="s">
        <v>788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39" t="s">
        <v>789</v>
      </c>
      <c r="D82" s="534"/>
      <c r="E82" s="535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806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31" t="s">
        <v>707</v>
      </c>
      <c r="C86" s="532"/>
      <c r="D86" s="532"/>
      <c r="E86" s="532"/>
      <c r="F86" s="532"/>
      <c r="G86" s="533"/>
      <c r="H86" s="222">
        <f>SUM(H11:H84)</f>
        <v>854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241</v>
      </c>
      <c r="C2" s="504" t="str">
        <f>Nábytek!D12</f>
        <v>Chladicí regály Ryby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Ostrava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807</v>
      </c>
      <c r="C5" s="509"/>
      <c r="D5" s="509"/>
      <c r="E5" s="509"/>
      <c r="F5" s="509"/>
      <c r="G5" s="509"/>
      <c r="H5" s="509"/>
      <c r="I5" s="509"/>
      <c r="J5" s="509"/>
      <c r="K5" s="510"/>
    </row>
    <row r="6" spans="2:11" s="72" customFormat="1" ht="13.8" x14ac:dyDescent="0.3">
      <c r="B6" s="511" t="s">
        <v>1110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813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814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747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748</v>
      </c>
      <c r="D15" s="113"/>
      <c r="E15" s="114">
        <v>3750</v>
      </c>
      <c r="F15" s="43"/>
      <c r="G15" s="160"/>
      <c r="H15" s="367"/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750</v>
      </c>
      <c r="D17" s="115"/>
      <c r="E17" s="114"/>
      <c r="F17" s="43"/>
      <c r="G17" s="224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751</v>
      </c>
      <c r="D18" s="113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752</v>
      </c>
      <c r="D19" s="115"/>
      <c r="E19" s="114"/>
      <c r="F19" s="43"/>
      <c r="G19" s="225"/>
      <c r="H19" s="367">
        <v>1</v>
      </c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753</v>
      </c>
      <c r="D20" s="113"/>
      <c r="E20" s="114"/>
      <c r="F20" s="43"/>
      <c r="G20" s="225"/>
      <c r="H20" s="367">
        <v>1</v>
      </c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754</v>
      </c>
      <c r="D21" s="115" t="s">
        <v>756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755</v>
      </c>
      <c r="D22" s="115" t="s">
        <v>756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757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762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763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765</v>
      </c>
      <c r="D33" s="115" t="s">
        <v>815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765</v>
      </c>
      <c r="D34" s="115" t="s">
        <v>815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765</v>
      </c>
      <c r="D35" s="115" t="s">
        <v>815</v>
      </c>
      <c r="E35" s="118" t="s">
        <v>89</v>
      </c>
      <c r="F35" s="43"/>
      <c r="G35" s="225"/>
      <c r="H35" s="367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2" customHeight="1" x14ac:dyDescent="0.3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2" customHeight="1" x14ac:dyDescent="0.3">
      <c r="B37" s="272" t="s">
        <v>418</v>
      </c>
      <c r="C37" s="121" t="s">
        <v>767</v>
      </c>
      <c r="D37" s="122" t="s">
        <v>768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2" customHeight="1" x14ac:dyDescent="0.3">
      <c r="B38" s="272" t="s">
        <v>419</v>
      </c>
      <c r="C38" s="240" t="s">
        <v>769</v>
      </c>
      <c r="D38" s="122" t="s">
        <v>768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2" customHeight="1" x14ac:dyDescent="0.3">
      <c r="B39" s="272" t="s">
        <v>420</v>
      </c>
      <c r="C39" s="121" t="s">
        <v>770</v>
      </c>
      <c r="D39" s="122" t="s">
        <v>768</v>
      </c>
      <c r="E39" s="123"/>
      <c r="F39" s="43"/>
      <c r="G39" s="225"/>
      <c r="H39" s="367">
        <v>4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2" customHeight="1" x14ac:dyDescent="0.3">
      <c r="B40" s="272" t="s">
        <v>421</v>
      </c>
      <c r="C40" s="121" t="s">
        <v>771</v>
      </c>
      <c r="D40" s="122" t="s">
        <v>768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2" customHeight="1" x14ac:dyDescent="0.3">
      <c r="B41" s="272" t="s">
        <v>422</v>
      </c>
      <c r="C41" s="240" t="s">
        <v>810</v>
      </c>
      <c r="D41" s="534" t="s">
        <v>776</v>
      </c>
      <c r="E41" s="535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2" customHeight="1" x14ac:dyDescent="0.3">
      <c r="B42" s="272" t="s">
        <v>423</v>
      </c>
      <c r="C42" s="240" t="s">
        <v>773</v>
      </c>
      <c r="D42" s="534" t="s">
        <v>776</v>
      </c>
      <c r="E42" s="535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2" customHeight="1" x14ac:dyDescent="0.3">
      <c r="B43" s="272" t="s">
        <v>424</v>
      </c>
      <c r="C43" s="240" t="s">
        <v>774</v>
      </c>
      <c r="D43" s="534" t="s">
        <v>776</v>
      </c>
      <c r="E43" s="535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775</v>
      </c>
      <c r="D44" s="534" t="s">
        <v>776</v>
      </c>
      <c r="E44" s="535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777</v>
      </c>
      <c r="D45" s="534" t="s">
        <v>778</v>
      </c>
      <c r="E45" s="535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777</v>
      </c>
      <c r="D46" s="534" t="s">
        <v>779</v>
      </c>
      <c r="E46" s="535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777</v>
      </c>
      <c r="D47" s="534" t="s">
        <v>780</v>
      </c>
      <c r="E47" s="535"/>
      <c r="F47" s="217"/>
      <c r="G47" s="225"/>
      <c r="H47" s="367">
        <v>4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777</v>
      </c>
      <c r="D48" s="534" t="s">
        <v>781</v>
      </c>
      <c r="E48" s="535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782</v>
      </c>
      <c r="D49" s="534" t="s">
        <v>802</v>
      </c>
      <c r="E49" s="535"/>
      <c r="F49" s="43"/>
      <c r="G49" s="225"/>
      <c r="H49" s="367">
        <v>8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783</v>
      </c>
      <c r="D50" s="534" t="s">
        <v>802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784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784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784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784</v>
      </c>
      <c r="D54" s="113"/>
      <c r="E54" s="114">
        <v>3750</v>
      </c>
      <c r="F54" s="43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803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803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803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803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804</v>
      </c>
      <c r="D59" s="113"/>
      <c r="E59" s="114"/>
      <c r="F59" s="43"/>
      <c r="G59" s="225"/>
      <c r="H59" s="367">
        <v>2</v>
      </c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805</v>
      </c>
      <c r="D60" s="113"/>
      <c r="E60" s="114"/>
      <c r="F60" s="43"/>
      <c r="G60" s="225"/>
      <c r="H60" s="367">
        <v>2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811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811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811</v>
      </c>
      <c r="D63" s="113"/>
      <c r="E63" s="114">
        <v>2500</v>
      </c>
      <c r="F63" s="43"/>
      <c r="G63" s="225"/>
      <c r="H63" s="367">
        <v>1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811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2" customHeight="1" x14ac:dyDescent="0.3">
      <c r="B65" s="273"/>
      <c r="C65" s="117" t="s">
        <v>792</v>
      </c>
      <c r="D65" s="379" t="s">
        <v>793</v>
      </c>
      <c r="E65" s="379" t="s">
        <v>739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794</v>
      </c>
      <c r="D66" s="256"/>
      <c r="E66" s="378"/>
      <c r="F66" s="43"/>
      <c r="G66" s="225"/>
      <c r="H66" s="367">
        <v>1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795</v>
      </c>
      <c r="D67" s="256"/>
      <c r="E67" s="378"/>
      <c r="F67" s="43"/>
      <c r="G67" s="225"/>
      <c r="H67" s="367">
        <v>1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796</v>
      </c>
      <c r="D68" s="256"/>
      <c r="E68" s="378"/>
      <c r="F68" s="43"/>
      <c r="G68" s="160"/>
      <c r="H68" s="367">
        <v>1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917</v>
      </c>
      <c r="D69" s="256"/>
      <c r="E69" s="378"/>
      <c r="F69" s="43"/>
      <c r="G69" s="225"/>
      <c r="H69" s="367">
        <v>3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434" t="s">
        <v>1139</v>
      </c>
      <c r="D70" s="256"/>
      <c r="E70" s="378"/>
      <c r="F70" s="43"/>
      <c r="G70" s="225"/>
      <c r="H70" s="367">
        <v>1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797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798</v>
      </c>
      <c r="D72" s="382"/>
      <c r="E72" s="382"/>
      <c r="F72" s="43"/>
      <c r="G72" s="160"/>
      <c r="H72" s="367">
        <v>1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799</v>
      </c>
      <c r="D73" s="119"/>
      <c r="E73" s="120"/>
      <c r="F73" s="43"/>
      <c r="G73" s="160"/>
      <c r="H73" s="367">
        <v>1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800</v>
      </c>
      <c r="D74" s="119"/>
      <c r="E74" s="120"/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6" t="s">
        <v>899</v>
      </c>
      <c r="D75" s="537"/>
      <c r="E75" s="538"/>
      <c r="F75" s="43"/>
      <c r="G75" s="160"/>
      <c r="H75" s="367">
        <v>1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785</v>
      </c>
      <c r="D76" s="396"/>
      <c r="E76" s="397" t="s">
        <v>787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785</v>
      </c>
      <c r="D77" s="396" t="s">
        <v>786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785</v>
      </c>
      <c r="D78" s="396" t="s">
        <v>786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785</v>
      </c>
      <c r="D79" s="396" t="s">
        <v>786</v>
      </c>
      <c r="E79" s="114">
        <v>2500</v>
      </c>
      <c r="F79" s="43"/>
      <c r="G79" s="160"/>
      <c r="H79" s="367">
        <v>1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785</v>
      </c>
      <c r="D80" s="396" t="s">
        <v>786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790</v>
      </c>
      <c r="D81" s="396" t="s">
        <v>788</v>
      </c>
      <c r="E81" s="114"/>
      <c r="F81" s="43"/>
      <c r="G81" s="160"/>
      <c r="H81" s="367">
        <v>2</v>
      </c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39" t="s">
        <v>789</v>
      </c>
      <c r="D82" s="534"/>
      <c r="E82" s="535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806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31" t="s">
        <v>707</v>
      </c>
      <c r="C86" s="532"/>
      <c r="D86" s="532"/>
      <c r="E86" s="532"/>
      <c r="F86" s="532"/>
      <c r="G86" s="533"/>
      <c r="H86" s="222">
        <f>SUM(H11:H84)</f>
        <v>40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 G65 G26 G11:H11 G76 G84:H84 G16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" name="Bereich2_4_3"/>
    <protectedRange sqref="F81" name="Bereich2_1_3_2"/>
    <protectedRange sqref="G12:G15" name="Bereich2_4_4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  <protectedRange sqref="H82:H83 H12:H60 H65:H80" name="Bereich2_4_2_2"/>
    <protectedRange sqref="H81" name="Bereich2_4_3_1"/>
    <protectedRange sqref="H61:H64" name="Bereich2_4_2_1_1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446</v>
      </c>
      <c r="C2" s="504" t="str">
        <f>Nábytek!D13</f>
        <v>Chladicí regály Zákusky a pečivo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Ostrava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817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2" customHeight="1" x14ac:dyDescent="0.3">
      <c r="B6" s="511" t="s">
        <v>1111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2" customHeight="1" x14ac:dyDescent="0.3">
      <c r="B7" s="511" t="s">
        <v>1123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1026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745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746</v>
      </c>
      <c r="D13" s="113"/>
      <c r="E13" s="114">
        <v>1875</v>
      </c>
      <c r="F13" s="43"/>
      <c r="G13" s="160"/>
      <c r="H13" s="367"/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747</v>
      </c>
      <c r="D14" s="113"/>
      <c r="E14" s="114">
        <v>2500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748</v>
      </c>
      <c r="D15" s="113"/>
      <c r="E15" s="114">
        <v>3750</v>
      </c>
      <c r="F15" s="43"/>
      <c r="G15" s="160"/>
      <c r="H15" s="367"/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749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750</v>
      </c>
      <c r="D17" s="115"/>
      <c r="E17" s="114"/>
      <c r="F17" s="43"/>
      <c r="G17" s="224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751</v>
      </c>
      <c r="D18" s="113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752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753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757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818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819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758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759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809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760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761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762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763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764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765</v>
      </c>
      <c r="D32" s="115" t="s">
        <v>815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765</v>
      </c>
      <c r="D33" s="115" t="s">
        <v>815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765</v>
      </c>
      <c r="D34" s="115" t="s">
        <v>815</v>
      </c>
      <c r="E34" s="118" t="s">
        <v>88</v>
      </c>
      <c r="F34" s="43"/>
      <c r="G34" s="225"/>
      <c r="H34" s="367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765</v>
      </c>
      <c r="D35" s="115" t="s">
        <v>815</v>
      </c>
      <c r="E35" s="118" t="s">
        <v>89</v>
      </c>
      <c r="F35" s="43"/>
      <c r="G35" s="225"/>
      <c r="H35" s="367"/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766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820</v>
      </c>
      <c r="D37" s="122" t="s">
        <v>768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821</v>
      </c>
      <c r="D38" s="122" t="s">
        <v>768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822</v>
      </c>
      <c r="D39" s="122" t="s">
        <v>768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823</v>
      </c>
      <c r="D40" s="122" t="s">
        <v>768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824</v>
      </c>
      <c r="D41" s="122" t="s">
        <v>768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825</v>
      </c>
      <c r="D42" s="122" t="s">
        <v>768</v>
      </c>
      <c r="E42" s="123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826</v>
      </c>
      <c r="D43" s="122" t="s">
        <v>768</v>
      </c>
      <c r="E43" s="123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827</v>
      </c>
      <c r="D44" s="122" t="s">
        <v>768</v>
      </c>
      <c r="E44" s="123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828</v>
      </c>
      <c r="D45" s="122" t="s">
        <v>768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829</v>
      </c>
      <c r="D46" s="122" t="s">
        <v>768</v>
      </c>
      <c r="E46" s="123"/>
      <c r="F46" s="43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830</v>
      </c>
      <c r="D47" s="122" t="s">
        <v>768</v>
      </c>
      <c r="E47" s="123"/>
      <c r="F47" s="43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831</v>
      </c>
      <c r="D48" s="122" t="s">
        <v>768</v>
      </c>
      <c r="E48" s="123"/>
      <c r="F48" s="43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810</v>
      </c>
      <c r="D49" s="534" t="s">
        <v>776</v>
      </c>
      <c r="E49" s="535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773</v>
      </c>
      <c r="D50" s="534" t="s">
        <v>776</v>
      </c>
      <c r="E50" s="535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774</v>
      </c>
      <c r="D51" s="534" t="s">
        <v>776</v>
      </c>
      <c r="E51" s="535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775</v>
      </c>
      <c r="D52" s="534" t="s">
        <v>776</v>
      </c>
      <c r="E52" s="535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777</v>
      </c>
      <c r="D53" s="534" t="s">
        <v>778</v>
      </c>
      <c r="E53" s="535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777</v>
      </c>
      <c r="D54" s="534" t="s">
        <v>779</v>
      </c>
      <c r="E54" s="535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777</v>
      </c>
      <c r="D55" s="534" t="s">
        <v>780</v>
      </c>
      <c r="E55" s="535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777</v>
      </c>
      <c r="D56" s="534" t="s">
        <v>781</v>
      </c>
      <c r="E56" s="535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782</v>
      </c>
      <c r="D57" s="534" t="s">
        <v>802</v>
      </c>
      <c r="E57" s="535"/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783</v>
      </c>
      <c r="D58" s="534" t="s">
        <v>802</v>
      </c>
      <c r="E58" s="535"/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784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784</v>
      </c>
      <c r="D60" s="113"/>
      <c r="E60" s="114">
        <v>1875</v>
      </c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784</v>
      </c>
      <c r="D61" s="113"/>
      <c r="E61" s="114">
        <v>2500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784</v>
      </c>
      <c r="D62" s="113"/>
      <c r="E62" s="114">
        <v>3750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803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803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803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803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804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805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2" customHeight="1" x14ac:dyDescent="0.3">
      <c r="B69" s="273"/>
      <c r="C69" s="117" t="s">
        <v>792</v>
      </c>
      <c r="D69" s="379" t="s">
        <v>793</v>
      </c>
      <c r="E69" s="379" t="s">
        <v>739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794</v>
      </c>
      <c r="D70" s="256"/>
      <c r="E70" s="378"/>
      <c r="F70" s="43"/>
      <c r="G70" s="225"/>
      <c r="H70" s="367"/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795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796</v>
      </c>
      <c r="D72" s="256"/>
      <c r="E72" s="378"/>
      <c r="F72" s="43"/>
      <c r="G72" s="160"/>
      <c r="H72" s="367"/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917</v>
      </c>
      <c r="D73" s="256"/>
      <c r="E73" s="378"/>
      <c r="F73" s="43"/>
      <c r="G73" s="225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434" t="s">
        <v>1139</v>
      </c>
      <c r="D74" s="256"/>
      <c r="E74" s="378"/>
      <c r="F74" s="43"/>
      <c r="G74" s="225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797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798</v>
      </c>
      <c r="D76" s="382"/>
      <c r="E76" s="382"/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799</v>
      </c>
      <c r="D77" s="119"/>
      <c r="E77" s="120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800</v>
      </c>
      <c r="D78" s="119"/>
      <c r="E78" s="120"/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6" t="s">
        <v>899</v>
      </c>
      <c r="D79" s="537"/>
      <c r="E79" s="538"/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785</v>
      </c>
      <c r="D80" s="396"/>
      <c r="E80" s="397" t="s">
        <v>787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785</v>
      </c>
      <c r="D81" s="396" t="s">
        <v>786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785</v>
      </c>
      <c r="D82" s="396" t="s">
        <v>786</v>
      </c>
      <c r="E82" s="114">
        <v>1875</v>
      </c>
      <c r="F82" s="43"/>
      <c r="G82" s="160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785</v>
      </c>
      <c r="D83" s="396" t="s">
        <v>786</v>
      </c>
      <c r="E83" s="114">
        <v>2500</v>
      </c>
      <c r="F83" s="43"/>
      <c r="G83" s="160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785</v>
      </c>
      <c r="D84" s="396" t="s">
        <v>786</v>
      </c>
      <c r="E84" s="114">
        <v>3750</v>
      </c>
      <c r="F84" s="43"/>
      <c r="G84" s="160"/>
      <c r="H84" s="367"/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790</v>
      </c>
      <c r="D85" s="396" t="s">
        <v>788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39" t="s">
        <v>789</v>
      </c>
      <c r="D86" s="534"/>
      <c r="E86" s="535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806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31" t="s">
        <v>707</v>
      </c>
      <c r="C90" s="532"/>
      <c r="D90" s="532"/>
      <c r="E90" s="532"/>
      <c r="F90" s="532"/>
      <c r="G90" s="533"/>
      <c r="H90" s="222">
        <f>SUM(H11:H88)</f>
        <v>0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8" t="s">
        <v>235</v>
      </c>
      <c r="C2" s="504" t="str">
        <f>Nábytek!D14</f>
        <v>Kontejnerové chladicí regály</v>
      </c>
      <c r="D2" s="505"/>
      <c r="E2" s="505"/>
      <c r="F2" s="506"/>
      <c r="G2" s="525" t="str">
        <f>'Celkem  Nab+Tech'!G2</f>
        <v>Firma</v>
      </c>
      <c r="H2" s="526"/>
      <c r="I2" s="494" t="str">
        <f>Nábytek!H2</f>
        <v>XY</v>
      </c>
      <c r="J2" s="497"/>
      <c r="K2" s="498"/>
    </row>
    <row r="3" spans="2:11" ht="16.2" thickBot="1" x14ac:dyDescent="0.35">
      <c r="B3" s="540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494" t="str">
        <f>Nábytek!H3</f>
        <v>Makro Ostrava - remodelling chlazení</v>
      </c>
      <c r="J3" s="497"/>
      <c r="K3" s="498"/>
    </row>
    <row r="4" spans="2:11" ht="16.2" thickBot="1" x14ac:dyDescent="0.35">
      <c r="B4" s="541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499" t="str">
        <f>Nábytek!H4</f>
        <v>XX.XX.2020</v>
      </c>
      <c r="J4" s="500"/>
      <c r="K4" s="501"/>
    </row>
    <row r="5" spans="2:11" s="72" customFormat="1" ht="14.4" customHeight="1" x14ac:dyDescent="0.3">
      <c r="B5" s="507" t="s">
        <v>832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2" customHeight="1" x14ac:dyDescent="0.3">
      <c r="B6" s="511" t="s">
        <v>1112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2" customHeight="1" x14ac:dyDescent="0.3">
      <c r="B7" s="511" t="s">
        <v>1124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5" customHeight="1" thickBot="1" x14ac:dyDescent="0.35">
      <c r="B8" s="513" t="s">
        <v>833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21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22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42" t="s">
        <v>744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834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835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836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837</v>
      </c>
      <c r="D15" s="113"/>
      <c r="E15" s="114">
        <v>2200</v>
      </c>
      <c r="F15" s="43"/>
      <c r="G15" s="160"/>
      <c r="H15" s="367">
        <v>2</v>
      </c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838</v>
      </c>
      <c r="D16" s="113"/>
      <c r="E16" s="114">
        <v>2500</v>
      </c>
      <c r="F16" s="43"/>
      <c r="G16" s="160"/>
      <c r="H16" s="367"/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839</v>
      </c>
      <c r="D17" s="113"/>
      <c r="E17" s="114">
        <v>2800</v>
      </c>
      <c r="F17" s="43"/>
      <c r="G17" s="160"/>
      <c r="H17" s="367">
        <v>10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840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749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750</v>
      </c>
      <c r="D20" s="115"/>
      <c r="E20" s="114"/>
      <c r="F20" s="43"/>
      <c r="G20" s="224"/>
      <c r="H20" s="367">
        <v>4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751</v>
      </c>
      <c r="D21" s="113"/>
      <c r="E21" s="114"/>
      <c r="F21" s="43"/>
      <c r="G21" s="225"/>
      <c r="H21" s="367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752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753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757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818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819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758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759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809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841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841</v>
      </c>
      <c r="D31" s="113"/>
      <c r="E31" s="114">
        <v>2200</v>
      </c>
      <c r="F31" s="43"/>
      <c r="G31" s="225"/>
      <c r="H31" s="367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841</v>
      </c>
      <c r="D32" s="113"/>
      <c r="E32" s="114">
        <v>2500</v>
      </c>
      <c r="F32" s="43"/>
      <c r="G32" s="225"/>
      <c r="H32" s="367"/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841</v>
      </c>
      <c r="D33" s="113"/>
      <c r="E33" s="114">
        <v>2800</v>
      </c>
      <c r="F33" s="43"/>
      <c r="G33" s="225"/>
      <c r="H33" s="367">
        <v>4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841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764</v>
      </c>
      <c r="D35" s="113"/>
      <c r="E35" s="116"/>
      <c r="F35" s="43"/>
      <c r="G35" s="225"/>
      <c r="H35" s="367">
        <v>4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765</v>
      </c>
      <c r="D36" s="115" t="s">
        <v>815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765</v>
      </c>
      <c r="D37" s="115" t="s">
        <v>815</v>
      </c>
      <c r="E37" s="114">
        <v>2200</v>
      </c>
      <c r="F37" s="43"/>
      <c r="G37" s="225"/>
      <c r="H37" s="367">
        <v>2</v>
      </c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765</v>
      </c>
      <c r="D38" s="115" t="s">
        <v>815</v>
      </c>
      <c r="E38" s="114">
        <v>2500</v>
      </c>
      <c r="F38" s="43"/>
      <c r="G38" s="225"/>
      <c r="H38" s="367"/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765</v>
      </c>
      <c r="D39" s="115" t="s">
        <v>815</v>
      </c>
      <c r="E39" s="114">
        <v>2800</v>
      </c>
      <c r="F39" s="43"/>
      <c r="G39" s="225"/>
      <c r="H39" s="367">
        <v>10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765</v>
      </c>
      <c r="D40" s="115" t="s">
        <v>815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766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853</v>
      </c>
      <c r="D42" s="122" t="s">
        <v>768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842</v>
      </c>
      <c r="D43" s="122" t="s">
        <v>768</v>
      </c>
      <c r="E43" s="123"/>
      <c r="F43" s="43"/>
      <c r="G43" s="225"/>
      <c r="H43" s="367">
        <v>2</v>
      </c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843</v>
      </c>
      <c r="D44" s="122" t="s">
        <v>768</v>
      </c>
      <c r="E44" s="123"/>
      <c r="F44" s="43"/>
      <c r="G44" s="225"/>
      <c r="H44" s="367"/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844</v>
      </c>
      <c r="D45" s="122" t="s">
        <v>768</v>
      </c>
      <c r="E45" s="123"/>
      <c r="F45" s="43"/>
      <c r="G45" s="225"/>
      <c r="H45" s="367">
        <v>10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845</v>
      </c>
      <c r="D46" s="122" t="s">
        <v>768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854</v>
      </c>
      <c r="D47" s="122" t="s">
        <v>768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846</v>
      </c>
      <c r="D48" s="122" t="s">
        <v>768</v>
      </c>
      <c r="E48" s="123"/>
      <c r="F48" s="43"/>
      <c r="G48" s="225"/>
      <c r="H48" s="367">
        <v>2</v>
      </c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847</v>
      </c>
      <c r="D49" s="122" t="s">
        <v>768</v>
      </c>
      <c r="E49" s="123"/>
      <c r="F49" s="43"/>
      <c r="G49" s="225"/>
      <c r="H49" s="367"/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848</v>
      </c>
      <c r="D50" s="122" t="s">
        <v>768</v>
      </c>
      <c r="E50" s="123"/>
      <c r="F50" s="43"/>
      <c r="G50" s="225"/>
      <c r="H50" s="367">
        <v>10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849</v>
      </c>
      <c r="D51" s="122" t="s">
        <v>768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850</v>
      </c>
      <c r="D52" s="534" t="s">
        <v>776</v>
      </c>
      <c r="E52" s="535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851</v>
      </c>
      <c r="D53" s="534" t="s">
        <v>776</v>
      </c>
      <c r="E53" s="535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2" customHeight="1" x14ac:dyDescent="0.3">
      <c r="B54" s="272" t="s">
        <v>528</v>
      </c>
      <c r="C54" s="240" t="s">
        <v>774</v>
      </c>
      <c r="D54" s="534" t="s">
        <v>776</v>
      </c>
      <c r="E54" s="535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2" customHeight="1" x14ac:dyDescent="0.3">
      <c r="B55" s="272" t="s">
        <v>510</v>
      </c>
      <c r="C55" s="240" t="s">
        <v>852</v>
      </c>
      <c r="D55" s="534" t="s">
        <v>776</v>
      </c>
      <c r="E55" s="535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2" customHeight="1" x14ac:dyDescent="0.3">
      <c r="B56" s="272" t="s">
        <v>529</v>
      </c>
      <c r="C56" s="240" t="s">
        <v>775</v>
      </c>
      <c r="D56" s="534" t="s">
        <v>776</v>
      </c>
      <c r="E56" s="535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777</v>
      </c>
      <c r="D57" s="534" t="s">
        <v>238</v>
      </c>
      <c r="E57" s="535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777</v>
      </c>
      <c r="D58" s="534" t="s">
        <v>232</v>
      </c>
      <c r="E58" s="535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777</v>
      </c>
      <c r="D59" s="534" t="s">
        <v>237</v>
      </c>
      <c r="E59" s="535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777</v>
      </c>
      <c r="D60" s="534" t="s">
        <v>233</v>
      </c>
      <c r="E60" s="535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2" customHeight="1" x14ac:dyDescent="0.3">
      <c r="B61" s="272" t="s">
        <v>534</v>
      </c>
      <c r="C61" s="240" t="s">
        <v>782</v>
      </c>
      <c r="D61" s="534" t="s">
        <v>802</v>
      </c>
      <c r="E61" s="535"/>
      <c r="F61" s="43"/>
      <c r="G61" s="225"/>
      <c r="H61" s="367">
        <v>4</v>
      </c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2" customHeight="1" x14ac:dyDescent="0.3">
      <c r="B62" s="272" t="s">
        <v>535</v>
      </c>
      <c r="C62" s="240" t="s">
        <v>855</v>
      </c>
      <c r="D62" s="534" t="s">
        <v>802</v>
      </c>
      <c r="E62" s="535"/>
      <c r="F62" s="43"/>
      <c r="G62" s="225"/>
      <c r="H62" s="367">
        <v>40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856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856</v>
      </c>
      <c r="D64" s="113"/>
      <c r="E64" s="114">
        <v>2200</v>
      </c>
      <c r="F64" s="43"/>
      <c r="G64" s="225"/>
      <c r="H64" s="367">
        <v>2</v>
      </c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856</v>
      </c>
      <c r="D65" s="113"/>
      <c r="E65" s="114">
        <v>2500</v>
      </c>
      <c r="F65" s="43"/>
      <c r="G65" s="225"/>
      <c r="H65" s="367"/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856</v>
      </c>
      <c r="D66" s="113"/>
      <c r="E66" s="114">
        <v>2800</v>
      </c>
      <c r="F66" s="43"/>
      <c r="G66" s="225"/>
      <c r="H66" s="367">
        <v>10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2" customHeight="1" x14ac:dyDescent="0.3">
      <c r="B68" s="273"/>
      <c r="C68" s="117" t="s">
        <v>792</v>
      </c>
      <c r="D68" s="379" t="s">
        <v>793</v>
      </c>
      <c r="E68" s="379" t="s">
        <v>739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794</v>
      </c>
      <c r="D69" s="256"/>
      <c r="E69" s="378"/>
      <c r="F69" s="43"/>
      <c r="G69" s="225"/>
      <c r="H69" s="367">
        <v>12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2" customHeight="1" x14ac:dyDescent="0.3">
      <c r="B70" s="272" t="s">
        <v>654</v>
      </c>
      <c r="C70" s="400" t="s">
        <v>795</v>
      </c>
      <c r="D70" s="256"/>
      <c r="E70" s="378"/>
      <c r="F70" s="43"/>
      <c r="G70" s="225"/>
      <c r="H70" s="367">
        <v>12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796</v>
      </c>
      <c r="D71" s="256"/>
      <c r="E71" s="378"/>
      <c r="F71" s="43"/>
      <c r="G71" s="160"/>
      <c r="H71" s="367">
        <v>12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917</v>
      </c>
      <c r="D72" s="256"/>
      <c r="E72" s="378"/>
      <c r="F72" s="43"/>
      <c r="G72" s="225"/>
      <c r="H72" s="367">
        <v>36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434" t="s">
        <v>1139</v>
      </c>
      <c r="D73" s="256"/>
      <c r="E73" s="378"/>
      <c r="F73" s="43"/>
      <c r="G73" s="225"/>
      <c r="H73" s="367">
        <v>12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797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798</v>
      </c>
      <c r="D75" s="382"/>
      <c r="E75" s="382"/>
      <c r="F75" s="43"/>
      <c r="G75" s="160"/>
      <c r="H75" s="367">
        <v>12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799</v>
      </c>
      <c r="D76" s="119"/>
      <c r="E76" s="120"/>
      <c r="F76" s="43"/>
      <c r="G76" s="160"/>
      <c r="H76" s="367">
        <v>12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800</v>
      </c>
      <c r="D77" s="119"/>
      <c r="E77" s="120"/>
      <c r="F77" s="43"/>
      <c r="G77" s="160"/>
      <c r="H77" s="367">
        <v>10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6" t="s">
        <v>899</v>
      </c>
      <c r="D78" s="537"/>
      <c r="E78" s="538"/>
      <c r="F78" s="43"/>
      <c r="G78" s="160"/>
      <c r="H78" s="367">
        <v>12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785</v>
      </c>
      <c r="D79" s="396"/>
      <c r="E79" s="397" t="s">
        <v>787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785</v>
      </c>
      <c r="D80" s="396" t="s">
        <v>786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785</v>
      </c>
      <c r="D81" s="396" t="s">
        <v>786</v>
      </c>
      <c r="E81" s="114">
        <v>2200</v>
      </c>
      <c r="F81" s="43"/>
      <c r="G81" s="160"/>
      <c r="H81" s="367">
        <v>2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785</v>
      </c>
      <c r="D82" s="396" t="s">
        <v>786</v>
      </c>
      <c r="E82" s="114">
        <v>2500</v>
      </c>
      <c r="F82" s="43"/>
      <c r="G82" s="160"/>
      <c r="H82" s="367"/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785</v>
      </c>
      <c r="D83" s="396" t="s">
        <v>786</v>
      </c>
      <c r="E83" s="114">
        <v>2800</v>
      </c>
      <c r="F83" s="43"/>
      <c r="G83" s="160"/>
      <c r="H83" s="367">
        <v>6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785</v>
      </c>
      <c r="D84" s="396" t="s">
        <v>786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31" t="s">
        <v>707</v>
      </c>
      <c r="C87" s="532"/>
      <c r="D87" s="532"/>
      <c r="E87" s="532"/>
      <c r="F87" s="532"/>
      <c r="G87" s="533"/>
      <c r="H87" s="222">
        <f>SUM(H11:H85)</f>
        <v>257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 G68 G29 G19 G85" name="Bereich2_4_2"/>
    <protectedRange sqref="F41 F68 F85 F11:F29" name="Bereich2_1_3_1"/>
    <protectedRange sqref="G20:G28 G30:G40" name="Bereich2_4_1_1"/>
    <protectedRange sqref="F34:F40" name="Bereich2_1_3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" name="Bereich2_4_2_1"/>
    <protectedRange sqref="F79:F84" name="Bereich2_1_3_1_1"/>
    <protectedRange sqref="G80:G84" name="Bereich2_4_5_1"/>
    <protectedRange sqref="E68" name="Bereich2_1_3_2_2"/>
    <protectedRange sqref="H80:H85 H63:H68 H12:H56" name="Bereich2_4_2_2"/>
    <protectedRange sqref="H57:H62" name="Bereich2_4_1_3"/>
    <protectedRange sqref="H69:H78" name="Bereich2_4_3_1"/>
    <protectedRange sqref="H79" name="Bereich2_4_2_1_1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4" t="s">
        <v>140</v>
      </c>
      <c r="C2" s="504" t="str">
        <f>Nábytek!D19</f>
        <v>Mrazicí skříně s dveřmi</v>
      </c>
      <c r="D2" s="505"/>
      <c r="E2" s="505"/>
      <c r="F2" s="506"/>
      <c r="G2" s="525" t="str">
        <f>'Celkem  Nab+Tech'!G2</f>
        <v>Firma</v>
      </c>
      <c r="H2" s="526"/>
      <c r="I2" s="547" t="str">
        <f>Nábytek!H2</f>
        <v>XY</v>
      </c>
      <c r="J2" s="548"/>
      <c r="K2" s="549"/>
    </row>
    <row r="3" spans="2:11" ht="16.2" thickBot="1" x14ac:dyDescent="0.35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47" t="str">
        <f>Nábytek!H3</f>
        <v>Makro Ostrava - remodelling chlazení</v>
      </c>
      <c r="J3" s="548"/>
      <c r="K3" s="549"/>
    </row>
    <row r="4" spans="2:11" ht="16.2" thickBot="1" x14ac:dyDescent="0.35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3.8" x14ac:dyDescent="0.3">
      <c r="B5" s="507" t="s">
        <v>857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2" customHeight="1" x14ac:dyDescent="0.3">
      <c r="B6" s="511" t="s">
        <v>1113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2" customHeight="1" x14ac:dyDescent="0.3">
      <c r="B7" s="511" t="s">
        <v>858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thickBot="1" x14ac:dyDescent="0.35">
      <c r="B8" s="513" t="s">
        <v>882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42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43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09" t="s">
        <v>900</v>
      </c>
      <c r="D11" s="110" t="s">
        <v>859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863</v>
      </c>
      <c r="D12" s="113" t="s">
        <v>860</v>
      </c>
      <c r="E12" s="114"/>
      <c r="F12" s="217"/>
      <c r="G12" s="160"/>
      <c r="H12" s="367">
        <v>1</v>
      </c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864</v>
      </c>
      <c r="D13" s="113" t="s">
        <v>861</v>
      </c>
      <c r="E13" s="114"/>
      <c r="F13" s="217"/>
      <c r="G13" s="160"/>
      <c r="H13" s="367">
        <v>2</v>
      </c>
      <c r="I13" s="167">
        <f t="shared" ref="I13:I14" si="2">J13+K13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865</v>
      </c>
      <c r="D14" s="113" t="s">
        <v>862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869</v>
      </c>
      <c r="D16" s="113"/>
      <c r="E16" s="114"/>
      <c r="F16" s="43"/>
      <c r="G16" s="224"/>
      <c r="H16" s="367">
        <v>1</v>
      </c>
      <c r="I16" s="167">
        <f>J16+K16</f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868</v>
      </c>
      <c r="D17" s="115"/>
      <c r="E17" s="116"/>
      <c r="F17" s="43"/>
      <c r="G17" s="225"/>
      <c r="H17" s="367">
        <v>1</v>
      </c>
      <c r="I17" s="167">
        <f t="shared" ref="I17:I20" si="5">J17+K17</f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866</v>
      </c>
      <c r="D18" s="115"/>
      <c r="E18" s="114"/>
      <c r="F18" s="43"/>
      <c r="G18" s="225"/>
      <c r="H18" s="367"/>
      <c r="I18" s="167">
        <f t="shared" si="5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867</v>
      </c>
      <c r="D19" s="113"/>
      <c r="E19" s="114"/>
      <c r="F19" s="43"/>
      <c r="G19" s="225"/>
      <c r="H19" s="367"/>
      <c r="I19" s="167">
        <f t="shared" si="5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870</v>
      </c>
      <c r="D20" s="115"/>
      <c r="E20" s="114"/>
      <c r="F20" s="43"/>
      <c r="G20" s="225"/>
      <c r="H20" s="367"/>
      <c r="I20" s="167">
        <f t="shared" si="5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871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873</v>
      </c>
      <c r="D22" s="113" t="s">
        <v>875</v>
      </c>
      <c r="E22" s="114"/>
      <c r="F22" s="43"/>
      <c r="G22" s="225"/>
      <c r="H22" s="367">
        <v>55</v>
      </c>
      <c r="I22" s="167">
        <f>J22+K22</f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872</v>
      </c>
      <c r="D23" s="113" t="s">
        <v>876</v>
      </c>
      <c r="E23" s="116"/>
      <c r="F23" s="43"/>
      <c r="G23" s="225"/>
      <c r="H23" s="367"/>
      <c r="I23" s="167">
        <f t="shared" ref="I23:I24" si="6">J23+K23</f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874</v>
      </c>
      <c r="D24" s="113"/>
      <c r="E24" s="116"/>
      <c r="F24" s="43"/>
      <c r="G24" s="225"/>
      <c r="H24" s="367">
        <v>66</v>
      </c>
      <c r="I24" s="167">
        <f t="shared" si="6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877</v>
      </c>
      <c r="D26" s="115"/>
      <c r="E26" s="116"/>
      <c r="F26" s="43"/>
      <c r="G26" s="224"/>
      <c r="H26" s="367"/>
      <c r="I26" s="167">
        <f>J26+K26</f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878</v>
      </c>
      <c r="D27" s="113" t="s">
        <v>860</v>
      </c>
      <c r="E27" s="116"/>
      <c r="F27" s="43"/>
      <c r="G27" s="225"/>
      <c r="H27" s="367">
        <v>1</v>
      </c>
      <c r="I27" s="167">
        <f t="shared" ref="I27:I29" si="7">J27+K27</f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878</v>
      </c>
      <c r="D28" s="113" t="s">
        <v>861</v>
      </c>
      <c r="E28" s="116"/>
      <c r="F28" s="43"/>
      <c r="G28" s="225"/>
      <c r="H28" s="367">
        <v>2</v>
      </c>
      <c r="I28" s="167">
        <f t="shared" si="7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878</v>
      </c>
      <c r="D29" s="113" t="s">
        <v>862</v>
      </c>
      <c r="E29" s="116"/>
      <c r="F29" s="43"/>
      <c r="G29" s="225"/>
      <c r="H29" s="367"/>
      <c r="I29" s="167">
        <f t="shared" si="7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792</v>
      </c>
      <c r="D30" s="379" t="s">
        <v>793</v>
      </c>
      <c r="E30" s="379" t="s">
        <v>739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879</v>
      </c>
      <c r="D31" s="256"/>
      <c r="E31" s="378"/>
      <c r="F31" s="43"/>
      <c r="G31" s="224"/>
      <c r="H31" s="367">
        <v>3</v>
      </c>
      <c r="I31" s="167">
        <f>J31+K31</f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794</v>
      </c>
      <c r="D32" s="256"/>
      <c r="E32" s="378"/>
      <c r="F32" s="43"/>
      <c r="G32" s="225"/>
      <c r="H32" s="367">
        <v>3</v>
      </c>
      <c r="I32" s="167">
        <f t="shared" ref="I32:I41" si="8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795</v>
      </c>
      <c r="D33" s="256"/>
      <c r="E33" s="378"/>
      <c r="F33" s="43"/>
      <c r="G33" s="225"/>
      <c r="H33" s="367">
        <v>3</v>
      </c>
      <c r="I33" s="167">
        <f t="shared" si="8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796</v>
      </c>
      <c r="D34" s="256"/>
      <c r="E34" s="378"/>
      <c r="F34" s="43"/>
      <c r="G34" s="160"/>
      <c r="H34" s="367">
        <v>3</v>
      </c>
      <c r="I34" s="167">
        <f t="shared" si="8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917</v>
      </c>
      <c r="D35" s="256"/>
      <c r="E35" s="378"/>
      <c r="F35" s="43"/>
      <c r="G35" s="225"/>
      <c r="H35" s="367">
        <v>9</v>
      </c>
      <c r="I35" s="167">
        <f t="shared" si="8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434" t="s">
        <v>1139</v>
      </c>
      <c r="D36" s="256"/>
      <c r="E36" s="378"/>
      <c r="F36" s="43"/>
      <c r="G36" s="225"/>
      <c r="H36" s="367">
        <v>3</v>
      </c>
      <c r="I36" s="167">
        <f t="shared" si="8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797</v>
      </c>
      <c r="D37" s="256"/>
      <c r="E37" s="378"/>
      <c r="F37" s="43"/>
      <c r="G37" s="225"/>
      <c r="H37" s="367"/>
      <c r="I37" s="167">
        <f t="shared" si="8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798</v>
      </c>
      <c r="D38" s="382"/>
      <c r="E38" s="382"/>
      <c r="F38" s="43"/>
      <c r="G38" s="160"/>
      <c r="H38" s="367">
        <v>3</v>
      </c>
      <c r="I38" s="167">
        <f t="shared" si="8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799</v>
      </c>
      <c r="D39" s="119"/>
      <c r="E39" s="120"/>
      <c r="F39" s="43"/>
      <c r="G39" s="160"/>
      <c r="H39" s="367">
        <v>3</v>
      </c>
      <c r="I39" s="167">
        <f t="shared" si="8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800</v>
      </c>
      <c r="D40" s="119"/>
      <c r="E40" s="120"/>
      <c r="F40" s="43"/>
      <c r="G40" s="160"/>
      <c r="H40" s="367">
        <v>2</v>
      </c>
      <c r="I40" s="167">
        <f t="shared" si="8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6" t="s">
        <v>899</v>
      </c>
      <c r="D41" s="537"/>
      <c r="E41" s="538"/>
      <c r="F41" s="43"/>
      <c r="G41" s="160"/>
      <c r="H41" s="367">
        <v>3</v>
      </c>
      <c r="I41" s="167">
        <f t="shared" si="8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31" t="s">
        <v>707</v>
      </c>
      <c r="C44" s="532"/>
      <c r="D44" s="532"/>
      <c r="E44" s="532"/>
      <c r="F44" s="532"/>
      <c r="G44" s="533"/>
      <c r="H44" s="226">
        <f>SUM(H11:H42)</f>
        <v>164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4" t="s">
        <v>234</v>
      </c>
      <c r="C2" s="504" t="str">
        <f>Nábytek!D20</f>
        <v>Mrazicí ostrůvky bez agregátu s posuvnými víky</v>
      </c>
      <c r="D2" s="505"/>
      <c r="E2" s="505"/>
      <c r="F2" s="506"/>
      <c r="G2" s="525" t="str">
        <f>'Celkem  Nab+Tech'!G2</f>
        <v>Firma</v>
      </c>
      <c r="H2" s="526"/>
      <c r="I2" s="547" t="str">
        <f>Nábytek!H2</f>
        <v>XY</v>
      </c>
      <c r="J2" s="548"/>
      <c r="K2" s="549"/>
    </row>
    <row r="3" spans="2:11" ht="16.2" thickBot="1" x14ac:dyDescent="0.35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47" t="str">
        <f>Nábytek!H3</f>
        <v>Makro Ostrava - remodelling chlazení</v>
      </c>
      <c r="J3" s="548"/>
      <c r="K3" s="549"/>
    </row>
    <row r="4" spans="2:11" ht="16.2" thickBot="1" x14ac:dyDescent="0.35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3.8" x14ac:dyDescent="0.3">
      <c r="B5" s="507" t="s">
        <v>884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8" x14ac:dyDescent="0.3">
      <c r="B6" s="511" t="s">
        <v>1114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3.8" x14ac:dyDescent="0.3">
      <c r="B7" s="511" t="s">
        <v>881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thickBot="1" x14ac:dyDescent="0.35">
      <c r="B8" s="513" t="s">
        <v>883</v>
      </c>
      <c r="C8" s="514"/>
      <c r="D8" s="514"/>
      <c r="E8" s="514"/>
      <c r="F8" s="514"/>
      <c r="G8" s="514"/>
      <c r="H8" s="514"/>
      <c r="I8" s="514"/>
      <c r="J8" s="514"/>
      <c r="K8" s="515"/>
    </row>
    <row r="9" spans="2:11" s="9" customFormat="1" x14ac:dyDescent="0.3">
      <c r="B9" s="516" t="s">
        <v>16</v>
      </c>
      <c r="C9" s="521" t="s">
        <v>739</v>
      </c>
      <c r="D9" s="521" t="s">
        <v>740</v>
      </c>
      <c r="E9" s="393" t="s">
        <v>741</v>
      </c>
      <c r="F9" s="393" t="s">
        <v>742</v>
      </c>
      <c r="G9" s="393" t="s">
        <v>688</v>
      </c>
      <c r="H9" s="542" t="s">
        <v>685</v>
      </c>
      <c r="I9" s="392" t="s">
        <v>686</v>
      </c>
      <c r="J9" s="502" t="s">
        <v>697</v>
      </c>
      <c r="K9" s="503"/>
    </row>
    <row r="10" spans="2:11" s="9" customFormat="1" ht="15" thickBot="1" x14ac:dyDescent="0.35">
      <c r="B10" s="517"/>
      <c r="C10" s="522"/>
      <c r="D10" s="522"/>
      <c r="E10" s="394" t="s">
        <v>27</v>
      </c>
      <c r="F10" s="394" t="s">
        <v>743</v>
      </c>
      <c r="G10" s="394" t="s">
        <v>743</v>
      </c>
      <c r="H10" s="543"/>
      <c r="I10" s="394" t="s">
        <v>743</v>
      </c>
      <c r="J10" s="67" t="s">
        <v>687</v>
      </c>
      <c r="K10" s="68" t="s">
        <v>688</v>
      </c>
    </row>
    <row r="11" spans="2:11" s="72" customFormat="1" ht="13.8" x14ac:dyDescent="0.3">
      <c r="B11" s="271"/>
      <c r="C11" s="109" t="s">
        <v>900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885</v>
      </c>
      <c r="D12" s="113" t="s">
        <v>886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885</v>
      </c>
      <c r="D13" s="113" t="s">
        <v>886</v>
      </c>
      <c r="E13" s="114">
        <v>3750</v>
      </c>
      <c r="F13" s="43"/>
      <c r="G13" s="160"/>
      <c r="H13" s="367"/>
      <c r="I13" s="167">
        <f t="shared" ref="I13:I14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887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869</v>
      </c>
      <c r="D16" s="113"/>
      <c r="E16" s="114"/>
      <c r="F16" s="43"/>
      <c r="G16" s="224"/>
      <c r="H16" s="367"/>
      <c r="I16" s="167">
        <f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868</v>
      </c>
      <c r="D17" s="115"/>
      <c r="E17" s="116"/>
      <c r="F17" s="43"/>
      <c r="G17" s="225"/>
      <c r="H17" s="367"/>
      <c r="I17" s="167">
        <f t="shared" ref="I17:I20" si="3">J17+K17</f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888</v>
      </c>
      <c r="D18" s="115"/>
      <c r="E18" s="114"/>
      <c r="F18" s="43"/>
      <c r="G18" s="225"/>
      <c r="H18" s="367"/>
      <c r="I18" s="167">
        <f t="shared" si="3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889</v>
      </c>
      <c r="D19" s="113"/>
      <c r="E19" s="114"/>
      <c r="F19" s="43"/>
      <c r="G19" s="225"/>
      <c r="H19" s="367"/>
      <c r="I19" s="167">
        <f t="shared" si="3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890</v>
      </c>
      <c r="D20" s="115"/>
      <c r="E20" s="114"/>
      <c r="F20" s="43"/>
      <c r="G20" s="225"/>
      <c r="H20" s="367"/>
      <c r="I20" s="167">
        <f t="shared" si="3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891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892</v>
      </c>
      <c r="D22" s="113" t="s">
        <v>245</v>
      </c>
      <c r="E22" s="114"/>
      <c r="F22" s="43"/>
      <c r="G22" s="225"/>
      <c r="H22" s="367"/>
      <c r="I22" s="167">
        <f>J22+K22</f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893</v>
      </c>
      <c r="D23" s="113" t="s">
        <v>247</v>
      </c>
      <c r="E23" s="116"/>
      <c r="F23" s="43"/>
      <c r="G23" s="225"/>
      <c r="H23" s="367"/>
      <c r="I23" s="167">
        <f t="shared" ref="I23:I27" si="4">J23+K23</f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894</v>
      </c>
      <c r="D24" s="113"/>
      <c r="E24" s="116"/>
      <c r="F24" s="43"/>
      <c r="G24" s="225"/>
      <c r="H24" s="367"/>
      <c r="I24" s="167">
        <f t="shared" si="4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895</v>
      </c>
      <c r="D25" s="113"/>
      <c r="E25" s="114">
        <v>2500</v>
      </c>
      <c r="F25" s="43"/>
      <c r="G25" s="225"/>
      <c r="H25" s="367"/>
      <c r="I25" s="167">
        <f t="shared" si="4"/>
        <v>0</v>
      </c>
      <c r="J25" s="152">
        <f t="shared" ref="J25:J27" si="5">F25*H25</f>
        <v>0</v>
      </c>
      <c r="K25" s="151">
        <f t="shared" ref="K25:K27" si="6">G25*H25</f>
        <v>0</v>
      </c>
    </row>
    <row r="26" spans="2:11" s="72" customFormat="1" ht="13.8" x14ac:dyDescent="0.3">
      <c r="B26" s="272" t="s">
        <v>579</v>
      </c>
      <c r="C26" s="240" t="s">
        <v>895</v>
      </c>
      <c r="D26" s="113"/>
      <c r="E26" s="114">
        <v>3750</v>
      </c>
      <c r="F26" s="43"/>
      <c r="G26" s="225"/>
      <c r="H26" s="367"/>
      <c r="I26" s="167">
        <f t="shared" si="4"/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895</v>
      </c>
      <c r="D27" s="113"/>
      <c r="E27" s="114" t="s">
        <v>246</v>
      </c>
      <c r="F27" s="43"/>
      <c r="G27" s="225"/>
      <c r="H27" s="367"/>
      <c r="I27" s="167">
        <f t="shared" si="4"/>
        <v>0</v>
      </c>
      <c r="J27" s="152">
        <f t="shared" si="5"/>
        <v>0</v>
      </c>
      <c r="K27" s="151">
        <f t="shared" si="6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896</v>
      </c>
      <c r="D29" s="115" t="s">
        <v>897</v>
      </c>
      <c r="E29" s="116"/>
      <c r="F29" s="43"/>
      <c r="G29" s="160"/>
      <c r="H29" s="367"/>
      <c r="I29" s="167">
        <f>J29+K29</f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898</v>
      </c>
      <c r="D30" s="113"/>
      <c r="E30" s="114">
        <v>2500</v>
      </c>
      <c r="F30" s="43"/>
      <c r="G30" s="160"/>
      <c r="H30" s="367"/>
      <c r="I30" s="167">
        <f t="shared" ref="I30:I32" si="9">J30+K30</f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898</v>
      </c>
      <c r="D31" s="113"/>
      <c r="E31" s="114">
        <v>3750</v>
      </c>
      <c r="F31" s="43"/>
      <c r="G31" s="160"/>
      <c r="H31" s="367"/>
      <c r="I31" s="167">
        <f t="shared" si="9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898</v>
      </c>
      <c r="D32" s="113"/>
      <c r="E32" s="114" t="s">
        <v>246</v>
      </c>
      <c r="F32" s="43"/>
      <c r="G32" s="160"/>
      <c r="H32" s="367"/>
      <c r="I32" s="167">
        <f t="shared" si="9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792</v>
      </c>
      <c r="D33" s="379" t="s">
        <v>793</v>
      </c>
      <c r="E33" s="379" t="s">
        <v>739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879</v>
      </c>
      <c r="D34" s="256"/>
      <c r="E34" s="378"/>
      <c r="F34" s="43"/>
      <c r="G34" s="224"/>
      <c r="H34" s="367"/>
      <c r="I34" s="167">
        <f>J34+K34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794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795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796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917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434" t="s">
        <v>1139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797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798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799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800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6" t="s">
        <v>899</v>
      </c>
      <c r="D44" s="537"/>
      <c r="E44" s="538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31" t="s">
        <v>150</v>
      </c>
      <c r="C47" s="532"/>
      <c r="D47" s="532"/>
      <c r="E47" s="532"/>
      <c r="F47" s="532"/>
      <c r="G47" s="533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>
      <selection activeCell="H13" sqref="H13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4" t="s">
        <v>144</v>
      </c>
      <c r="C2" s="504" t="str">
        <f>Nábytek!D25</f>
        <v>Chladicí/Mrazicí ostrůvky s agregátem</v>
      </c>
      <c r="D2" s="505"/>
      <c r="E2" s="505"/>
      <c r="F2" s="506"/>
      <c r="G2" s="525" t="str">
        <f>'Celkem  Nab+Tech'!G2</f>
        <v>Firma</v>
      </c>
      <c r="H2" s="526"/>
      <c r="I2" s="553" t="str">
        <f>Nábytek!H2</f>
        <v>XY</v>
      </c>
      <c r="J2" s="554"/>
      <c r="K2" s="555"/>
    </row>
    <row r="3" spans="2:11" ht="16.2" thickBot="1" x14ac:dyDescent="0.35">
      <c r="B3" s="545"/>
      <c r="C3" s="264" t="s">
        <v>736</v>
      </c>
      <c r="D3" s="527"/>
      <c r="E3" s="527"/>
      <c r="F3" s="528"/>
      <c r="G3" s="523" t="str">
        <f>'Celkem  Nab+Tech'!G3</f>
        <v>Projekt</v>
      </c>
      <c r="H3" s="524"/>
      <c r="I3" s="553" t="str">
        <f>Nábytek!H3</f>
        <v>Makro Ostrava - remodelling chlazení</v>
      </c>
      <c r="J3" s="554"/>
      <c r="K3" s="555"/>
    </row>
    <row r="4" spans="2:11" ht="16.2" thickBot="1" x14ac:dyDescent="0.35">
      <c r="B4" s="546"/>
      <c r="C4" s="265" t="s">
        <v>737</v>
      </c>
      <c r="D4" s="529"/>
      <c r="E4" s="529"/>
      <c r="F4" s="530"/>
      <c r="G4" s="523" t="str">
        <f>'Celkem  Nab+Tech'!G4</f>
        <v>Datum nabídky</v>
      </c>
      <c r="H4" s="524"/>
      <c r="I4" s="550" t="str">
        <f>Nábytek!H4</f>
        <v>XX.XX.2020</v>
      </c>
      <c r="J4" s="551"/>
      <c r="K4" s="552"/>
    </row>
    <row r="5" spans="2:11" s="72" customFormat="1" ht="13.8" x14ac:dyDescent="0.3">
      <c r="B5" s="507" t="s">
        <v>1108</v>
      </c>
      <c r="C5" s="508"/>
      <c r="D5" s="508"/>
      <c r="E5" s="508"/>
      <c r="F5" s="508"/>
      <c r="G5" s="509"/>
      <c r="H5" s="509"/>
      <c r="I5" s="509"/>
      <c r="J5" s="509"/>
      <c r="K5" s="510"/>
    </row>
    <row r="6" spans="2:11" s="72" customFormat="1" ht="13.8" x14ac:dyDescent="0.3">
      <c r="B6" s="511" t="s">
        <v>1100</v>
      </c>
      <c r="C6" s="508"/>
      <c r="D6" s="508"/>
      <c r="E6" s="508"/>
      <c r="F6" s="508"/>
      <c r="G6" s="508"/>
      <c r="H6" s="508"/>
      <c r="I6" s="508"/>
      <c r="J6" s="508"/>
      <c r="K6" s="512"/>
    </row>
    <row r="7" spans="2:11" s="72" customFormat="1" ht="14.4" customHeight="1" x14ac:dyDescent="0.3">
      <c r="B7" s="511" t="s">
        <v>1101</v>
      </c>
      <c r="C7" s="508"/>
      <c r="D7" s="508"/>
      <c r="E7" s="508"/>
      <c r="F7" s="508"/>
      <c r="G7" s="508"/>
      <c r="H7" s="508"/>
      <c r="I7" s="508"/>
      <c r="J7" s="508"/>
      <c r="K7" s="512"/>
    </row>
    <row r="8" spans="2:11" s="72" customFormat="1" ht="13.8" x14ac:dyDescent="0.3">
      <c r="B8" s="511" t="s">
        <v>1096</v>
      </c>
      <c r="C8" s="508"/>
      <c r="D8" s="508"/>
      <c r="E8" s="508"/>
      <c r="F8" s="508"/>
      <c r="G8" s="508"/>
      <c r="H8" s="508"/>
      <c r="I8" s="508"/>
      <c r="J8" s="508"/>
      <c r="K8" s="512"/>
    </row>
    <row r="9" spans="2:11" s="72" customFormat="1" thickBot="1" x14ac:dyDescent="0.35">
      <c r="B9" s="513" t="s">
        <v>1102</v>
      </c>
      <c r="C9" s="514"/>
      <c r="D9" s="514"/>
      <c r="E9" s="514"/>
      <c r="F9" s="514"/>
      <c r="G9" s="514"/>
      <c r="H9" s="514"/>
      <c r="I9" s="514"/>
      <c r="J9" s="514"/>
      <c r="K9" s="515"/>
    </row>
    <row r="10" spans="2:11" s="9" customFormat="1" x14ac:dyDescent="0.3">
      <c r="B10" s="516" t="s">
        <v>16</v>
      </c>
      <c r="C10" s="521" t="s">
        <v>739</v>
      </c>
      <c r="D10" s="521" t="s">
        <v>740</v>
      </c>
      <c r="E10" s="393" t="s">
        <v>741</v>
      </c>
      <c r="F10" s="393" t="s">
        <v>742</v>
      </c>
      <c r="G10" s="393" t="s">
        <v>688</v>
      </c>
      <c r="H10" s="521" t="s">
        <v>685</v>
      </c>
      <c r="I10" s="392" t="s">
        <v>686</v>
      </c>
      <c r="J10" s="502" t="s">
        <v>697</v>
      </c>
      <c r="K10" s="503"/>
    </row>
    <row r="11" spans="2:11" s="9" customFormat="1" ht="15" thickBot="1" x14ac:dyDescent="0.35">
      <c r="B11" s="517"/>
      <c r="C11" s="522"/>
      <c r="D11" s="522"/>
      <c r="E11" s="394" t="s">
        <v>27</v>
      </c>
      <c r="F11" s="394" t="s">
        <v>743</v>
      </c>
      <c r="G11" s="394" t="s">
        <v>743</v>
      </c>
      <c r="H11" s="522"/>
      <c r="I11" s="394" t="s">
        <v>743</v>
      </c>
      <c r="J11" s="67" t="s">
        <v>687</v>
      </c>
      <c r="K11" s="68" t="s">
        <v>688</v>
      </c>
    </row>
    <row r="12" spans="2:11" s="72" customFormat="1" ht="13.8" x14ac:dyDescent="0.3">
      <c r="B12" s="271"/>
      <c r="C12" s="109" t="s">
        <v>900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1107</v>
      </c>
      <c r="E13" s="113" t="s">
        <v>1105</v>
      </c>
      <c r="F13" s="43"/>
      <c r="G13" s="160"/>
      <c r="H13" s="367">
        <v>8</v>
      </c>
      <c r="I13" s="167">
        <f>J13+K13</f>
        <v>0</v>
      </c>
      <c r="J13" s="152">
        <f t="shared" ref="J13" si="0">F13*H13</f>
        <v>0</v>
      </c>
      <c r="K13" s="151">
        <f t="shared" ref="K13" si="1">G13*H13</f>
        <v>0</v>
      </c>
    </row>
    <row r="14" spans="2:11" s="72" customFormat="1" ht="13.8" x14ac:dyDescent="0.3">
      <c r="B14" s="272" t="s">
        <v>120</v>
      </c>
      <c r="C14" s="112" t="s">
        <v>901</v>
      </c>
      <c r="D14" s="113"/>
      <c r="E14" s="114" t="s">
        <v>134</v>
      </c>
      <c r="F14" s="43"/>
      <c r="G14" s="160"/>
      <c r="H14" s="367">
        <v>12</v>
      </c>
      <c r="I14" s="167">
        <f t="shared" ref="I14:I37" si="2">J14+K14</f>
        <v>0</v>
      </c>
      <c r="J14" s="152">
        <f t="shared" ref="J14:J37" si="3">F14*H14</f>
        <v>0</v>
      </c>
      <c r="K14" s="151">
        <f t="shared" ref="K14:K37" si="4">G14*H14</f>
        <v>0</v>
      </c>
    </row>
    <row r="15" spans="2:11" s="72" customFormat="1" ht="13.8" x14ac:dyDescent="0.3">
      <c r="B15" s="272" t="s">
        <v>121</v>
      </c>
      <c r="C15" s="112" t="s">
        <v>901</v>
      </c>
      <c r="D15" s="113"/>
      <c r="E15" s="114" t="s">
        <v>135</v>
      </c>
      <c r="F15" s="43"/>
      <c r="G15" s="160"/>
      <c r="H15" s="367">
        <v>51</v>
      </c>
      <c r="I15" s="167">
        <f t="shared" si="2"/>
        <v>0</v>
      </c>
      <c r="J15" s="152">
        <f t="shared" si="3"/>
        <v>0</v>
      </c>
      <c r="K15" s="151">
        <f t="shared" si="4"/>
        <v>0</v>
      </c>
    </row>
    <row r="16" spans="2:11" s="72" customFormat="1" ht="13.8" x14ac:dyDescent="0.3">
      <c r="B16" s="272" t="s">
        <v>122</v>
      </c>
      <c r="C16" s="112" t="s">
        <v>1106</v>
      </c>
      <c r="D16" s="113"/>
      <c r="E16" s="114" t="s">
        <v>134</v>
      </c>
      <c r="F16" s="43"/>
      <c r="G16" s="160"/>
      <c r="H16" s="367">
        <v>0</v>
      </c>
      <c r="I16" s="167">
        <f t="shared" ref="I16:I17" si="5">J16+K16</f>
        <v>0</v>
      </c>
      <c r="J16" s="152">
        <f t="shared" ref="J16:J17" si="6">F16*H16</f>
        <v>0</v>
      </c>
      <c r="K16" s="151">
        <f t="shared" ref="K16:K17" si="7">G16*H16</f>
        <v>0</v>
      </c>
    </row>
    <row r="17" spans="2:11" s="72" customFormat="1" ht="13.8" x14ac:dyDescent="0.3">
      <c r="B17" s="272" t="s">
        <v>123</v>
      </c>
      <c r="C17" s="112" t="s">
        <v>1106</v>
      </c>
      <c r="D17" s="113"/>
      <c r="E17" s="114" t="s">
        <v>135</v>
      </c>
      <c r="F17" s="43"/>
      <c r="G17" s="160"/>
      <c r="H17" s="367">
        <v>9</v>
      </c>
      <c r="I17" s="167">
        <f t="shared" si="5"/>
        <v>0</v>
      </c>
      <c r="J17" s="152">
        <f t="shared" si="6"/>
        <v>0</v>
      </c>
      <c r="K17" s="151">
        <f t="shared" si="7"/>
        <v>0</v>
      </c>
    </row>
    <row r="18" spans="2:11" s="72" customFormat="1" ht="13.8" x14ac:dyDescent="0.3">
      <c r="B18" s="272"/>
      <c r="C18" s="117" t="s">
        <v>891</v>
      </c>
      <c r="D18" s="113"/>
      <c r="E18" s="116"/>
      <c r="F18" s="80"/>
      <c r="G18" s="162"/>
      <c r="H18" s="367"/>
      <c r="I18" s="167"/>
      <c r="J18" s="152"/>
      <c r="K18" s="151"/>
    </row>
    <row r="19" spans="2:11" s="72" customFormat="1" ht="13.8" x14ac:dyDescent="0.3">
      <c r="B19" s="272" t="s">
        <v>124</v>
      </c>
      <c r="C19" s="112" t="s">
        <v>892</v>
      </c>
      <c r="D19" s="115"/>
      <c r="E19" s="114"/>
      <c r="F19" s="43"/>
      <c r="G19" s="225"/>
      <c r="H19" s="367">
        <v>380</v>
      </c>
      <c r="I19" s="167">
        <f t="shared" ref="I19" si="8">J19+K19</f>
        <v>0</v>
      </c>
      <c r="J19" s="152">
        <f t="shared" ref="J19" si="9">F19*H19</f>
        <v>0</v>
      </c>
      <c r="K19" s="151">
        <f t="shared" ref="K19" si="10">G19*H19</f>
        <v>0</v>
      </c>
    </row>
    <row r="20" spans="2:11" s="72" customFormat="1" ht="13.8" x14ac:dyDescent="0.3">
      <c r="B20" s="272" t="s">
        <v>125</v>
      </c>
      <c r="C20" s="112" t="s">
        <v>902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896</v>
      </c>
      <c r="D22" s="115" t="s">
        <v>897</v>
      </c>
      <c r="E22" s="114" t="s">
        <v>134</v>
      </c>
      <c r="F22" s="43"/>
      <c r="G22" s="160"/>
      <c r="H22" s="367">
        <v>8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127</v>
      </c>
      <c r="C23" s="112" t="s">
        <v>903</v>
      </c>
      <c r="D23" s="115"/>
      <c r="E23" s="114" t="s">
        <v>134</v>
      </c>
      <c r="F23" s="43"/>
      <c r="G23" s="160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128</v>
      </c>
      <c r="C24" s="112" t="s">
        <v>903</v>
      </c>
      <c r="D24" s="113"/>
      <c r="E24" s="114" t="s">
        <v>135</v>
      </c>
      <c r="F24" s="43"/>
      <c r="G24" s="160"/>
      <c r="H24" s="367"/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896</v>
      </c>
      <c r="D26" s="115" t="s">
        <v>897</v>
      </c>
      <c r="E26" s="116"/>
      <c r="F26" s="43"/>
      <c r="G26" s="160"/>
      <c r="H26" s="367">
        <v>87.5</v>
      </c>
      <c r="I26" s="167">
        <f>J26+K26</f>
        <v>0</v>
      </c>
      <c r="J26" s="152">
        <f t="shared" ref="J26:J29" si="11">F26*H26</f>
        <v>0</v>
      </c>
      <c r="K26" s="151">
        <f t="shared" ref="K26:K29" si="12">G26*H26</f>
        <v>0</v>
      </c>
    </row>
    <row r="27" spans="2:11" s="72" customFormat="1" ht="13.8" x14ac:dyDescent="0.3">
      <c r="B27" s="272" t="s">
        <v>130</v>
      </c>
      <c r="C27" s="240" t="s">
        <v>895</v>
      </c>
      <c r="D27" s="113"/>
      <c r="E27" s="114" t="s">
        <v>134</v>
      </c>
      <c r="F27" s="43"/>
      <c r="G27" s="225"/>
      <c r="H27" s="367">
        <v>16</v>
      </c>
      <c r="I27" s="167">
        <f t="shared" ref="I27:I29" si="13">J27+K27</f>
        <v>0</v>
      </c>
      <c r="J27" s="152">
        <f t="shared" si="11"/>
        <v>0</v>
      </c>
      <c r="K27" s="151">
        <f t="shared" si="12"/>
        <v>0</v>
      </c>
    </row>
    <row r="28" spans="2:11" s="72" customFormat="1" ht="13.8" x14ac:dyDescent="0.3">
      <c r="B28" s="272" t="s">
        <v>131</v>
      </c>
      <c r="C28" s="240" t="s">
        <v>895</v>
      </c>
      <c r="D28" s="113"/>
      <c r="E28" s="114" t="s">
        <v>134</v>
      </c>
      <c r="F28" s="43"/>
      <c r="G28" s="225"/>
      <c r="H28" s="367">
        <v>24</v>
      </c>
      <c r="I28" s="167">
        <f t="shared" si="13"/>
        <v>0</v>
      </c>
      <c r="J28" s="152">
        <f t="shared" si="11"/>
        <v>0</v>
      </c>
      <c r="K28" s="151">
        <f t="shared" si="12"/>
        <v>0</v>
      </c>
    </row>
    <row r="29" spans="2:11" s="72" customFormat="1" ht="13.8" x14ac:dyDescent="0.3">
      <c r="B29" s="272" t="s">
        <v>132</v>
      </c>
      <c r="C29" s="240" t="s">
        <v>895</v>
      </c>
      <c r="D29" s="113"/>
      <c r="E29" s="114" t="s">
        <v>135</v>
      </c>
      <c r="F29" s="43"/>
      <c r="G29" s="225"/>
      <c r="H29" s="367">
        <v>120</v>
      </c>
      <c r="I29" s="167">
        <f t="shared" si="13"/>
        <v>0</v>
      </c>
      <c r="J29" s="152">
        <f t="shared" si="11"/>
        <v>0</v>
      </c>
      <c r="K29" s="151">
        <f t="shared" si="12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1097</v>
      </c>
      <c r="D31" s="113" t="s">
        <v>246</v>
      </c>
      <c r="E31" s="114" t="s">
        <v>134</v>
      </c>
      <c r="F31" s="43"/>
      <c r="G31" s="225"/>
      <c r="H31" s="367">
        <v>8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650</v>
      </c>
      <c r="C32" s="112" t="s">
        <v>1097</v>
      </c>
      <c r="D32" s="113"/>
      <c r="E32" s="116" t="s">
        <v>134</v>
      </c>
      <c r="F32" s="43"/>
      <c r="G32" s="225"/>
      <c r="H32" s="367">
        <v>12</v>
      </c>
      <c r="I32" s="167">
        <f t="shared" si="2"/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647</v>
      </c>
      <c r="C33" s="112" t="s">
        <v>1097</v>
      </c>
      <c r="D33" s="115"/>
      <c r="E33" s="116" t="s">
        <v>135</v>
      </c>
      <c r="F33" s="43"/>
      <c r="G33" s="225"/>
      <c r="H33" s="367">
        <v>60</v>
      </c>
      <c r="I33" s="167">
        <f t="shared" si="2"/>
        <v>0</v>
      </c>
      <c r="J33" s="152">
        <f t="shared" si="3"/>
        <v>0</v>
      </c>
      <c r="K33" s="151">
        <f t="shared" si="4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1098</v>
      </c>
      <c r="D35" s="113" t="s">
        <v>246</v>
      </c>
      <c r="E35" s="114" t="s">
        <v>134</v>
      </c>
      <c r="F35" s="43"/>
      <c r="G35" s="160"/>
      <c r="H35" s="367">
        <v>8</v>
      </c>
      <c r="I35" s="167">
        <f t="shared" si="2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649</v>
      </c>
      <c r="C36" s="112" t="s">
        <v>1099</v>
      </c>
      <c r="D36" s="113"/>
      <c r="E36" s="114" t="s">
        <v>134</v>
      </c>
      <c r="F36" s="43"/>
      <c r="G36" s="160"/>
      <c r="H36" s="367">
        <v>12</v>
      </c>
      <c r="I36" s="167">
        <f t="shared" si="2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675</v>
      </c>
      <c r="C37" s="112" t="s">
        <v>1099</v>
      </c>
      <c r="D37" s="113"/>
      <c r="E37" s="114" t="s">
        <v>135</v>
      </c>
      <c r="F37" s="43"/>
      <c r="G37" s="160"/>
      <c r="H37" s="367">
        <v>60</v>
      </c>
      <c r="I37" s="167">
        <f t="shared" si="2"/>
        <v>0</v>
      </c>
      <c r="J37" s="152">
        <f t="shared" si="3"/>
        <v>0</v>
      </c>
      <c r="K37" s="151">
        <f t="shared" si="4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31" t="s">
        <v>707</v>
      </c>
      <c r="C40" s="532"/>
      <c r="D40" s="532"/>
      <c r="E40" s="532"/>
      <c r="F40" s="532"/>
      <c r="G40" s="532"/>
      <c r="H40" s="222">
        <f>SUM(H12:H38)</f>
        <v>875.5</v>
      </c>
      <c r="I40" s="189">
        <f t="shared" ref="I40:K40" si="14">SUM(I12:I38)</f>
        <v>0</v>
      </c>
      <c r="J40" s="258">
        <f t="shared" si="14"/>
        <v>0</v>
      </c>
      <c r="K40" s="259">
        <f t="shared" si="14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13:H18 G34:H37 G30:H30 H19:H20" name="Bereich2_4"/>
    <protectedRange sqref="F30:F37 F13:F24" name="Bereich2_1_3"/>
    <protectedRange sqref="G19:G20" name="Bereich2_4_1_1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4" t="s">
        <v>248</v>
      </c>
      <c r="C2" s="556" t="str">
        <f>Nábytek!C31:H31</f>
        <v>Doprava nábytku</v>
      </c>
      <c r="D2" s="557"/>
      <c r="E2" s="558"/>
      <c r="F2" s="40" t="str">
        <f>'Celkem  Nab+Tech'!G2</f>
        <v>Firma</v>
      </c>
      <c r="G2" s="547" t="str">
        <f>Nábytek!H2</f>
        <v>XY</v>
      </c>
      <c r="H2" s="548"/>
      <c r="I2" s="549"/>
    </row>
    <row r="3" spans="2:12" ht="15" customHeight="1" thickBot="1" x14ac:dyDescent="0.35">
      <c r="B3" s="545"/>
      <c r="C3" s="559"/>
      <c r="D3" s="560"/>
      <c r="E3" s="561"/>
      <c r="F3" s="249" t="str">
        <f>'Celkem  Nab+Tech'!G3</f>
        <v>Projekt</v>
      </c>
      <c r="G3" s="547" t="str">
        <f>Nábytek!H3</f>
        <v>Makro Ostrava - remodelling chlazení</v>
      </c>
      <c r="H3" s="548"/>
      <c r="I3" s="549"/>
    </row>
    <row r="4" spans="2:12" ht="21.6" customHeight="1" thickBot="1" x14ac:dyDescent="0.35">
      <c r="B4" s="546"/>
      <c r="C4" s="562"/>
      <c r="D4" s="563"/>
      <c r="E4" s="564"/>
      <c r="F4" s="41" t="str">
        <f>'Celkem  Nab+Tech'!G4</f>
        <v>Datum nabídky</v>
      </c>
      <c r="G4" s="565" t="str">
        <f>Nábytek!H4</f>
        <v>XX.XX.2020</v>
      </c>
      <c r="H4" s="566"/>
      <c r="I4" s="567"/>
    </row>
    <row r="5" spans="2:12" s="72" customFormat="1" ht="13.8" x14ac:dyDescent="0.3">
      <c r="B5" s="568" t="s">
        <v>904</v>
      </c>
      <c r="C5" s="569"/>
      <c r="D5" s="569"/>
      <c r="E5" s="569"/>
      <c r="F5" s="569"/>
      <c r="G5" s="569"/>
      <c r="H5" s="569"/>
      <c r="I5" s="570"/>
    </row>
    <row r="6" spans="2:12" s="72" customFormat="1" ht="13.8" x14ac:dyDescent="0.3">
      <c r="B6" s="571" t="s">
        <v>905</v>
      </c>
      <c r="C6" s="572" t="s">
        <v>231</v>
      </c>
      <c r="D6" s="572" t="s">
        <v>231</v>
      </c>
      <c r="E6" s="572" t="s">
        <v>231</v>
      </c>
      <c r="F6" s="572" t="s">
        <v>231</v>
      </c>
      <c r="G6" s="572" t="s">
        <v>231</v>
      </c>
      <c r="H6" s="572" t="s">
        <v>231</v>
      </c>
      <c r="I6" s="573" t="s">
        <v>231</v>
      </c>
    </row>
    <row r="7" spans="2:12" s="72" customFormat="1" ht="13.8" x14ac:dyDescent="0.3">
      <c r="B7" s="571"/>
      <c r="C7" s="572"/>
      <c r="D7" s="572"/>
      <c r="E7" s="572"/>
      <c r="F7" s="572"/>
      <c r="G7" s="572"/>
      <c r="H7" s="572"/>
      <c r="I7" s="573"/>
    </row>
    <row r="8" spans="2:12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12" ht="14.4" customHeight="1" x14ac:dyDescent="0.3">
      <c r="B9" s="574" t="s">
        <v>85</v>
      </c>
      <c r="C9" s="576" t="s">
        <v>739</v>
      </c>
      <c r="D9" s="393" t="s">
        <v>742</v>
      </c>
      <c r="E9" s="393" t="s">
        <v>688</v>
      </c>
      <c r="F9" s="521" t="s">
        <v>685</v>
      </c>
      <c r="G9" s="392" t="s">
        <v>686</v>
      </c>
      <c r="H9" s="502" t="s">
        <v>697</v>
      </c>
      <c r="I9" s="503"/>
    </row>
    <row r="10" spans="2:12" ht="15" thickBot="1" x14ac:dyDescent="0.35">
      <c r="B10" s="575"/>
      <c r="C10" s="577"/>
      <c r="D10" s="394" t="s">
        <v>743</v>
      </c>
      <c r="E10" s="394" t="s">
        <v>743</v>
      </c>
      <c r="F10" s="522"/>
      <c r="G10" s="394" t="s">
        <v>743</v>
      </c>
      <c r="H10" s="67" t="s">
        <v>687</v>
      </c>
      <c r="I10" s="68" t="s">
        <v>688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906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35">
      <c r="B14" s="66"/>
      <c r="C14" s="60"/>
      <c r="D14" s="62"/>
      <c r="E14" s="63"/>
      <c r="F14" s="64"/>
      <c r="G14" s="211"/>
      <c r="H14" s="211"/>
      <c r="I14" s="211"/>
    </row>
    <row r="15" spans="2:12" ht="18.600000000000001" thickBot="1" x14ac:dyDescent="0.4">
      <c r="B15" s="531" t="s">
        <v>707</v>
      </c>
      <c r="C15" s="532"/>
      <c r="D15" s="532"/>
      <c r="E15" s="533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x14ac:dyDescent="0.3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664062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1:9" ht="15" thickBot="1" x14ac:dyDescent="0.35">
      <c r="A1" s="433"/>
    </row>
    <row r="2" spans="1:9" ht="21.6" thickBot="1" x14ac:dyDescent="0.35">
      <c r="B2" s="544" t="s">
        <v>152</v>
      </c>
      <c r="C2" s="504" t="str">
        <f>Nábytek!D36</f>
        <v>Extra položky</v>
      </c>
      <c r="D2" s="506"/>
      <c r="E2" s="578" t="str">
        <f>'Celkem  Nab+Tech'!G2</f>
        <v>Firma</v>
      </c>
      <c r="F2" s="523"/>
      <c r="G2" s="553" t="str">
        <f>Nábytek!H2</f>
        <v>XY</v>
      </c>
      <c r="H2" s="554"/>
      <c r="I2" s="555"/>
    </row>
    <row r="3" spans="1:9" ht="16.2" thickBot="1" x14ac:dyDescent="0.35">
      <c r="B3" s="545"/>
      <c r="C3" s="579"/>
      <c r="D3" s="580"/>
      <c r="E3" s="578" t="str">
        <f>'Celkem  Nab+Tech'!G3</f>
        <v>Projekt</v>
      </c>
      <c r="F3" s="523"/>
      <c r="G3" s="553" t="str">
        <f>Nábytek!H3</f>
        <v>Makro Ostrava - remodelling chlazení</v>
      </c>
      <c r="H3" s="554"/>
      <c r="I3" s="555"/>
    </row>
    <row r="4" spans="1:9" ht="16.2" thickBot="1" x14ac:dyDescent="0.35">
      <c r="B4" s="546"/>
      <c r="C4" s="562"/>
      <c r="D4" s="564"/>
      <c r="E4" s="578" t="str">
        <f>'Celkem  Nab+Tech'!G4</f>
        <v>Datum nabídky</v>
      </c>
      <c r="F4" s="523"/>
      <c r="G4" s="550" t="str">
        <f>Nábytek!H4</f>
        <v>XX.XX.2020</v>
      </c>
      <c r="H4" s="551"/>
      <c r="I4" s="552"/>
    </row>
    <row r="5" spans="1:9" s="72" customFormat="1" ht="13.8" x14ac:dyDescent="0.3">
      <c r="B5" s="507" t="s">
        <v>801</v>
      </c>
      <c r="C5" s="509"/>
      <c r="D5" s="509"/>
      <c r="E5" s="509"/>
      <c r="F5" s="509"/>
      <c r="G5" s="509"/>
      <c r="H5" s="509"/>
      <c r="I5" s="510"/>
    </row>
    <row r="6" spans="1:9" s="72" customFormat="1" ht="14.4" customHeight="1" x14ac:dyDescent="0.3">
      <c r="B6" s="511"/>
      <c r="C6" s="508"/>
      <c r="D6" s="508"/>
      <c r="E6" s="508"/>
      <c r="F6" s="508"/>
      <c r="G6" s="508"/>
      <c r="H6" s="508"/>
      <c r="I6" s="512"/>
    </row>
    <row r="7" spans="1:9" s="72" customFormat="1" ht="13.8" x14ac:dyDescent="0.3">
      <c r="B7" s="511"/>
      <c r="C7" s="508"/>
      <c r="D7" s="508"/>
      <c r="E7" s="508"/>
      <c r="F7" s="508"/>
      <c r="G7" s="508"/>
      <c r="H7" s="508"/>
      <c r="I7" s="512"/>
    </row>
    <row r="8" spans="1:9" s="72" customFormat="1" thickBot="1" x14ac:dyDescent="0.35">
      <c r="B8" s="513"/>
      <c r="C8" s="514"/>
      <c r="D8" s="514"/>
      <c r="E8" s="514"/>
      <c r="F8" s="514"/>
      <c r="G8" s="514"/>
      <c r="H8" s="514"/>
      <c r="I8" s="515"/>
    </row>
    <row r="9" spans="1:9" s="9" customFormat="1" x14ac:dyDescent="0.3">
      <c r="B9" s="574" t="s">
        <v>85</v>
      </c>
      <c r="C9" s="576" t="s">
        <v>739</v>
      </c>
      <c r="D9" s="393" t="s">
        <v>742</v>
      </c>
      <c r="E9" s="393" t="s">
        <v>688</v>
      </c>
      <c r="F9" s="521" t="s">
        <v>685</v>
      </c>
      <c r="G9" s="392" t="s">
        <v>686</v>
      </c>
      <c r="H9" s="502" t="s">
        <v>697</v>
      </c>
      <c r="I9" s="503"/>
    </row>
    <row r="10" spans="1:9" s="9" customFormat="1" ht="15" thickBot="1" x14ac:dyDescent="0.35">
      <c r="B10" s="575"/>
      <c r="C10" s="577"/>
      <c r="D10" s="394" t="s">
        <v>743</v>
      </c>
      <c r="E10" s="394" t="s">
        <v>743</v>
      </c>
      <c r="F10" s="522"/>
      <c r="G10" s="394" t="s">
        <v>743</v>
      </c>
      <c r="H10" s="67" t="s">
        <v>687</v>
      </c>
      <c r="I10" s="68" t="s">
        <v>688</v>
      </c>
    </row>
    <row r="11" spans="1:9" s="72" customFormat="1" ht="13.8" x14ac:dyDescent="0.3">
      <c r="B11" s="271"/>
      <c r="C11" s="433"/>
      <c r="D11" s="42"/>
      <c r="E11" s="159"/>
      <c r="F11" s="42"/>
      <c r="G11" s="166"/>
      <c r="H11" s="157"/>
      <c r="I11" s="158"/>
    </row>
    <row r="12" spans="1:9" s="72" customFormat="1" ht="13.8" x14ac:dyDescent="0.3">
      <c r="B12" s="272" t="s">
        <v>151</v>
      </c>
      <c r="C12" s="112" t="s">
        <v>1117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1:9" s="72" customFormat="1" ht="13.8" x14ac:dyDescent="0.3">
      <c r="B13" s="272" t="s">
        <v>153</v>
      </c>
      <c r="C13" s="112" t="s">
        <v>1119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1:9" s="72" customFormat="1" ht="13.8" x14ac:dyDescent="0.3">
      <c r="B14" s="272" t="s">
        <v>154</v>
      </c>
      <c r="C14" s="112" t="s">
        <v>1118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1:9" s="72" customFormat="1" ht="27.6" x14ac:dyDescent="0.3">
      <c r="B15" s="272" t="s">
        <v>155</v>
      </c>
      <c r="C15" s="433" t="s">
        <v>1137</v>
      </c>
      <c r="D15" s="43"/>
      <c r="E15" s="162"/>
      <c r="F15" s="390">
        <v>1</v>
      </c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1:9" s="72" customFormat="1" ht="27.6" x14ac:dyDescent="0.3">
      <c r="B16" s="272" t="s">
        <v>156</v>
      </c>
      <c r="C16" s="433" t="s">
        <v>1138</v>
      </c>
      <c r="D16" s="43"/>
      <c r="E16" s="162"/>
      <c r="F16" s="390">
        <v>1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8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8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8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8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8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8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8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8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8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8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8" x14ac:dyDescent="0.3">
      <c r="B29" s="272" t="s">
        <v>169</v>
      </c>
      <c r="C29" s="433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31" t="s">
        <v>150</v>
      </c>
      <c r="C34" s="532"/>
      <c r="D34" s="532"/>
      <c r="E34" s="533"/>
      <c r="F34" s="222">
        <f>SUM(F11:F32)</f>
        <v>57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2:F31" name="Bereich2_4"/>
    <protectedRange sqref="D17:D31" name="Bereich2_1_3"/>
    <protectedRange sqref="D12:D16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35"/>
    <row r="2" spans="2:12" ht="16.2" customHeight="1" thickBot="1" x14ac:dyDescent="0.35">
      <c r="B2" s="544" t="s">
        <v>139</v>
      </c>
      <c r="C2" s="556" t="str">
        <f>Technologie!D9</f>
        <v>Chladicí boxy maso (teploty 0/+2°C)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12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12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12" x14ac:dyDescent="0.3">
      <c r="B5" s="568" t="s">
        <v>930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12" x14ac:dyDescent="0.3">
      <c r="B6" s="586" t="s">
        <v>909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12" x14ac:dyDescent="0.3">
      <c r="B7" s="511" t="s">
        <v>908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12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12" ht="14.4" customHeight="1" x14ac:dyDescent="0.3">
      <c r="B9" s="574" t="s">
        <v>85</v>
      </c>
      <c r="C9" s="576" t="s">
        <v>910</v>
      </c>
      <c r="D9" s="107" t="s">
        <v>739</v>
      </c>
      <c r="E9" s="107"/>
      <c r="F9" s="107" t="s">
        <v>1131</v>
      </c>
      <c r="G9" s="238" t="s">
        <v>742</v>
      </c>
      <c r="H9" s="238" t="s">
        <v>688</v>
      </c>
      <c r="I9" s="439" t="s">
        <v>685</v>
      </c>
      <c r="J9" s="392" t="s">
        <v>686</v>
      </c>
      <c r="K9" s="502" t="s">
        <v>697</v>
      </c>
      <c r="L9" s="503"/>
    </row>
    <row r="10" spans="2:12" ht="29.4" thickBot="1" x14ac:dyDescent="0.35">
      <c r="B10" s="575"/>
      <c r="C10" s="577"/>
      <c r="D10" s="108" t="s">
        <v>911</v>
      </c>
      <c r="E10" s="129"/>
      <c r="F10" s="129" t="s">
        <v>1132</v>
      </c>
      <c r="G10" s="251" t="s">
        <v>743</v>
      </c>
      <c r="H10" s="251" t="s">
        <v>743</v>
      </c>
      <c r="I10" s="440"/>
      <c r="J10" s="394" t="s">
        <v>743</v>
      </c>
      <c r="K10" s="67" t="s">
        <v>687</v>
      </c>
      <c r="L10" s="68" t="s">
        <v>688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 t="s">
        <v>1175</v>
      </c>
      <c r="D12" s="185"/>
      <c r="E12" s="186"/>
      <c r="F12" s="85"/>
      <c r="G12" s="181"/>
      <c r="H12" s="181"/>
      <c r="I12" s="371">
        <v>1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 t="s">
        <v>1174</v>
      </c>
      <c r="D13" s="86"/>
      <c r="E13" s="71"/>
      <c r="F13" s="85"/>
      <c r="G13" s="169"/>
      <c r="H13" s="169"/>
      <c r="I13" s="372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 t="s">
        <v>1176</v>
      </c>
      <c r="D14" s="86"/>
      <c r="E14" s="71"/>
      <c r="F14" s="85"/>
      <c r="G14" s="169"/>
      <c r="H14" s="169"/>
      <c r="I14" s="372">
        <v>2</v>
      </c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 t="s">
        <v>1179</v>
      </c>
      <c r="D15" s="86"/>
      <c r="E15" s="71"/>
      <c r="F15" s="85"/>
      <c r="G15" s="169"/>
      <c r="H15" s="169"/>
      <c r="I15" s="372">
        <v>12</v>
      </c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 t="s">
        <v>1177</v>
      </c>
      <c r="D16" s="86"/>
      <c r="E16" s="71"/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 t="s">
        <v>1178</v>
      </c>
      <c r="D17" s="86"/>
      <c r="E17" s="71"/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/>
      <c r="D19" s="86"/>
      <c r="E19" s="71"/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/>
      <c r="D20" s="86"/>
      <c r="E20" s="71"/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/>
      <c r="D21" s="86"/>
      <c r="E21" s="71"/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/>
      <c r="D22" s="86"/>
      <c r="E22" s="71"/>
      <c r="F22" s="85"/>
      <c r="G22" s="169"/>
      <c r="H22" s="169"/>
      <c r="I22" s="372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/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/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/>
      <c r="D25" s="86"/>
      <c r="E25" s="71"/>
      <c r="F25" s="85"/>
      <c r="G25" s="169"/>
      <c r="H25" s="169"/>
      <c r="I25" s="372"/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792</v>
      </c>
      <c r="E26" s="416" t="s">
        <v>793</v>
      </c>
      <c r="F26" s="416" t="s">
        <v>739</v>
      </c>
      <c r="G26" s="53"/>
      <c r="H26" s="54"/>
      <c r="I26" s="373"/>
      <c r="J26" s="183"/>
      <c r="K26" s="171"/>
      <c r="L26" s="170"/>
    </row>
    <row r="27" spans="2:12" s="72" customFormat="1" ht="13.2" customHeight="1" x14ac:dyDescent="0.3">
      <c r="B27" s="69" t="s">
        <v>58</v>
      </c>
      <c r="C27" s="581" t="s">
        <v>913</v>
      </c>
      <c r="D27" s="584"/>
      <c r="E27" s="584"/>
      <c r="F27" s="585"/>
      <c r="G27" s="169"/>
      <c r="H27" s="169"/>
      <c r="I27" s="374">
        <v>6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794</v>
      </c>
      <c r="D28" s="257"/>
      <c r="E28" s="256"/>
      <c r="F28" s="378"/>
      <c r="G28" s="43"/>
      <c r="H28" s="169"/>
      <c r="I28" s="367">
        <v>18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795</v>
      </c>
      <c r="D29" s="257"/>
      <c r="E29" s="256"/>
      <c r="F29" s="378"/>
      <c r="G29" s="43"/>
      <c r="H29" s="169"/>
      <c r="I29" s="367">
        <v>18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914</v>
      </c>
      <c r="D30" s="257"/>
      <c r="E30" s="256"/>
      <c r="F30" s="378"/>
      <c r="G30" s="43"/>
      <c r="H30" s="160"/>
      <c r="I30" s="367">
        <v>4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915</v>
      </c>
      <c r="D31" s="257"/>
      <c r="E31" s="256"/>
      <c r="F31" s="378"/>
      <c r="G31" s="43"/>
      <c r="H31" s="160"/>
      <c r="I31" s="367">
        <v>7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916</v>
      </c>
      <c r="D32" s="257"/>
      <c r="E32" s="256"/>
      <c r="F32" s="378"/>
      <c r="G32" s="43"/>
      <c r="H32" s="160"/>
      <c r="I32" s="367">
        <v>36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918</v>
      </c>
      <c r="D33" s="257"/>
      <c r="E33" s="256"/>
      <c r="F33" s="378"/>
      <c r="G33" s="43"/>
      <c r="H33" s="160"/>
      <c r="I33" s="367">
        <v>11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434" t="s">
        <v>1139</v>
      </c>
      <c r="D34" s="257"/>
      <c r="E34" s="256"/>
      <c r="F34" s="378"/>
      <c r="G34" s="43"/>
      <c r="H34" s="160"/>
      <c r="I34" s="367">
        <v>18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797</v>
      </c>
      <c r="D35" s="257"/>
      <c r="E35" s="256"/>
      <c r="F35" s="378"/>
      <c r="G35" s="43"/>
      <c r="H35" s="160"/>
      <c r="I35" s="367">
        <v>7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919</v>
      </c>
      <c r="D36" s="119"/>
      <c r="E36" s="119"/>
      <c r="F36" s="119"/>
      <c r="G36" s="43"/>
      <c r="H36" s="160"/>
      <c r="I36" s="367">
        <v>18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81" t="s">
        <v>920</v>
      </c>
      <c r="D37" s="582"/>
      <c r="E37" s="582"/>
      <c r="F37" s="583"/>
      <c r="G37" s="169"/>
      <c r="H37" s="169"/>
      <c r="I37" s="367">
        <v>18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81" t="s">
        <v>926</v>
      </c>
      <c r="D38" s="582"/>
      <c r="E38" s="582"/>
      <c r="F38" s="583"/>
      <c r="G38" s="169"/>
      <c r="H38" s="169"/>
      <c r="I38" s="374">
        <v>5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81" t="s">
        <v>921</v>
      </c>
      <c r="D39" s="582"/>
      <c r="E39" s="582"/>
      <c r="F39" s="583"/>
      <c r="G39" s="169"/>
      <c r="H39" s="169"/>
      <c r="I39" s="367">
        <v>11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81" t="s">
        <v>922</v>
      </c>
      <c r="D40" s="582"/>
      <c r="E40" s="582"/>
      <c r="F40" s="583"/>
      <c r="G40" s="169"/>
      <c r="H40" s="169"/>
      <c r="I40" s="367">
        <v>18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9"/>
      <c r="D41" s="590"/>
      <c r="E41" s="590"/>
      <c r="F41" s="591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31" t="s">
        <v>707</v>
      </c>
      <c r="C43" s="532"/>
      <c r="D43" s="532"/>
      <c r="E43" s="532"/>
      <c r="F43" s="532"/>
      <c r="G43" s="532"/>
      <c r="H43" s="533"/>
      <c r="I43" s="221">
        <f>SUM(I12:I41)</f>
        <v>213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4" t="s">
        <v>639</v>
      </c>
      <c r="C2" s="556" t="str">
        <f>Technologie!D10</f>
        <v>Chladicí boxy mléko (teploty +2 až +6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6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26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6" x14ac:dyDescent="0.3">
      <c r="B5" s="568" t="s">
        <v>931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6" ht="14.7" customHeight="1" x14ac:dyDescent="0.3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6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6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6" ht="14.4" customHeight="1" x14ac:dyDescent="0.3">
      <c r="B9" s="574" t="s">
        <v>85</v>
      </c>
      <c r="C9" s="576" t="s">
        <v>910</v>
      </c>
      <c r="D9" s="399" t="s">
        <v>739</v>
      </c>
      <c r="E9" s="399"/>
      <c r="F9" s="432" t="s">
        <v>1131</v>
      </c>
      <c r="G9" s="393" t="s">
        <v>742</v>
      </c>
      <c r="H9" s="393" t="s">
        <v>688</v>
      </c>
      <c r="I9" s="439" t="s">
        <v>685</v>
      </c>
      <c r="J9" s="392" t="s">
        <v>686</v>
      </c>
      <c r="K9" s="502" t="s">
        <v>697</v>
      </c>
      <c r="L9" s="503"/>
    </row>
    <row r="10" spans="2:26" ht="29.4" thickBot="1" x14ac:dyDescent="0.35">
      <c r="B10" s="575"/>
      <c r="C10" s="577"/>
      <c r="D10" s="401" t="s">
        <v>911</v>
      </c>
      <c r="E10" s="129"/>
      <c r="F10" s="129" t="s">
        <v>1132</v>
      </c>
      <c r="G10" s="394" t="s">
        <v>743</v>
      </c>
      <c r="H10" s="394" t="s">
        <v>743</v>
      </c>
      <c r="I10" s="440"/>
      <c r="J10" s="394" t="s">
        <v>743</v>
      </c>
      <c r="K10" s="67" t="s">
        <v>687</v>
      </c>
      <c r="L10" s="68" t="s">
        <v>688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0" t="s">
        <v>1171</v>
      </c>
      <c r="D12" s="185"/>
      <c r="E12" s="186"/>
      <c r="F12" s="85"/>
      <c r="G12" s="181"/>
      <c r="H12" s="181"/>
      <c r="I12" s="371">
        <v>1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 t="s">
        <v>1173</v>
      </c>
      <c r="D13" s="86"/>
      <c r="E13" s="71"/>
      <c r="F13" s="85"/>
      <c r="G13" s="169"/>
      <c r="H13" s="169"/>
      <c r="I13" s="372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 t="s">
        <v>1172</v>
      </c>
      <c r="D14" s="86"/>
      <c r="E14" s="71"/>
      <c r="F14" s="85"/>
      <c r="G14" s="169"/>
      <c r="H14" s="169"/>
      <c r="I14" s="372">
        <v>1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/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/>
      <c r="D19" s="86"/>
      <c r="E19" s="71"/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/>
      <c r="D20" s="86"/>
      <c r="E20" s="71"/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/>
      <c r="D21" s="86"/>
      <c r="E21" s="71"/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7" customHeight="1" x14ac:dyDescent="0.3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81" t="s">
        <v>913</v>
      </c>
      <c r="D23" s="584"/>
      <c r="E23" s="584"/>
      <c r="F23" s="585"/>
      <c r="G23" s="169"/>
      <c r="H23" s="169"/>
      <c r="I23" s="374">
        <v>3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794</v>
      </c>
      <c r="D24" s="257"/>
      <c r="E24" s="256"/>
      <c r="F24" s="378"/>
      <c r="G24" s="43"/>
      <c r="H24" s="169"/>
      <c r="I24" s="367">
        <v>3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795</v>
      </c>
      <c r="D25" s="257"/>
      <c r="E25" s="256"/>
      <c r="F25" s="378"/>
      <c r="G25" s="43"/>
      <c r="H25" s="169"/>
      <c r="I25" s="367">
        <v>3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914</v>
      </c>
      <c r="D26" s="257"/>
      <c r="E26" s="256"/>
      <c r="F26" s="378"/>
      <c r="G26" s="43"/>
      <c r="H26" s="160"/>
      <c r="I26" s="367">
        <v>3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2" customHeight="1" x14ac:dyDescent="0.3">
      <c r="B27" s="69" t="s">
        <v>265</v>
      </c>
      <c r="C27" s="411" t="s">
        <v>915</v>
      </c>
      <c r="D27" s="257"/>
      <c r="E27" s="256"/>
      <c r="F27" s="378"/>
      <c r="G27" s="43"/>
      <c r="H27" s="160"/>
      <c r="I27" s="367"/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2" customHeight="1" x14ac:dyDescent="0.3">
      <c r="B28" s="69" t="s">
        <v>266</v>
      </c>
      <c r="C28" s="411" t="s">
        <v>916</v>
      </c>
      <c r="D28" s="257"/>
      <c r="E28" s="256"/>
      <c r="F28" s="378"/>
      <c r="G28" s="43"/>
      <c r="H28" s="160"/>
      <c r="I28" s="367">
        <v>6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2" customHeight="1" x14ac:dyDescent="0.3">
      <c r="B29" s="69" t="s">
        <v>267</v>
      </c>
      <c r="C29" s="413" t="s">
        <v>918</v>
      </c>
      <c r="D29" s="257"/>
      <c r="E29" s="256"/>
      <c r="F29" s="378"/>
      <c r="G29" s="43"/>
      <c r="H29" s="160"/>
      <c r="I29" s="367">
        <v>3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34" t="s">
        <v>1139</v>
      </c>
      <c r="D30" s="257"/>
      <c r="E30" s="256"/>
      <c r="F30" s="378"/>
      <c r="G30" s="43"/>
      <c r="H30" s="160"/>
      <c r="I30" s="367">
        <v>3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797</v>
      </c>
      <c r="D31" s="257"/>
      <c r="E31" s="256"/>
      <c r="F31" s="378"/>
      <c r="G31" s="43"/>
      <c r="H31" s="160"/>
      <c r="I31" s="367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919</v>
      </c>
      <c r="D32" s="119"/>
      <c r="E32" s="119"/>
      <c r="F32" s="119"/>
      <c r="G32" s="43"/>
      <c r="H32" s="160"/>
      <c r="I32" s="367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81" t="s">
        <v>920</v>
      </c>
      <c r="D33" s="582"/>
      <c r="E33" s="582"/>
      <c r="F33" s="583"/>
      <c r="G33" s="169"/>
      <c r="H33" s="169"/>
      <c r="I33" s="374">
        <v>3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81" t="s">
        <v>926</v>
      </c>
      <c r="D34" s="582"/>
      <c r="E34" s="582"/>
      <c r="F34" s="583"/>
      <c r="G34" s="169"/>
      <c r="H34" s="169"/>
      <c r="I34" s="374">
        <v>3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2" customHeight="1" x14ac:dyDescent="0.3">
      <c r="B35" s="69" t="s">
        <v>273</v>
      </c>
      <c r="C35" s="581" t="s">
        <v>921</v>
      </c>
      <c r="D35" s="582"/>
      <c r="E35" s="582"/>
      <c r="F35" s="583"/>
      <c r="G35" s="169"/>
      <c r="H35" s="169"/>
      <c r="I35" s="374">
        <v>3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9"/>
      <c r="D36" s="590"/>
      <c r="E36" s="590"/>
      <c r="F36" s="591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39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4" t="s">
        <v>638</v>
      </c>
      <c r="C2" s="556" t="str">
        <f>Technologie!D11</f>
        <v>Chladicí boxy O+Z (teploty +4/+6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 x14ac:dyDescent="0.35">
      <c r="B3" s="545"/>
      <c r="C3" s="264" t="s">
        <v>907</v>
      </c>
      <c r="D3" s="287"/>
      <c r="E3" s="287"/>
      <c r="F3" s="287"/>
      <c r="G3" s="287"/>
      <c r="H3" s="28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28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 x14ac:dyDescent="0.3">
      <c r="B5" s="568" t="s">
        <v>932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7" customHeight="1" x14ac:dyDescent="0.3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7" customHeight="1" x14ac:dyDescent="0.3">
      <c r="B7" s="511" t="s">
        <v>927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8" ht="14.4" customHeight="1" x14ac:dyDescent="0.3">
      <c r="B9" s="574" t="s">
        <v>85</v>
      </c>
      <c r="C9" s="576" t="s">
        <v>910</v>
      </c>
      <c r="D9" s="399" t="s">
        <v>739</v>
      </c>
      <c r="E9" s="399"/>
      <c r="F9" s="432" t="s">
        <v>1131</v>
      </c>
      <c r="G9" s="393" t="s">
        <v>742</v>
      </c>
      <c r="H9" s="393" t="s">
        <v>688</v>
      </c>
      <c r="I9" s="439" t="s">
        <v>685</v>
      </c>
      <c r="J9" s="392" t="s">
        <v>686</v>
      </c>
      <c r="K9" s="502" t="s">
        <v>697</v>
      </c>
      <c r="L9" s="503"/>
    </row>
    <row r="10" spans="2:28" ht="29.4" thickBot="1" x14ac:dyDescent="0.35">
      <c r="B10" s="575"/>
      <c r="C10" s="577"/>
      <c r="D10" s="401" t="s">
        <v>911</v>
      </c>
      <c r="E10" s="129"/>
      <c r="F10" s="129" t="s">
        <v>1132</v>
      </c>
      <c r="G10" s="394" t="s">
        <v>743</v>
      </c>
      <c r="H10" s="394" t="s">
        <v>743</v>
      </c>
      <c r="I10" s="440"/>
      <c r="J10" s="394" t="s">
        <v>743</v>
      </c>
      <c r="K10" s="67" t="s">
        <v>687</v>
      </c>
      <c r="L10" s="68" t="s">
        <v>688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313</v>
      </c>
      <c r="C12" s="91" t="s">
        <v>1169</v>
      </c>
      <c r="D12" s="185"/>
      <c r="E12" s="186"/>
      <c r="F12" s="85"/>
      <c r="G12" s="181"/>
      <c r="H12" s="181"/>
      <c r="I12" s="371">
        <v>2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x14ac:dyDescent="0.3">
      <c r="B13" s="180" t="s">
        <v>314</v>
      </c>
      <c r="C13" s="380" t="s">
        <v>1170</v>
      </c>
      <c r="D13" s="86"/>
      <c r="E13" s="71"/>
      <c r="F13" s="85"/>
      <c r="G13" s="169"/>
      <c r="H13" s="169"/>
      <c r="I13" s="372">
        <v>1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x14ac:dyDescent="0.3">
      <c r="B14" s="180" t="s">
        <v>315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316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319</v>
      </c>
      <c r="C16" s="380"/>
      <c r="D16" s="86"/>
      <c r="E16" s="71"/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320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321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/>
      <c r="D19" s="86"/>
      <c r="E19" s="71"/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323</v>
      </c>
      <c r="C20" s="380"/>
      <c r="D20" s="86"/>
      <c r="E20" s="71"/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/>
      <c r="D21" s="86"/>
      <c r="E21" s="71"/>
      <c r="F21" s="85"/>
      <c r="G21" s="169"/>
      <c r="H21" s="169"/>
      <c r="I21" s="372"/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81" t="s">
        <v>913</v>
      </c>
      <c r="D23" s="584"/>
      <c r="E23" s="584"/>
      <c r="F23" s="585"/>
      <c r="G23" s="169"/>
      <c r="H23" s="169"/>
      <c r="I23" s="374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794</v>
      </c>
      <c r="D24" s="257"/>
      <c r="E24" s="256"/>
      <c r="F24" s="378"/>
      <c r="G24" s="43"/>
      <c r="H24" s="169"/>
      <c r="I24" s="374">
        <v>3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795</v>
      </c>
      <c r="D25" s="257"/>
      <c r="E25" s="256"/>
      <c r="F25" s="378"/>
      <c r="G25" s="43"/>
      <c r="H25" s="169"/>
      <c r="I25" s="374">
        <v>3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328</v>
      </c>
      <c r="C26" s="411" t="s">
        <v>914</v>
      </c>
      <c r="D26" s="257"/>
      <c r="E26" s="256"/>
      <c r="F26" s="378"/>
      <c r="G26" s="43"/>
      <c r="H26" s="160"/>
      <c r="I26" s="374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329</v>
      </c>
      <c r="C27" s="411" t="s">
        <v>915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330</v>
      </c>
      <c r="C28" s="411" t="s">
        <v>916</v>
      </c>
      <c r="D28" s="257"/>
      <c r="E28" s="256"/>
      <c r="F28" s="378"/>
      <c r="G28" s="43"/>
      <c r="H28" s="160"/>
      <c r="I28" s="374">
        <v>6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331</v>
      </c>
      <c r="C29" s="413" t="s">
        <v>918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332</v>
      </c>
      <c r="C30" s="434" t="s">
        <v>1139</v>
      </c>
      <c r="D30" s="257"/>
      <c r="E30" s="256"/>
      <c r="F30" s="378"/>
      <c r="G30" s="43"/>
      <c r="H30" s="160"/>
      <c r="I30" s="374">
        <v>3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333</v>
      </c>
      <c r="C31" s="411" t="s">
        <v>797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919</v>
      </c>
      <c r="D32" s="119"/>
      <c r="E32" s="119"/>
      <c r="F32" s="119"/>
      <c r="G32" s="43"/>
      <c r="H32" s="160"/>
      <c r="I32" s="374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2" customHeight="1" x14ac:dyDescent="0.3">
      <c r="B33" s="69" t="s">
        <v>335</v>
      </c>
      <c r="C33" s="581" t="s">
        <v>920</v>
      </c>
      <c r="D33" s="582"/>
      <c r="E33" s="582"/>
      <c r="F33" s="583"/>
      <c r="G33" s="169"/>
      <c r="H33" s="169"/>
      <c r="I33" s="374">
        <v>3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2" customHeight="1" x14ac:dyDescent="0.3">
      <c r="B34" s="69" t="s">
        <v>318</v>
      </c>
      <c r="C34" s="581" t="s">
        <v>926</v>
      </c>
      <c r="D34" s="582"/>
      <c r="E34" s="582"/>
      <c r="F34" s="583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81" t="s">
        <v>921</v>
      </c>
      <c r="D35" s="582"/>
      <c r="E35" s="582"/>
      <c r="F35" s="583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9"/>
      <c r="D36" s="590"/>
      <c r="E36" s="590"/>
      <c r="F36" s="591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35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4" t="s">
        <v>637</v>
      </c>
      <c r="C2" s="556" t="str">
        <f>Technologie!D12</f>
        <v>Chladicí boxy ryby (teploty 0/+2°C)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9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29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9" x14ac:dyDescent="0.3">
      <c r="B5" s="568" t="s">
        <v>933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9" ht="14.7" customHeight="1" x14ac:dyDescent="0.3">
      <c r="B6" s="586" t="s">
        <v>1133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9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9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</row>
    <row r="9" spans="2:29" ht="14.4" customHeight="1" x14ac:dyDescent="0.3">
      <c r="B9" s="574" t="s">
        <v>85</v>
      </c>
      <c r="C9" s="576" t="s">
        <v>910</v>
      </c>
      <c r="D9" s="399" t="s">
        <v>739</v>
      </c>
      <c r="E9" s="399"/>
      <c r="F9" s="432" t="s">
        <v>1131</v>
      </c>
      <c r="G9" s="393" t="s">
        <v>742</v>
      </c>
      <c r="H9" s="393" t="s">
        <v>688</v>
      </c>
      <c r="I9" s="439" t="s">
        <v>685</v>
      </c>
      <c r="J9" s="392" t="s">
        <v>686</v>
      </c>
      <c r="K9" s="502" t="s">
        <v>697</v>
      </c>
      <c r="L9" s="503"/>
    </row>
    <row r="10" spans="2:29" ht="29.4" thickBot="1" x14ac:dyDescent="0.35">
      <c r="B10" s="575"/>
      <c r="C10" s="577"/>
      <c r="D10" s="401" t="s">
        <v>911</v>
      </c>
      <c r="E10" s="129"/>
      <c r="F10" s="129" t="s">
        <v>1132</v>
      </c>
      <c r="G10" s="394" t="s">
        <v>743</v>
      </c>
      <c r="H10" s="394" t="s">
        <v>743</v>
      </c>
      <c r="I10" s="440"/>
      <c r="J10" s="394" t="s">
        <v>743</v>
      </c>
      <c r="K10" s="67" t="s">
        <v>687</v>
      </c>
      <c r="L10" s="68" t="s">
        <v>688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x14ac:dyDescent="0.3">
      <c r="B12" s="180" t="s">
        <v>380</v>
      </c>
      <c r="C12" s="381" t="s">
        <v>1168</v>
      </c>
      <c r="D12" s="185"/>
      <c r="E12" s="186"/>
      <c r="F12" s="85"/>
      <c r="G12" s="181"/>
      <c r="H12" s="181"/>
      <c r="I12" s="371">
        <v>1</v>
      </c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x14ac:dyDescent="0.3">
      <c r="B13" s="180" t="s">
        <v>381</v>
      </c>
      <c r="C13" s="380"/>
      <c r="D13" s="86"/>
      <c r="E13" s="71"/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x14ac:dyDescent="0.3">
      <c r="B14" s="180" t="s">
        <v>382</v>
      </c>
      <c r="C14" s="380"/>
      <c r="D14" s="86"/>
      <c r="E14" s="71"/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x14ac:dyDescent="0.3">
      <c r="B15" s="180" t="s">
        <v>383</v>
      </c>
      <c r="C15" s="380"/>
      <c r="D15" s="86"/>
      <c r="E15" s="71"/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x14ac:dyDescent="0.3">
      <c r="B16" s="180" t="s">
        <v>385</v>
      </c>
      <c r="C16" s="380"/>
      <c r="D16" s="86"/>
      <c r="E16" s="71"/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x14ac:dyDescent="0.3">
      <c r="B17" s="180" t="s">
        <v>386</v>
      </c>
      <c r="C17" s="380"/>
      <c r="D17" s="86"/>
      <c r="E17" s="71"/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/>
      <c r="D18" s="86"/>
      <c r="E18" s="71"/>
      <c r="F18" s="85"/>
      <c r="G18" s="169"/>
      <c r="H18" s="169"/>
      <c r="I18" s="371"/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/>
      <c r="D19" s="86"/>
      <c r="E19" s="71"/>
      <c r="F19" s="85"/>
      <c r="G19" s="169"/>
      <c r="H19" s="169"/>
      <c r="I19" s="371"/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x14ac:dyDescent="0.3">
      <c r="B20" s="180" t="s">
        <v>389</v>
      </c>
      <c r="C20" s="380"/>
      <c r="D20" s="86"/>
      <c r="E20" s="71"/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/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81" t="s">
        <v>913</v>
      </c>
      <c r="D23" s="584"/>
      <c r="E23" s="584"/>
      <c r="F23" s="585"/>
      <c r="G23" s="169"/>
      <c r="H23" s="169"/>
      <c r="I23" s="374">
        <v>1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794</v>
      </c>
      <c r="D24" s="257"/>
      <c r="E24" s="256"/>
      <c r="F24" s="378"/>
      <c r="G24" s="43"/>
      <c r="H24" s="169"/>
      <c r="I24" s="374">
        <v>1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2" customHeight="1" x14ac:dyDescent="0.3">
      <c r="B25" s="69" t="s">
        <v>384</v>
      </c>
      <c r="C25" s="413" t="s">
        <v>795</v>
      </c>
      <c r="D25" s="257"/>
      <c r="E25" s="256"/>
      <c r="F25" s="378"/>
      <c r="G25" s="43"/>
      <c r="H25" s="169"/>
      <c r="I25" s="374">
        <v>1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2" customHeight="1" x14ac:dyDescent="0.3">
      <c r="B26" s="69" t="s">
        <v>394</v>
      </c>
      <c r="C26" s="411" t="s">
        <v>914</v>
      </c>
      <c r="D26" s="257"/>
      <c r="E26" s="256"/>
      <c r="F26" s="378"/>
      <c r="G26" s="43"/>
      <c r="H26" s="160"/>
      <c r="I26" s="374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2" customHeight="1" x14ac:dyDescent="0.3">
      <c r="B27" s="69" t="s">
        <v>395</v>
      </c>
      <c r="C27" s="411" t="s">
        <v>915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2" customHeight="1" x14ac:dyDescent="0.3">
      <c r="B28" s="69" t="s">
        <v>396</v>
      </c>
      <c r="C28" s="411" t="s">
        <v>916</v>
      </c>
      <c r="D28" s="257"/>
      <c r="E28" s="256"/>
      <c r="F28" s="378"/>
      <c r="G28" s="43"/>
      <c r="H28" s="160"/>
      <c r="I28" s="374">
        <v>2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2" customHeight="1" x14ac:dyDescent="0.3">
      <c r="B29" s="69" t="s">
        <v>397</v>
      </c>
      <c r="C29" s="413" t="s">
        <v>918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2" customHeight="1" x14ac:dyDescent="0.3">
      <c r="B30" s="69" t="s">
        <v>398</v>
      </c>
      <c r="C30" s="434" t="s">
        <v>1139</v>
      </c>
      <c r="D30" s="257"/>
      <c r="E30" s="256"/>
      <c r="F30" s="378"/>
      <c r="G30" s="43"/>
      <c r="H30" s="160"/>
      <c r="I30" s="374">
        <v>1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2" customHeight="1" x14ac:dyDescent="0.3">
      <c r="B31" s="69" t="s">
        <v>399</v>
      </c>
      <c r="C31" s="411" t="s">
        <v>797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919</v>
      </c>
      <c r="D32" s="119"/>
      <c r="E32" s="119"/>
      <c r="F32" s="119"/>
      <c r="G32" s="43"/>
      <c r="H32" s="160"/>
      <c r="I32" s="374">
        <v>1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2" customHeight="1" x14ac:dyDescent="0.3">
      <c r="B33" s="69" t="s">
        <v>401</v>
      </c>
      <c r="C33" s="581" t="s">
        <v>920</v>
      </c>
      <c r="D33" s="582"/>
      <c r="E33" s="582"/>
      <c r="F33" s="583"/>
      <c r="G33" s="169"/>
      <c r="H33" s="169"/>
      <c r="I33" s="374">
        <v>1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81" t="s">
        <v>926</v>
      </c>
      <c r="D34" s="582"/>
      <c r="E34" s="582"/>
      <c r="F34" s="583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2" customHeight="1" x14ac:dyDescent="0.3">
      <c r="B35" s="69" t="s">
        <v>419</v>
      </c>
      <c r="C35" s="581" t="s">
        <v>921</v>
      </c>
      <c r="D35" s="582"/>
      <c r="E35" s="582"/>
      <c r="F35" s="583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81" t="s">
        <v>922</v>
      </c>
      <c r="D36" s="582"/>
      <c r="E36" s="582"/>
      <c r="F36" s="583"/>
      <c r="G36" s="217"/>
      <c r="H36" s="217"/>
      <c r="I36" s="374">
        <v>1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9"/>
      <c r="D37" s="590"/>
      <c r="E37" s="590"/>
      <c r="F37" s="591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31" t="s">
        <v>707</v>
      </c>
      <c r="C39" s="532"/>
      <c r="D39" s="532"/>
      <c r="E39" s="532"/>
      <c r="F39" s="532"/>
      <c r="G39" s="532"/>
      <c r="H39" s="533"/>
      <c r="I39" s="221">
        <f>SUM(I12:I37)</f>
        <v>14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>
      <selection activeCell="I38" sqref="I38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4" t="s">
        <v>640</v>
      </c>
      <c r="C2" s="556" t="str">
        <f>Technologie!D13</f>
        <v>Mrazicí boxy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28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 x14ac:dyDescent="0.3">
      <c r="B5" s="568" t="s">
        <v>934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7" customHeight="1" x14ac:dyDescent="0.3">
      <c r="B6" s="586" t="s">
        <v>909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7" customHeight="1" x14ac:dyDescent="0.3">
      <c r="B7" s="511" t="s">
        <v>1139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4" t="s">
        <v>85</v>
      </c>
      <c r="C9" s="576" t="s">
        <v>910</v>
      </c>
      <c r="D9" s="399" t="s">
        <v>739</v>
      </c>
      <c r="E9" s="399"/>
      <c r="F9" s="432" t="s">
        <v>1131</v>
      </c>
      <c r="G9" s="393" t="s">
        <v>742</v>
      </c>
      <c r="H9" s="393" t="s">
        <v>688</v>
      </c>
      <c r="I9" s="439" t="s">
        <v>685</v>
      </c>
      <c r="J9" s="392" t="s">
        <v>686</v>
      </c>
      <c r="K9" s="502" t="s">
        <v>697</v>
      </c>
      <c r="L9" s="503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5"/>
      <c r="C10" s="577"/>
      <c r="D10" s="401" t="s">
        <v>911</v>
      </c>
      <c r="E10" s="129"/>
      <c r="F10" s="129" t="s">
        <v>1132</v>
      </c>
      <c r="G10" s="394" t="s">
        <v>743</v>
      </c>
      <c r="H10" s="394" t="s">
        <v>743</v>
      </c>
      <c r="I10" s="440"/>
      <c r="J10" s="394" t="s">
        <v>743</v>
      </c>
      <c r="K10" s="67" t="s">
        <v>687</v>
      </c>
      <c r="L10" s="68" t="s">
        <v>688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1162</v>
      </c>
      <c r="D12" s="185"/>
      <c r="E12" s="186"/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1163</v>
      </c>
      <c r="D13" s="86"/>
      <c r="E13" s="71"/>
      <c r="F13" s="85"/>
      <c r="G13" s="169"/>
      <c r="H13" s="169"/>
      <c r="I13" s="372">
        <v>1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1164</v>
      </c>
      <c r="D14" s="86"/>
      <c r="E14" s="71"/>
      <c r="F14" s="85"/>
      <c r="G14" s="169"/>
      <c r="H14" s="169"/>
      <c r="I14" s="372">
        <v>2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1167</v>
      </c>
      <c r="D15" s="86"/>
      <c r="E15" s="71"/>
      <c r="F15" s="85"/>
      <c r="G15" s="169"/>
      <c r="H15" s="169"/>
      <c r="I15" s="372">
        <v>2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1166</v>
      </c>
      <c r="D16" s="86"/>
      <c r="E16" s="71"/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 t="s">
        <v>1165</v>
      </c>
      <c r="D17" s="86"/>
      <c r="E17" s="71"/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81" t="s">
        <v>913</v>
      </c>
      <c r="D23" s="584"/>
      <c r="E23" s="584"/>
      <c r="F23" s="585"/>
      <c r="G23" s="169"/>
      <c r="H23" s="169"/>
      <c r="I23" s="374">
        <v>6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794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504</v>
      </c>
      <c r="C25" s="413" t="s">
        <v>795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505</v>
      </c>
      <c r="C26" s="411" t="s">
        <v>914</v>
      </c>
      <c r="D26" s="257"/>
      <c r="E26" s="256"/>
      <c r="F26" s="378"/>
      <c r="G26" s="43"/>
      <c r="H26" s="160"/>
      <c r="I26" s="374">
        <v>8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506</v>
      </c>
      <c r="C27" s="411" t="s">
        <v>915</v>
      </c>
      <c r="D27" s="257"/>
      <c r="E27" s="256"/>
      <c r="F27" s="378"/>
      <c r="G27" s="43"/>
      <c r="H27" s="160"/>
      <c r="I27" s="367"/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449</v>
      </c>
      <c r="C28" s="411" t="s">
        <v>916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2" customHeight="1" x14ac:dyDescent="0.3">
      <c r="B29" s="69" t="s">
        <v>491</v>
      </c>
      <c r="C29" s="413" t="s">
        <v>918</v>
      </c>
      <c r="D29" s="257"/>
      <c r="E29" s="256"/>
      <c r="F29" s="378"/>
      <c r="G29" s="43"/>
      <c r="H29" s="160"/>
      <c r="I29" s="374">
        <v>8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492</v>
      </c>
      <c r="C30" s="434" t="s">
        <v>1139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2" customHeight="1" x14ac:dyDescent="0.3">
      <c r="B31" s="69" t="s">
        <v>493</v>
      </c>
      <c r="C31" s="411" t="s">
        <v>797</v>
      </c>
      <c r="D31" s="257"/>
      <c r="E31" s="256"/>
      <c r="F31" s="378"/>
      <c r="G31" s="43"/>
      <c r="H31" s="160"/>
      <c r="I31" s="374"/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919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2" customHeight="1" x14ac:dyDescent="0.3">
      <c r="B33" s="69" t="s">
        <v>495</v>
      </c>
      <c r="C33" s="581" t="s">
        <v>920</v>
      </c>
      <c r="D33" s="582"/>
      <c r="E33" s="582"/>
      <c r="F33" s="583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81" t="s">
        <v>926</v>
      </c>
      <c r="D34" s="582"/>
      <c r="E34" s="582"/>
      <c r="F34" s="583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2" customHeight="1" x14ac:dyDescent="0.3">
      <c r="B35" s="69" t="s">
        <v>497</v>
      </c>
      <c r="C35" s="581" t="s">
        <v>921</v>
      </c>
      <c r="D35" s="582"/>
      <c r="E35" s="582"/>
      <c r="F35" s="583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81" t="s">
        <v>922</v>
      </c>
      <c r="D36" s="582"/>
      <c r="E36" s="582"/>
      <c r="F36" s="583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81" t="s">
        <v>928</v>
      </c>
      <c r="D37" s="582"/>
      <c r="E37" s="582"/>
      <c r="F37" s="583"/>
      <c r="G37" s="217"/>
      <c r="H37" s="217"/>
      <c r="I37" s="374">
        <v>6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9"/>
      <c r="D38" s="590"/>
      <c r="E38" s="590"/>
      <c r="F38" s="591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31" t="s">
        <v>707</v>
      </c>
      <c r="C40" s="532"/>
      <c r="D40" s="532"/>
      <c r="E40" s="532"/>
      <c r="F40" s="532"/>
      <c r="G40" s="532"/>
      <c r="H40" s="533"/>
      <c r="I40" s="221">
        <f>SUM(I12:I38)</f>
        <v>112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9"/>
  <sheetViews>
    <sheetView zoomScale="60" zoomScaleNormal="60" workbookViewId="0">
      <selection activeCell="G44" sqref="G44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4" t="s">
        <v>641</v>
      </c>
      <c r="C2" s="556" t="str">
        <f>Technologie!D14</f>
        <v>Chlazené přípravny, chodby a místnosti (+12/+14 °C)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31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31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31" x14ac:dyDescent="0.3">
      <c r="B5" s="568" t="s">
        <v>929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31" ht="14.7" customHeight="1" x14ac:dyDescent="0.3">
      <c r="B6" s="586" t="s">
        <v>924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31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31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74" t="s">
        <v>85</v>
      </c>
      <c r="C9" s="576" t="s">
        <v>910</v>
      </c>
      <c r="D9" s="399" t="s">
        <v>739</v>
      </c>
      <c r="E9" s="399"/>
      <c r="F9" s="432" t="s">
        <v>1131</v>
      </c>
      <c r="G9" s="393" t="s">
        <v>742</v>
      </c>
      <c r="H9" s="393" t="s">
        <v>688</v>
      </c>
      <c r="I9" s="439" t="s">
        <v>685</v>
      </c>
      <c r="J9" s="392" t="s">
        <v>686</v>
      </c>
      <c r="K9" s="502" t="s">
        <v>697</v>
      </c>
      <c r="L9" s="503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75"/>
      <c r="C10" s="577"/>
      <c r="D10" s="401" t="s">
        <v>911</v>
      </c>
      <c r="E10" s="129"/>
      <c r="F10" s="129" t="s">
        <v>1132</v>
      </c>
      <c r="G10" s="394" t="s">
        <v>743</v>
      </c>
      <c r="H10" s="394" t="s">
        <v>743</v>
      </c>
      <c r="I10" s="440"/>
      <c r="J10" s="394" t="s">
        <v>743</v>
      </c>
      <c r="K10" s="67" t="s">
        <v>687</v>
      </c>
      <c r="L10" s="68" t="s">
        <v>688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1152</v>
      </c>
      <c r="D12" s="185"/>
      <c r="E12" s="186"/>
      <c r="F12" s="85"/>
      <c r="G12" s="181"/>
      <c r="H12" s="181"/>
      <c r="I12" s="371">
        <v>3</v>
      </c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1153</v>
      </c>
      <c r="D13" s="86"/>
      <c r="E13" s="71"/>
      <c r="F13" s="85"/>
      <c r="G13" s="169"/>
      <c r="H13" s="169"/>
      <c r="I13" s="372">
        <v>4</v>
      </c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1154</v>
      </c>
      <c r="D14" s="86"/>
      <c r="E14" s="71"/>
      <c r="F14" s="85"/>
      <c r="G14" s="169"/>
      <c r="H14" s="169"/>
      <c r="I14" s="372">
        <v>4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1155</v>
      </c>
      <c r="D15" s="86"/>
      <c r="E15" s="71"/>
      <c r="F15" s="85"/>
      <c r="G15" s="169"/>
      <c r="H15" s="169"/>
      <c r="I15" s="372">
        <v>3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540</v>
      </c>
      <c r="C16" s="380" t="s">
        <v>1157</v>
      </c>
      <c r="D16" s="86"/>
      <c r="E16" s="71"/>
      <c r="F16" s="85"/>
      <c r="G16" s="169"/>
      <c r="H16" s="169"/>
      <c r="I16" s="372">
        <v>2</v>
      </c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545</v>
      </c>
      <c r="C17" s="380" t="s">
        <v>1156</v>
      </c>
      <c r="D17" s="86"/>
      <c r="E17" s="71"/>
      <c r="F17" s="85"/>
      <c r="G17" s="169"/>
      <c r="H17" s="169"/>
      <c r="I17" s="372">
        <v>3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 t="s">
        <v>1158</v>
      </c>
      <c r="D18" s="86"/>
      <c r="E18" s="71"/>
      <c r="F18" s="85"/>
      <c r="G18" s="169"/>
      <c r="H18" s="169"/>
      <c r="I18" s="372">
        <v>2</v>
      </c>
      <c r="J18" s="167">
        <f t="shared" ref="J18" si="6">K18+L18</f>
        <v>0</v>
      </c>
      <c r="K18" s="152">
        <f t="shared" ref="K18" si="7">G18*I18</f>
        <v>0</v>
      </c>
      <c r="L18" s="151">
        <f t="shared" ref="L18" si="8">H18*I18</f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1159</v>
      </c>
      <c r="D19" s="86"/>
      <c r="E19" s="71"/>
      <c r="F19" s="85"/>
      <c r="G19" s="169"/>
      <c r="H19" s="169"/>
      <c r="I19" s="372">
        <v>2</v>
      </c>
      <c r="J19" s="167">
        <f t="shared" ref="J19" si="9">K19+L19</f>
        <v>0</v>
      </c>
      <c r="K19" s="152">
        <f t="shared" ref="K19" si="10">G19*I19</f>
        <v>0</v>
      </c>
      <c r="L19" s="151">
        <f t="shared" ref="L19" si="11">H19*I19</f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x14ac:dyDescent="0.3">
      <c r="B20" s="180" t="s">
        <v>548</v>
      </c>
      <c r="C20" s="380" t="s">
        <v>1160</v>
      </c>
      <c r="D20" s="86"/>
      <c r="E20" s="71"/>
      <c r="F20" s="85"/>
      <c r="G20" s="169"/>
      <c r="H20" s="169"/>
      <c r="I20" s="372">
        <v>10</v>
      </c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5"/>
      <c r="Z20" s="335"/>
      <c r="AA20" s="335"/>
      <c r="AB20" s="335"/>
      <c r="AC20" s="335"/>
      <c r="AD20" s="331"/>
      <c r="AE20" s="344"/>
    </row>
    <row r="21" spans="2:31" s="72" customFormat="1" x14ac:dyDescent="0.3">
      <c r="B21" s="180" t="s">
        <v>549</v>
      </c>
      <c r="C21" s="380" t="s">
        <v>1161</v>
      </c>
      <c r="D21" s="86"/>
      <c r="E21" s="71"/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335"/>
      <c r="Z21" s="335"/>
      <c r="AA21" s="335"/>
      <c r="AB21" s="335"/>
      <c r="AC21" s="335"/>
      <c r="AD21" s="331"/>
      <c r="AE21" s="344"/>
    </row>
    <row r="22" spans="2:31" s="72" customFormat="1" ht="15.45" customHeight="1" x14ac:dyDescent="0.3">
      <c r="B22" s="69"/>
      <c r="C22" s="117" t="s">
        <v>792</v>
      </c>
      <c r="E22" s="416" t="s">
        <v>793</v>
      </c>
      <c r="F22" s="416" t="s">
        <v>739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338"/>
      <c r="Z22" s="338"/>
      <c r="AA22" s="336"/>
      <c r="AB22" s="338"/>
      <c r="AC22" s="338"/>
      <c r="AD22" s="336"/>
      <c r="AE22" s="336"/>
    </row>
    <row r="23" spans="2:31" s="72" customFormat="1" ht="13.8" x14ac:dyDescent="0.3">
      <c r="B23" s="69" t="s">
        <v>550</v>
      </c>
      <c r="C23" s="581" t="s">
        <v>913</v>
      </c>
      <c r="D23" s="584"/>
      <c r="E23" s="584"/>
      <c r="F23" s="585"/>
      <c r="G23" s="169"/>
      <c r="H23" s="169"/>
      <c r="I23" s="374">
        <v>12</v>
      </c>
      <c r="J23" s="167">
        <f>K23+L23</f>
        <v>0</v>
      </c>
      <c r="K23" s="152">
        <f t="shared" ref="K23:K35" si="12">G23*I23</f>
        <v>0</v>
      </c>
      <c r="L23" s="151">
        <f t="shared" ref="L23:L35" si="13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8" x14ac:dyDescent="0.3">
      <c r="B24" s="69" t="s">
        <v>551</v>
      </c>
      <c r="C24" s="411" t="s">
        <v>794</v>
      </c>
      <c r="D24" s="257"/>
      <c r="E24" s="256"/>
      <c r="F24" s="378"/>
      <c r="G24" s="43"/>
      <c r="H24" s="169"/>
      <c r="I24" s="374">
        <v>35</v>
      </c>
      <c r="J24" s="167">
        <f t="shared" ref="J24:J35" si="14">K24+L24</f>
        <v>0</v>
      </c>
      <c r="K24" s="152">
        <f t="shared" si="12"/>
        <v>0</v>
      </c>
      <c r="L24" s="151">
        <f t="shared" si="13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2" customHeight="1" x14ac:dyDescent="0.3">
      <c r="B25" s="69" t="s">
        <v>552</v>
      </c>
      <c r="C25" s="413" t="s">
        <v>795</v>
      </c>
      <c r="D25" s="257"/>
      <c r="E25" s="256"/>
      <c r="F25" s="378"/>
      <c r="G25" s="43"/>
      <c r="H25" s="169"/>
      <c r="I25" s="374">
        <v>35</v>
      </c>
      <c r="J25" s="167">
        <f t="shared" si="14"/>
        <v>0</v>
      </c>
      <c r="K25" s="152">
        <f t="shared" si="12"/>
        <v>0</v>
      </c>
      <c r="L25" s="151">
        <f t="shared" si="13"/>
        <v>0</v>
      </c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</row>
    <row r="26" spans="2:31" s="72" customFormat="1" ht="13.2" customHeight="1" x14ac:dyDescent="0.3">
      <c r="B26" s="69" t="s">
        <v>539</v>
      </c>
      <c r="C26" s="411" t="s">
        <v>914</v>
      </c>
      <c r="D26" s="257"/>
      <c r="E26" s="256"/>
      <c r="F26" s="378"/>
      <c r="G26" s="43"/>
      <c r="H26" s="160"/>
      <c r="I26" s="374">
        <v>5</v>
      </c>
      <c r="J26" s="167">
        <f t="shared" si="14"/>
        <v>0</v>
      </c>
      <c r="K26" s="152">
        <f t="shared" si="12"/>
        <v>0</v>
      </c>
      <c r="L26" s="151">
        <f t="shared" si="13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</row>
    <row r="27" spans="2:31" s="72" customFormat="1" ht="13.2" customHeight="1" x14ac:dyDescent="0.3">
      <c r="B27" s="69" t="s">
        <v>553</v>
      </c>
      <c r="C27" s="411" t="s">
        <v>915</v>
      </c>
      <c r="D27" s="257"/>
      <c r="E27" s="256"/>
      <c r="F27" s="378"/>
      <c r="G27" s="43"/>
      <c r="H27" s="160"/>
      <c r="I27" s="367">
        <v>15</v>
      </c>
      <c r="J27" s="167">
        <f t="shared" si="14"/>
        <v>0</v>
      </c>
      <c r="K27" s="152">
        <f t="shared" si="12"/>
        <v>0</v>
      </c>
      <c r="L27" s="151">
        <f t="shared" si="13"/>
        <v>0</v>
      </c>
    </row>
    <row r="28" spans="2:31" s="72" customFormat="1" ht="13.2" customHeight="1" x14ac:dyDescent="0.3">
      <c r="B28" s="69" t="s">
        <v>554</v>
      </c>
      <c r="C28" s="411" t="s">
        <v>916</v>
      </c>
      <c r="D28" s="257"/>
      <c r="E28" s="256"/>
      <c r="F28" s="378"/>
      <c r="G28" s="43"/>
      <c r="H28" s="160"/>
      <c r="I28" s="374">
        <v>70</v>
      </c>
      <c r="J28" s="167">
        <f t="shared" si="14"/>
        <v>0</v>
      </c>
      <c r="K28" s="152">
        <f t="shared" si="12"/>
        <v>0</v>
      </c>
      <c r="L28" s="151">
        <f t="shared" si="13"/>
        <v>0</v>
      </c>
    </row>
    <row r="29" spans="2:31" s="72" customFormat="1" ht="13.2" customHeight="1" x14ac:dyDescent="0.3">
      <c r="B29" s="69" t="s">
        <v>555</v>
      </c>
      <c r="C29" s="413" t="s">
        <v>918</v>
      </c>
      <c r="D29" s="257"/>
      <c r="E29" s="256"/>
      <c r="F29" s="378"/>
      <c r="G29" s="43"/>
      <c r="H29" s="160"/>
      <c r="I29" s="374">
        <v>20</v>
      </c>
      <c r="J29" s="167">
        <f t="shared" si="14"/>
        <v>0</v>
      </c>
      <c r="K29" s="152">
        <f t="shared" si="12"/>
        <v>0</v>
      </c>
      <c r="L29" s="151">
        <f t="shared" si="13"/>
        <v>0</v>
      </c>
    </row>
    <row r="30" spans="2:31" s="72" customFormat="1" ht="13.2" customHeight="1" x14ac:dyDescent="0.3">
      <c r="B30" s="69" t="s">
        <v>556</v>
      </c>
      <c r="C30" s="434" t="s">
        <v>1139</v>
      </c>
      <c r="D30" s="257"/>
      <c r="E30" s="256"/>
      <c r="F30" s="378"/>
      <c r="G30" s="43"/>
      <c r="H30" s="160"/>
      <c r="I30" s="374">
        <v>35</v>
      </c>
      <c r="J30" s="167">
        <f t="shared" si="14"/>
        <v>0</v>
      </c>
      <c r="K30" s="152">
        <f t="shared" si="12"/>
        <v>0</v>
      </c>
      <c r="L30" s="151">
        <f t="shared" si="13"/>
        <v>0</v>
      </c>
    </row>
    <row r="31" spans="2:31" s="72" customFormat="1" ht="13.2" customHeight="1" x14ac:dyDescent="0.3">
      <c r="B31" s="69" t="s">
        <v>557</v>
      </c>
      <c r="C31" s="411" t="s">
        <v>797</v>
      </c>
      <c r="D31" s="257"/>
      <c r="E31" s="256"/>
      <c r="F31" s="378"/>
      <c r="G31" s="43"/>
      <c r="H31" s="160"/>
      <c r="I31" s="374">
        <v>15</v>
      </c>
      <c r="J31" s="167">
        <f t="shared" si="14"/>
        <v>0</v>
      </c>
      <c r="K31" s="152">
        <f t="shared" si="12"/>
        <v>0</v>
      </c>
      <c r="L31" s="151">
        <f t="shared" si="13"/>
        <v>0</v>
      </c>
    </row>
    <row r="32" spans="2:31" s="72" customFormat="1" ht="13.8" x14ac:dyDescent="0.3">
      <c r="B32" s="69" t="s">
        <v>558</v>
      </c>
      <c r="C32" s="411" t="s">
        <v>919</v>
      </c>
      <c r="D32" s="119"/>
      <c r="E32" s="119"/>
      <c r="F32" s="119"/>
      <c r="G32" s="43"/>
      <c r="H32" s="160"/>
      <c r="I32" s="374">
        <v>35</v>
      </c>
      <c r="J32" s="167">
        <f t="shared" si="14"/>
        <v>0</v>
      </c>
      <c r="K32" s="152">
        <f t="shared" si="12"/>
        <v>0</v>
      </c>
      <c r="L32" s="151">
        <f t="shared" si="13"/>
        <v>0</v>
      </c>
    </row>
    <row r="33" spans="2:12" s="72" customFormat="1" ht="13.2" customHeight="1" x14ac:dyDescent="0.3">
      <c r="B33" s="69" t="s">
        <v>559</v>
      </c>
      <c r="C33" s="581" t="s">
        <v>920</v>
      </c>
      <c r="D33" s="582"/>
      <c r="E33" s="582"/>
      <c r="F33" s="583"/>
      <c r="G33" s="169"/>
      <c r="H33" s="169"/>
      <c r="I33" s="374">
        <v>35</v>
      </c>
      <c r="J33" s="167">
        <f t="shared" si="14"/>
        <v>0</v>
      </c>
      <c r="K33" s="152">
        <f t="shared" si="12"/>
        <v>0</v>
      </c>
      <c r="L33" s="151">
        <f t="shared" si="13"/>
        <v>0</v>
      </c>
    </row>
    <row r="34" spans="2:12" s="72" customFormat="1" ht="13.8" x14ac:dyDescent="0.3">
      <c r="B34" s="69" t="s">
        <v>560</v>
      </c>
      <c r="C34" s="581" t="s">
        <v>926</v>
      </c>
      <c r="D34" s="582"/>
      <c r="E34" s="582"/>
      <c r="F34" s="583"/>
      <c r="G34" s="169"/>
      <c r="H34" s="169"/>
      <c r="I34" s="374"/>
      <c r="J34" s="167">
        <f t="shared" si="14"/>
        <v>0</v>
      </c>
      <c r="K34" s="152">
        <f t="shared" si="12"/>
        <v>0</v>
      </c>
      <c r="L34" s="151">
        <f t="shared" si="13"/>
        <v>0</v>
      </c>
    </row>
    <row r="35" spans="2:12" s="72" customFormat="1" ht="13.2" customHeight="1" x14ac:dyDescent="0.3">
      <c r="B35" s="69" t="s">
        <v>511</v>
      </c>
      <c r="C35" s="581" t="s">
        <v>921</v>
      </c>
      <c r="D35" s="582"/>
      <c r="E35" s="582"/>
      <c r="F35" s="583"/>
      <c r="G35" s="169"/>
      <c r="H35" s="169"/>
      <c r="I35" s="374">
        <v>20</v>
      </c>
      <c r="J35" s="167">
        <f t="shared" si="14"/>
        <v>0</v>
      </c>
      <c r="K35" s="152">
        <f t="shared" si="12"/>
        <v>0</v>
      </c>
      <c r="L35" s="151">
        <f t="shared" si="13"/>
        <v>0</v>
      </c>
    </row>
    <row r="36" spans="2:12" s="72" customFormat="1" thickBot="1" x14ac:dyDescent="0.35">
      <c r="B36" s="73"/>
      <c r="C36" s="589"/>
      <c r="D36" s="590"/>
      <c r="E36" s="590"/>
      <c r="F36" s="591"/>
      <c r="G36" s="83"/>
      <c r="H36" s="83"/>
      <c r="I36" s="375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31" t="s">
        <v>707</v>
      </c>
      <c r="C38" s="532"/>
      <c r="D38" s="532"/>
      <c r="E38" s="532"/>
      <c r="F38" s="532"/>
      <c r="G38" s="532"/>
      <c r="H38" s="533"/>
      <c r="I38" s="221">
        <f>SUM(I12:I36)</f>
        <v>367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H33:H37 G11:G16 H11:H25" name="Bereich2_4"/>
    <protectedRange sqref="F36:F37 F11:F16 F19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23" name="Bereich2_1_3_4_1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4" t="s">
        <v>1039</v>
      </c>
      <c r="C2" s="556" t="str">
        <f>Technologie!D15</f>
        <v>Delivery</v>
      </c>
      <c r="D2" s="557"/>
      <c r="E2" s="557"/>
      <c r="F2" s="557"/>
      <c r="G2" s="557"/>
      <c r="H2" s="558"/>
      <c r="I2" s="40" t="str">
        <f>'Celkem  Nab+Tech'!G2</f>
        <v>Firma</v>
      </c>
      <c r="J2" s="547" t="str">
        <f>Technologie!G2</f>
        <v>XY</v>
      </c>
      <c r="K2" s="548"/>
      <c r="L2" s="549"/>
    </row>
    <row r="3" spans="2:28" ht="15" customHeight="1" thickBot="1" x14ac:dyDescent="0.35">
      <c r="B3" s="545"/>
      <c r="C3" s="264" t="s">
        <v>907</v>
      </c>
      <c r="D3" s="527"/>
      <c r="E3" s="527"/>
      <c r="F3" s="527"/>
      <c r="G3" s="527"/>
      <c r="H3" s="528"/>
      <c r="I3" s="40" t="str">
        <f>'Celkem  Nab+Tech'!G3</f>
        <v>Projekt</v>
      </c>
      <c r="J3" s="547" t="str">
        <f>Technologie!G3</f>
        <v>Makro Ostrava - remodelling chlazení</v>
      </c>
      <c r="K3" s="548"/>
      <c r="L3" s="549"/>
    </row>
    <row r="4" spans="2:28" ht="16.2" thickBot="1" x14ac:dyDescent="0.35">
      <c r="B4" s="546"/>
      <c r="C4" s="562"/>
      <c r="D4" s="563"/>
      <c r="E4" s="563"/>
      <c r="F4" s="563"/>
      <c r="G4" s="563"/>
      <c r="H4" s="564"/>
      <c r="I4" s="40" t="str">
        <f>'Celkem  Nab+Tech'!G4</f>
        <v>Datum nabídky</v>
      </c>
      <c r="J4" s="565" t="str">
        <f>Technologie!G4</f>
        <v>XX.XX.2020</v>
      </c>
      <c r="K4" s="566"/>
      <c r="L4" s="567"/>
    </row>
    <row r="5" spans="2:28" x14ac:dyDescent="0.3">
      <c r="B5" s="568" t="s">
        <v>1040</v>
      </c>
      <c r="C5" s="569"/>
      <c r="D5" s="569"/>
      <c r="E5" s="569"/>
      <c r="F5" s="569"/>
      <c r="G5" s="569"/>
      <c r="H5" s="569"/>
      <c r="I5" s="569"/>
      <c r="J5" s="569"/>
      <c r="K5" s="569"/>
      <c r="L5" s="570"/>
    </row>
    <row r="6" spans="2:28" ht="14.7" customHeight="1" x14ac:dyDescent="0.3">
      <c r="B6" s="586" t="s">
        <v>1134</v>
      </c>
      <c r="C6" s="587"/>
      <c r="D6" s="587"/>
      <c r="E6" s="587"/>
      <c r="F6" s="587"/>
      <c r="G6" s="587"/>
      <c r="H6" s="587"/>
      <c r="I6" s="587"/>
      <c r="J6" s="587"/>
      <c r="K6" s="587"/>
      <c r="L6" s="588"/>
    </row>
    <row r="7" spans="2:28" ht="14.7" customHeight="1" x14ac:dyDescent="0.3">
      <c r="B7" s="511" t="s">
        <v>923</v>
      </c>
      <c r="C7" s="508"/>
      <c r="D7" s="508"/>
      <c r="E7" s="508"/>
      <c r="F7" s="508"/>
      <c r="G7" s="508"/>
      <c r="H7" s="508"/>
      <c r="I7" s="508"/>
      <c r="J7" s="508"/>
      <c r="K7" s="508"/>
      <c r="L7" s="512"/>
    </row>
    <row r="8" spans="2:28" ht="15" thickBot="1" x14ac:dyDescent="0.35">
      <c r="B8" s="513" t="s">
        <v>925</v>
      </c>
      <c r="C8" s="514"/>
      <c r="D8" s="514"/>
      <c r="E8" s="514"/>
      <c r="F8" s="514"/>
      <c r="G8" s="514"/>
      <c r="H8" s="514"/>
      <c r="I8" s="514"/>
      <c r="J8" s="514"/>
      <c r="K8" s="514"/>
      <c r="L8" s="515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4" t="s">
        <v>85</v>
      </c>
      <c r="C9" s="576" t="s">
        <v>910</v>
      </c>
      <c r="D9" s="429" t="s">
        <v>739</v>
      </c>
      <c r="E9" s="429"/>
      <c r="F9" s="432" t="s">
        <v>1131</v>
      </c>
      <c r="G9" s="425" t="s">
        <v>742</v>
      </c>
      <c r="H9" s="425" t="s">
        <v>688</v>
      </c>
      <c r="I9" s="439" t="s">
        <v>685</v>
      </c>
      <c r="J9" s="424" t="s">
        <v>686</v>
      </c>
      <c r="K9" s="502" t="s">
        <v>697</v>
      </c>
      <c r="L9" s="503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5"/>
      <c r="C10" s="577"/>
      <c r="D10" s="431" t="s">
        <v>911</v>
      </c>
      <c r="E10" s="129"/>
      <c r="F10" s="129" t="s">
        <v>1132</v>
      </c>
      <c r="G10" s="426" t="s">
        <v>743</v>
      </c>
      <c r="H10" s="426" t="s">
        <v>743</v>
      </c>
      <c r="I10" s="440"/>
      <c r="J10" s="426" t="s">
        <v>743</v>
      </c>
      <c r="K10" s="67" t="s">
        <v>687</v>
      </c>
      <c r="L10" s="68" t="s">
        <v>688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1053</v>
      </c>
      <c r="C12" s="381"/>
      <c r="D12" s="185"/>
      <c r="E12" s="186"/>
      <c r="F12" s="85"/>
      <c r="G12" s="181"/>
      <c r="H12" s="181"/>
      <c r="I12" s="371"/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1054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1055</v>
      </c>
      <c r="C14" s="380"/>
      <c r="D14" s="86"/>
      <c r="E14" s="71"/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1056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1057</v>
      </c>
      <c r="C16" s="380"/>
      <c r="D16" s="86"/>
      <c r="E16" s="71"/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1058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1059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792</v>
      </c>
      <c r="E19" s="416" t="s">
        <v>793</v>
      </c>
      <c r="F19" s="416" t="s">
        <v>739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1072</v>
      </c>
      <c r="C20" s="581" t="s">
        <v>913</v>
      </c>
      <c r="D20" s="584"/>
      <c r="E20" s="584"/>
      <c r="F20" s="585"/>
      <c r="G20" s="169"/>
      <c r="H20" s="169"/>
      <c r="I20" s="374"/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1073</v>
      </c>
      <c r="C21" s="428" t="s">
        <v>794</v>
      </c>
      <c r="D21" s="257"/>
      <c r="E21" s="256"/>
      <c r="F21" s="378"/>
      <c r="G21" s="43"/>
      <c r="H21" s="169"/>
      <c r="I21" s="374"/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2" customHeight="1" x14ac:dyDescent="0.3">
      <c r="B22" s="69" t="s">
        <v>1074</v>
      </c>
      <c r="C22" s="430" t="s">
        <v>795</v>
      </c>
      <c r="D22" s="257"/>
      <c r="E22" s="256"/>
      <c r="F22" s="378"/>
      <c r="G22" s="43"/>
      <c r="H22" s="169"/>
      <c r="I22" s="374"/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2" customHeight="1" x14ac:dyDescent="0.3">
      <c r="B23" s="69" t="s">
        <v>1060</v>
      </c>
      <c r="C23" s="428" t="s">
        <v>914</v>
      </c>
      <c r="D23" s="257"/>
      <c r="E23" s="256"/>
      <c r="F23" s="378"/>
      <c r="G23" s="43"/>
      <c r="H23" s="160"/>
      <c r="I23" s="374"/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2" customHeight="1" x14ac:dyDescent="0.3">
      <c r="B24" s="69" t="s">
        <v>1061</v>
      </c>
      <c r="C24" s="428" t="s">
        <v>915</v>
      </c>
      <c r="D24" s="257"/>
      <c r="E24" s="256"/>
      <c r="F24" s="378"/>
      <c r="G24" s="43"/>
      <c r="H24" s="160"/>
      <c r="I24" s="367"/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2" customHeight="1" x14ac:dyDescent="0.3">
      <c r="B25" s="69" t="s">
        <v>1062</v>
      </c>
      <c r="C25" s="428" t="s">
        <v>916</v>
      </c>
      <c r="D25" s="257"/>
      <c r="E25" s="256"/>
      <c r="F25" s="378"/>
      <c r="G25" s="43"/>
      <c r="H25" s="160"/>
      <c r="I25" s="374"/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2" customHeight="1" x14ac:dyDescent="0.3">
      <c r="B26" s="69" t="s">
        <v>1063</v>
      </c>
      <c r="C26" s="430" t="s">
        <v>918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2" customHeight="1" x14ac:dyDescent="0.3">
      <c r="B27" s="69" t="s">
        <v>1064</v>
      </c>
      <c r="C27" s="434" t="s">
        <v>1139</v>
      </c>
      <c r="D27" s="257"/>
      <c r="E27" s="256"/>
      <c r="F27" s="378"/>
      <c r="G27" s="43"/>
      <c r="H27" s="160"/>
      <c r="I27" s="374"/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2" customHeight="1" x14ac:dyDescent="0.3">
      <c r="B28" s="69" t="s">
        <v>1065</v>
      </c>
      <c r="C28" s="428" t="s">
        <v>797</v>
      </c>
      <c r="D28" s="257"/>
      <c r="E28" s="256"/>
      <c r="F28" s="378"/>
      <c r="G28" s="43"/>
      <c r="H28" s="160"/>
      <c r="I28" s="374"/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1066</v>
      </c>
      <c r="C29" s="428" t="s">
        <v>919</v>
      </c>
      <c r="D29" s="119"/>
      <c r="E29" s="119"/>
      <c r="F29" s="119"/>
      <c r="G29" s="43"/>
      <c r="H29" s="160"/>
      <c r="I29" s="374"/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2" customHeight="1" x14ac:dyDescent="0.3">
      <c r="B30" s="69" t="s">
        <v>1067</v>
      </c>
      <c r="C30" s="581" t="s">
        <v>920</v>
      </c>
      <c r="D30" s="582"/>
      <c r="E30" s="582"/>
      <c r="F30" s="583"/>
      <c r="G30" s="169"/>
      <c r="H30" s="169"/>
      <c r="I30" s="374"/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1068</v>
      </c>
      <c r="C31" s="581" t="s">
        <v>926</v>
      </c>
      <c r="D31" s="582"/>
      <c r="E31" s="582"/>
      <c r="F31" s="583"/>
      <c r="G31" s="169"/>
      <c r="H31" s="169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2" customHeight="1" x14ac:dyDescent="0.3">
      <c r="B32" s="69" t="s">
        <v>1069</v>
      </c>
      <c r="C32" s="581" t="s">
        <v>921</v>
      </c>
      <c r="D32" s="582"/>
      <c r="E32" s="582"/>
      <c r="F32" s="583"/>
      <c r="G32" s="169"/>
      <c r="H32" s="169"/>
      <c r="I32" s="374"/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1070</v>
      </c>
      <c r="C33" s="581" t="s">
        <v>922</v>
      </c>
      <c r="D33" s="582"/>
      <c r="E33" s="582"/>
      <c r="F33" s="583"/>
      <c r="G33" s="217"/>
      <c r="H33" s="217"/>
      <c r="I33" s="374"/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1071</v>
      </c>
      <c r="C34" s="581" t="s">
        <v>928</v>
      </c>
      <c r="D34" s="582"/>
      <c r="E34" s="582"/>
      <c r="F34" s="583"/>
      <c r="G34" s="217"/>
      <c r="H34" s="217"/>
      <c r="I34" s="374"/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9"/>
      <c r="D35" s="590"/>
      <c r="E35" s="590"/>
      <c r="F35" s="591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531" t="s">
        <v>707</v>
      </c>
      <c r="C37" s="532"/>
      <c r="D37" s="532"/>
      <c r="E37" s="532"/>
      <c r="F37" s="532"/>
      <c r="G37" s="532"/>
      <c r="H37" s="533"/>
      <c r="I37" s="221">
        <f>SUM(I12:I35)</f>
        <v>0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>
      <selection activeCell="C40" sqref="C40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4" t="s">
        <v>585</v>
      </c>
      <c r="C2" s="556" t="str">
        <f>Technologie!D19</f>
        <v>Venkovní KCHJ pro chladicí (MT), mrazicí (LT ) a klimatizační (HT) okruhy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Ostrava - remodelling chlazení</v>
      </c>
      <c r="J3" s="548"/>
      <c r="K3" s="549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8" t="s">
        <v>1141</v>
      </c>
      <c r="C5" s="569"/>
      <c r="D5" s="569"/>
      <c r="E5" s="569"/>
      <c r="F5" s="569"/>
      <c r="G5" s="569"/>
      <c r="H5" s="569"/>
      <c r="I5" s="569"/>
      <c r="J5" s="569"/>
      <c r="K5" s="570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11" t="s">
        <v>1135</v>
      </c>
      <c r="C6" s="508"/>
      <c r="D6" s="508"/>
      <c r="E6" s="508"/>
      <c r="F6" s="508"/>
      <c r="G6" s="508"/>
      <c r="H6" s="508"/>
      <c r="I6" s="508"/>
      <c r="J6" s="508"/>
      <c r="K6" s="512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11" t="s">
        <v>935</v>
      </c>
      <c r="C7" s="508"/>
      <c r="D7" s="508"/>
      <c r="E7" s="508"/>
      <c r="F7" s="508"/>
      <c r="G7" s="508"/>
      <c r="H7" s="508"/>
      <c r="I7" s="508"/>
      <c r="J7" s="508"/>
      <c r="K7" s="512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3" t="s">
        <v>1030</v>
      </c>
      <c r="C8" s="514"/>
      <c r="D8" s="514"/>
      <c r="E8" s="514"/>
      <c r="F8" s="514"/>
      <c r="G8" s="514"/>
      <c r="H8" s="514"/>
      <c r="I8" s="514"/>
      <c r="J8" s="514"/>
      <c r="K8" s="515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4" t="s">
        <v>85</v>
      </c>
      <c r="C9" s="576" t="s">
        <v>739</v>
      </c>
      <c r="D9" s="412"/>
      <c r="E9" s="412" t="s">
        <v>912</v>
      </c>
      <c r="F9" s="409" t="s">
        <v>742</v>
      </c>
      <c r="G9" s="409" t="s">
        <v>688</v>
      </c>
      <c r="H9" s="439" t="s">
        <v>685</v>
      </c>
      <c r="I9" s="408" t="s">
        <v>686</v>
      </c>
      <c r="J9" s="502" t="s">
        <v>697</v>
      </c>
      <c r="K9" s="503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5"/>
      <c r="C10" s="592"/>
      <c r="D10" s="129"/>
      <c r="E10" s="129" t="s">
        <v>936</v>
      </c>
      <c r="F10" s="410" t="s">
        <v>743</v>
      </c>
      <c r="G10" s="410" t="s">
        <v>743</v>
      </c>
      <c r="H10" s="440"/>
      <c r="I10" s="410" t="s">
        <v>743</v>
      </c>
      <c r="J10" s="67" t="s">
        <v>687</v>
      </c>
      <c r="K10" s="68" t="s">
        <v>688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1126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8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8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1127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1128</v>
      </c>
      <c r="D33" s="90"/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1180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531" t="s">
        <v>707</v>
      </c>
      <c r="C43" s="532"/>
      <c r="D43" s="532"/>
      <c r="E43" s="532"/>
      <c r="F43" s="532"/>
      <c r="G43" s="532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>
      <selection activeCell="D26" sqref="D26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4" t="s">
        <v>1027</v>
      </c>
      <c r="C2" s="556" t="str">
        <f>Technologie!D20</f>
        <v xml:space="preserve">Venkovní KCHJ pro delivery, výrobníky ledu a akvaria 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Ostrava - remodelling chlazení</v>
      </c>
      <c r="J3" s="548"/>
      <c r="K3" s="549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8" t="s">
        <v>1147</v>
      </c>
      <c r="C5" s="569"/>
      <c r="D5" s="569"/>
      <c r="E5" s="569"/>
      <c r="F5" s="569"/>
      <c r="G5" s="569"/>
      <c r="H5" s="569"/>
      <c r="I5" s="569"/>
      <c r="J5" s="569"/>
      <c r="K5" s="570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11"/>
      <c r="C6" s="508"/>
      <c r="D6" s="508"/>
      <c r="E6" s="508"/>
      <c r="F6" s="508"/>
      <c r="G6" s="508"/>
      <c r="H6" s="508"/>
      <c r="I6" s="508"/>
      <c r="J6" s="508"/>
      <c r="K6" s="512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11" t="s">
        <v>1140</v>
      </c>
      <c r="C7" s="508"/>
      <c r="D7" s="508"/>
      <c r="E7" s="508"/>
      <c r="F7" s="508"/>
      <c r="G7" s="508"/>
      <c r="H7" s="508"/>
      <c r="I7" s="508"/>
      <c r="J7" s="508"/>
      <c r="K7" s="512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3" t="s">
        <v>1031</v>
      </c>
      <c r="C8" s="514"/>
      <c r="D8" s="514"/>
      <c r="E8" s="514"/>
      <c r="F8" s="514"/>
      <c r="G8" s="514"/>
      <c r="H8" s="514"/>
      <c r="I8" s="514"/>
      <c r="J8" s="514"/>
      <c r="K8" s="515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4" t="s">
        <v>85</v>
      </c>
      <c r="C9" s="576" t="s">
        <v>739</v>
      </c>
      <c r="D9" s="423"/>
      <c r="E9" s="423" t="s">
        <v>912</v>
      </c>
      <c r="F9" s="421" t="s">
        <v>742</v>
      </c>
      <c r="G9" s="421" t="s">
        <v>688</v>
      </c>
      <c r="H9" s="439" t="s">
        <v>685</v>
      </c>
      <c r="I9" s="420" t="s">
        <v>686</v>
      </c>
      <c r="J9" s="502" t="s">
        <v>697</v>
      </c>
      <c r="K9" s="503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5"/>
      <c r="C10" s="592"/>
      <c r="D10" s="129"/>
      <c r="E10" s="129" t="s">
        <v>936</v>
      </c>
      <c r="F10" s="422" t="s">
        <v>743</v>
      </c>
      <c r="G10" s="422" t="s">
        <v>743</v>
      </c>
      <c r="H10" s="440"/>
      <c r="I10" s="422" t="s">
        <v>743</v>
      </c>
      <c r="J10" s="67" t="s">
        <v>687</v>
      </c>
      <c r="K10" s="68" t="s">
        <v>688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1146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/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/>
      <c r="E13" s="253"/>
      <c r="F13" s="169"/>
      <c r="G13" s="169"/>
      <c r="H13" s="372"/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/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/>
      <c r="E15" s="253"/>
      <c r="F15" s="169"/>
      <c r="G15" s="169"/>
      <c r="H15" s="372"/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/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/>
      <c r="E17" s="253"/>
      <c r="F17" s="169"/>
      <c r="G17" s="169"/>
      <c r="H17" s="372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1129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 t="s">
        <v>1032</v>
      </c>
      <c r="D24" s="92"/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/>
      <c r="E25" s="253"/>
      <c r="F25" s="169"/>
      <c r="G25" s="169"/>
      <c r="H25" s="372">
        <v>1</v>
      </c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1033</v>
      </c>
      <c r="D26" s="92"/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/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1075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1130</v>
      </c>
      <c r="D33" s="92"/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/>
      <c r="E34" s="253"/>
      <c r="F34" s="169"/>
      <c r="G34" s="169"/>
      <c r="H34" s="370">
        <v>1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531" t="s">
        <v>707</v>
      </c>
      <c r="C40" s="532"/>
      <c r="D40" s="532"/>
      <c r="E40" s="532"/>
      <c r="F40" s="532"/>
      <c r="G40" s="532"/>
      <c r="H40" s="222">
        <f>SUM(H12:H38)</f>
        <v>3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zoomScale="60" zoomScaleNormal="60" workbookViewId="0">
      <selection activeCell="H27" sqref="H27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customHeight="1" thickBot="1" x14ac:dyDescent="0.35">
      <c r="B2" s="544" t="s">
        <v>1041</v>
      </c>
      <c r="C2" s="556" t="s">
        <v>1037</v>
      </c>
      <c r="D2" s="593"/>
      <c r="E2" s="593"/>
      <c r="F2" s="593"/>
      <c r="G2" s="594"/>
      <c r="H2" s="40" t="str">
        <f>'Celkem  Nab+Tech'!G2</f>
        <v>Firma</v>
      </c>
      <c r="I2" s="547" t="str">
        <f>Technologie!G2</f>
        <v>XY</v>
      </c>
      <c r="J2" s="548"/>
      <c r="K2" s="549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5"/>
      <c r="C3" s="264" t="s">
        <v>907</v>
      </c>
      <c r="D3" s="527"/>
      <c r="E3" s="527"/>
      <c r="F3" s="527"/>
      <c r="G3" s="528"/>
      <c r="H3" s="40" t="str">
        <f>'Celkem  Nab+Tech'!G3</f>
        <v>Projekt</v>
      </c>
      <c r="I3" s="547" t="str">
        <f>Technologie!G3</f>
        <v>Makro Ostrava - remodelling chlazení</v>
      </c>
      <c r="J3" s="548"/>
      <c r="K3" s="549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6"/>
      <c r="C4" s="595"/>
      <c r="D4" s="596"/>
      <c r="E4" s="596"/>
      <c r="F4" s="596"/>
      <c r="G4" s="597"/>
      <c r="H4" s="40" t="str">
        <f>'Celkem  Nab+Tech'!G4</f>
        <v>Datum nabídky</v>
      </c>
      <c r="I4" s="565" t="str">
        <f>Technologie!G4</f>
        <v>XX.XX.2020</v>
      </c>
      <c r="J4" s="566"/>
      <c r="K4" s="567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8" t="s">
        <v>1136</v>
      </c>
      <c r="C5" s="569"/>
      <c r="D5" s="569"/>
      <c r="E5" s="569"/>
      <c r="F5" s="569"/>
      <c r="G5" s="569"/>
      <c r="H5" s="569"/>
      <c r="I5" s="569"/>
      <c r="J5" s="569"/>
      <c r="K5" s="570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11"/>
      <c r="C6" s="508"/>
      <c r="D6" s="508"/>
      <c r="E6" s="508"/>
      <c r="F6" s="508"/>
      <c r="G6" s="508"/>
      <c r="H6" s="508"/>
      <c r="I6" s="508"/>
      <c r="J6" s="508"/>
      <c r="K6" s="512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11"/>
      <c r="C7" s="508"/>
      <c r="D7" s="508"/>
      <c r="E7" s="508"/>
      <c r="F7" s="508"/>
      <c r="G7" s="508"/>
      <c r="H7" s="508"/>
      <c r="I7" s="508"/>
      <c r="J7" s="508"/>
      <c r="K7" s="512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3" t="s">
        <v>1031</v>
      </c>
      <c r="C8" s="514"/>
      <c r="D8" s="514"/>
      <c r="E8" s="514"/>
      <c r="F8" s="514"/>
      <c r="G8" s="514"/>
      <c r="H8" s="514"/>
      <c r="I8" s="514"/>
      <c r="J8" s="514"/>
      <c r="K8" s="515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4" t="s">
        <v>85</v>
      </c>
      <c r="C9" s="576" t="s">
        <v>739</v>
      </c>
      <c r="D9" s="429"/>
      <c r="E9" s="429" t="s">
        <v>912</v>
      </c>
      <c r="F9" s="425" t="s">
        <v>742</v>
      </c>
      <c r="G9" s="425" t="s">
        <v>688</v>
      </c>
      <c r="H9" s="439" t="s">
        <v>685</v>
      </c>
      <c r="I9" s="424" t="s">
        <v>686</v>
      </c>
      <c r="J9" s="502" t="s">
        <v>697</v>
      </c>
      <c r="K9" s="503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5"/>
      <c r="C10" s="592"/>
      <c r="D10" s="129"/>
      <c r="E10" s="129" t="s">
        <v>1042</v>
      </c>
      <c r="F10" s="426" t="s">
        <v>743</v>
      </c>
      <c r="G10" s="426" t="s">
        <v>743</v>
      </c>
      <c r="H10" s="440"/>
      <c r="I10" s="426">
        <v>1</v>
      </c>
      <c r="J10" s="67" t="s">
        <v>687</v>
      </c>
      <c r="K10" s="68" t="s">
        <v>688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1043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1076</v>
      </c>
      <c r="C12" s="79" t="s">
        <v>1044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1077</v>
      </c>
      <c r="C13" s="254"/>
      <c r="D13" s="92"/>
      <c r="E13" s="253"/>
      <c r="F13" s="169"/>
      <c r="G13" s="169"/>
      <c r="H13" s="101"/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1078</v>
      </c>
      <c r="C14" s="79" t="s">
        <v>1045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1079</v>
      </c>
      <c r="C15" s="254"/>
      <c r="D15" s="92"/>
      <c r="E15" s="253"/>
      <c r="F15" s="169"/>
      <c r="G15" s="169"/>
      <c r="H15" s="101"/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1080</v>
      </c>
      <c r="C16" s="79" t="s">
        <v>1046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1081</v>
      </c>
      <c r="C17" s="254"/>
      <c r="D17" s="92"/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1082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1083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1084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1085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1086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1047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1087</v>
      </c>
      <c r="C24" s="255" t="s">
        <v>1048</v>
      </c>
      <c r="D24" s="94"/>
      <c r="E24" s="253"/>
      <c r="F24" s="169"/>
      <c r="G24" s="169"/>
      <c r="H24" s="101"/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1088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1089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1090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1091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1092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1093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1094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1095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531" t="s">
        <v>707</v>
      </c>
      <c r="C34" s="532"/>
      <c r="D34" s="532"/>
      <c r="E34" s="532"/>
      <c r="F34" s="532"/>
      <c r="G34" s="532"/>
      <c r="H34" s="222">
        <f>SUM(H12:H32)</f>
        <v>0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4" t="s">
        <v>584</v>
      </c>
      <c r="C2" s="598" t="str">
        <f>Technologie!D25</f>
        <v>Chladivo</v>
      </c>
      <c r="D2" s="599"/>
      <c r="E2" s="600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29" ht="21.6" thickBot="1" x14ac:dyDescent="0.35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Ostrava - remodelling chlazení</v>
      </c>
      <c r="H3" s="548"/>
      <c r="I3" s="549"/>
    </row>
    <row r="4" spans="2:29" ht="16.2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29" s="72" customFormat="1" ht="13.8" x14ac:dyDescent="0.3">
      <c r="B5" s="568" t="s">
        <v>937</v>
      </c>
      <c r="C5" s="569"/>
      <c r="D5" s="569"/>
      <c r="E5" s="569"/>
      <c r="F5" s="569"/>
      <c r="G5" s="569"/>
      <c r="H5" s="569"/>
      <c r="I5" s="570"/>
    </row>
    <row r="6" spans="2:29" s="72" customFormat="1" ht="13.8" x14ac:dyDescent="0.3">
      <c r="B6" s="571"/>
      <c r="C6" s="572"/>
      <c r="D6" s="572"/>
      <c r="E6" s="572"/>
      <c r="F6" s="572"/>
      <c r="G6" s="572"/>
      <c r="H6" s="572"/>
      <c r="I6" s="573"/>
    </row>
    <row r="7" spans="2:29" s="72" customFormat="1" ht="13.8" x14ac:dyDescent="0.3">
      <c r="B7" s="571"/>
      <c r="C7" s="572"/>
      <c r="D7" s="572"/>
      <c r="E7" s="572"/>
      <c r="F7" s="572"/>
      <c r="G7" s="572"/>
      <c r="H7" s="572"/>
      <c r="I7" s="573"/>
    </row>
    <row r="8" spans="2:29" s="72" customFormat="1" thickBot="1" x14ac:dyDescent="0.35">
      <c r="B8" s="571"/>
      <c r="C8" s="572"/>
      <c r="D8" s="572"/>
      <c r="E8" s="572"/>
      <c r="F8" s="572"/>
      <c r="G8" s="572"/>
      <c r="H8" s="572"/>
      <c r="I8" s="573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4" t="s">
        <v>85</v>
      </c>
      <c r="C9" s="576" t="s">
        <v>739</v>
      </c>
      <c r="D9" s="409" t="s">
        <v>742</v>
      </c>
      <c r="E9" s="409" t="s">
        <v>688</v>
      </c>
      <c r="F9" s="135" t="s">
        <v>938</v>
      </c>
      <c r="G9" s="408" t="s">
        <v>686</v>
      </c>
      <c r="H9" s="502" t="s">
        <v>697</v>
      </c>
      <c r="I9" s="503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75"/>
      <c r="C10" s="577"/>
      <c r="D10" s="410" t="s">
        <v>743</v>
      </c>
      <c r="E10" s="410" t="s">
        <v>743</v>
      </c>
      <c r="F10" s="136" t="s">
        <v>182</v>
      </c>
      <c r="G10" s="410" t="s">
        <v>743</v>
      </c>
      <c r="H10" s="67" t="s">
        <v>687</v>
      </c>
      <c r="I10" s="68" t="s">
        <v>688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722</v>
      </c>
      <c r="D11" s="197" t="s">
        <v>939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8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8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x14ac:dyDescent="0.3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x14ac:dyDescent="0.3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8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8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35">
      <c r="B19" s="66"/>
      <c r="C19" s="60"/>
      <c r="D19" s="62"/>
      <c r="E19" s="63"/>
      <c r="F19" s="64"/>
      <c r="G19" s="65"/>
      <c r="H19" s="65"/>
      <c r="I19" s="65"/>
    </row>
    <row r="20" spans="2:29" ht="18.600000000000001" thickBot="1" x14ac:dyDescent="0.4">
      <c r="B20" s="531" t="s">
        <v>707</v>
      </c>
      <c r="C20" s="532"/>
      <c r="D20" s="532"/>
      <c r="E20" s="532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x14ac:dyDescent="0.3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>
      <selection activeCell="B7" sqref="B7:J7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1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4" t="s">
        <v>181</v>
      </c>
      <c r="C2" s="598" t="str">
        <f>Technologie!D29</f>
        <v>Potrubí pro mrazicí okruhy (LT)</v>
      </c>
      <c r="D2" s="599"/>
      <c r="E2" s="599"/>
      <c r="F2" s="600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5" ht="21.6" thickBot="1" x14ac:dyDescent="0.35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15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5" s="72" customFormat="1" ht="13.8" x14ac:dyDescent="0.3">
      <c r="B5" s="568" t="s">
        <v>942</v>
      </c>
      <c r="C5" s="569"/>
      <c r="D5" s="569"/>
      <c r="E5" s="569"/>
      <c r="F5" s="569"/>
      <c r="G5" s="569"/>
      <c r="H5" s="569"/>
      <c r="I5" s="569"/>
      <c r="J5" s="570"/>
    </row>
    <row r="6" spans="2:15" s="72" customFormat="1" ht="13.8" x14ac:dyDescent="0.3">
      <c r="B6" s="601" t="s">
        <v>1142</v>
      </c>
      <c r="C6" s="572"/>
      <c r="D6" s="572"/>
      <c r="E6" s="572"/>
      <c r="F6" s="572"/>
      <c r="G6" s="572"/>
      <c r="H6" s="572"/>
      <c r="I6" s="572"/>
      <c r="J6" s="573"/>
    </row>
    <row r="7" spans="2:15" s="72" customFormat="1" ht="13.8" x14ac:dyDescent="0.3">
      <c r="B7" s="571"/>
      <c r="C7" s="572"/>
      <c r="D7" s="572"/>
      <c r="E7" s="572"/>
      <c r="F7" s="572"/>
      <c r="G7" s="572"/>
      <c r="H7" s="572"/>
      <c r="I7" s="572"/>
      <c r="J7" s="573"/>
    </row>
    <row r="8" spans="2:15" s="72" customFormat="1" thickBot="1" x14ac:dyDescent="0.35">
      <c r="B8" s="571"/>
      <c r="C8" s="572"/>
      <c r="D8" s="572"/>
      <c r="E8" s="572"/>
      <c r="F8" s="572"/>
      <c r="G8" s="572"/>
      <c r="H8" s="572"/>
      <c r="I8" s="572"/>
      <c r="J8" s="573"/>
    </row>
    <row r="9" spans="2:15" ht="14.4" customHeight="1" x14ac:dyDescent="0.3">
      <c r="B9" s="574" t="s">
        <v>85</v>
      </c>
      <c r="C9" s="576" t="s">
        <v>739</v>
      </c>
      <c r="D9" s="107" t="s">
        <v>948</v>
      </c>
      <c r="E9" s="409" t="s">
        <v>742</v>
      </c>
      <c r="F9" s="409" t="s">
        <v>688</v>
      </c>
      <c r="G9" s="439" t="s">
        <v>685</v>
      </c>
      <c r="H9" s="408" t="s">
        <v>686</v>
      </c>
      <c r="I9" s="502" t="s">
        <v>697</v>
      </c>
      <c r="J9" s="503"/>
    </row>
    <row r="10" spans="2:15" ht="15" thickBot="1" x14ac:dyDescent="0.35">
      <c r="B10" s="575"/>
      <c r="C10" s="577"/>
      <c r="D10" s="108" t="s">
        <v>27</v>
      </c>
      <c r="E10" s="410" t="s">
        <v>743</v>
      </c>
      <c r="F10" s="410" t="s">
        <v>743</v>
      </c>
      <c r="G10" s="440"/>
      <c r="H10" s="410" t="s">
        <v>743</v>
      </c>
      <c r="I10" s="67" t="s">
        <v>687</v>
      </c>
      <c r="J10" s="68" t="s">
        <v>688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940</v>
      </c>
      <c r="D12" s="71"/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8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8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8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8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8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8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8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8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8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8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8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8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8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8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31" t="s">
        <v>707</v>
      </c>
      <c r="C29" s="532"/>
      <c r="D29" s="532"/>
      <c r="E29" s="532"/>
      <c r="F29" s="532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27.8867187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4" t="s">
        <v>591</v>
      </c>
      <c r="C2" s="598" t="str">
        <f>Technologie!D30</f>
        <v>Potrubí pro chladicí (MT) a klimatizační (HT) okruhy</v>
      </c>
      <c r="D2" s="599"/>
      <c r="E2" s="599"/>
      <c r="F2" s="600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30" ht="21.6" thickBot="1" x14ac:dyDescent="0.35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30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30" x14ac:dyDescent="0.3">
      <c r="B5" s="568" t="s">
        <v>942</v>
      </c>
      <c r="C5" s="569"/>
      <c r="D5" s="569"/>
      <c r="E5" s="569"/>
      <c r="F5" s="569"/>
      <c r="G5" s="569"/>
      <c r="H5" s="569"/>
      <c r="I5" s="569"/>
      <c r="J5" s="570"/>
    </row>
    <row r="6" spans="2:30" ht="14.4" customHeight="1" x14ac:dyDescent="0.3">
      <c r="B6" s="601" t="s">
        <v>1025</v>
      </c>
      <c r="C6" s="572"/>
      <c r="D6" s="572"/>
      <c r="E6" s="572"/>
      <c r="F6" s="572"/>
      <c r="G6" s="572"/>
      <c r="H6" s="572"/>
      <c r="I6" s="572"/>
      <c r="J6" s="573"/>
    </row>
    <row r="7" spans="2:30" ht="14.7" customHeight="1" x14ac:dyDescent="0.3">
      <c r="B7" s="571"/>
      <c r="C7" s="572"/>
      <c r="D7" s="572"/>
      <c r="E7" s="572"/>
      <c r="F7" s="572"/>
      <c r="G7" s="572"/>
      <c r="H7" s="572"/>
      <c r="I7" s="572"/>
      <c r="J7" s="573"/>
    </row>
    <row r="8" spans="2:30" ht="15" thickBot="1" x14ac:dyDescent="0.35">
      <c r="B8" s="571"/>
      <c r="C8" s="572"/>
      <c r="D8" s="572"/>
      <c r="E8" s="572"/>
      <c r="F8" s="572"/>
      <c r="G8" s="572"/>
      <c r="H8" s="572"/>
      <c r="I8" s="572"/>
      <c r="J8" s="573"/>
    </row>
    <row r="9" spans="2:30" ht="14.4" customHeight="1" x14ac:dyDescent="0.3">
      <c r="B9" s="574" t="s">
        <v>85</v>
      </c>
      <c r="C9" s="576" t="s">
        <v>739</v>
      </c>
      <c r="D9" s="412" t="s">
        <v>948</v>
      </c>
      <c r="E9" s="409" t="s">
        <v>742</v>
      </c>
      <c r="F9" s="409" t="s">
        <v>688</v>
      </c>
      <c r="G9" s="439" t="s">
        <v>685</v>
      </c>
      <c r="H9" s="408" t="s">
        <v>686</v>
      </c>
      <c r="I9" s="502" t="s">
        <v>697</v>
      </c>
      <c r="J9" s="503"/>
    </row>
    <row r="10" spans="2:30" ht="15" thickBot="1" x14ac:dyDescent="0.35">
      <c r="B10" s="575"/>
      <c r="C10" s="577"/>
      <c r="D10" s="414" t="s">
        <v>27</v>
      </c>
      <c r="E10" s="410" t="s">
        <v>743</v>
      </c>
      <c r="F10" s="410" t="s">
        <v>743</v>
      </c>
      <c r="G10" s="440"/>
      <c r="H10" s="410" t="s">
        <v>743</v>
      </c>
      <c r="I10" s="67" t="s">
        <v>687</v>
      </c>
      <c r="J10" s="68" t="s">
        <v>688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941</v>
      </c>
      <c r="D12" s="71"/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31" t="s">
        <v>707</v>
      </c>
      <c r="C29" s="532"/>
      <c r="D29" s="532"/>
      <c r="E29" s="532"/>
      <c r="F29" s="532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600</v>
      </c>
      <c r="C2" s="556" t="str">
        <f>Technologie!D34</f>
        <v>H-izolace 13mm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21.6" thickBot="1" x14ac:dyDescent="0.35">
      <c r="B3" s="545"/>
      <c r="C3" s="559"/>
      <c r="D3" s="560"/>
      <c r="E3" s="560"/>
      <c r="F3" s="561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10" ht="21.6" customHeight="1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8" x14ac:dyDescent="0.3">
      <c r="B5" s="568" t="s">
        <v>1143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2" customHeight="1" x14ac:dyDescent="0.3">
      <c r="B6" s="571" t="s">
        <v>1144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8" x14ac:dyDescent="0.3">
      <c r="B7" s="571" t="s">
        <v>944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thickBot="1" x14ac:dyDescent="0.35">
      <c r="B8" s="571" t="s">
        <v>954</v>
      </c>
      <c r="C8" s="572"/>
      <c r="D8" s="572"/>
      <c r="E8" s="572"/>
      <c r="F8" s="572"/>
      <c r="G8" s="572"/>
      <c r="H8" s="572"/>
      <c r="I8" s="572"/>
      <c r="J8" s="573"/>
    </row>
    <row r="9" spans="2:10" ht="14.4" customHeight="1" x14ac:dyDescent="0.3">
      <c r="B9" s="574" t="s">
        <v>85</v>
      </c>
      <c r="C9" s="576" t="s">
        <v>949</v>
      </c>
      <c r="D9" s="412" t="s">
        <v>948</v>
      </c>
      <c r="E9" s="409" t="s">
        <v>742</v>
      </c>
      <c r="F9" s="409" t="s">
        <v>688</v>
      </c>
      <c r="G9" s="439" t="s">
        <v>685</v>
      </c>
      <c r="H9" s="408" t="s">
        <v>686</v>
      </c>
      <c r="I9" s="502" t="s">
        <v>697</v>
      </c>
      <c r="J9" s="503"/>
    </row>
    <row r="10" spans="2:10" ht="15" thickBot="1" x14ac:dyDescent="0.35">
      <c r="B10" s="575"/>
      <c r="C10" s="577"/>
      <c r="D10" s="414" t="s">
        <v>27</v>
      </c>
      <c r="E10" s="410" t="s">
        <v>743</v>
      </c>
      <c r="F10" s="410" t="s">
        <v>743</v>
      </c>
      <c r="G10" s="440"/>
      <c r="H10" s="410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151</v>
      </c>
      <c r="C12" s="70" t="s">
        <v>945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946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35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8.600000000000001" thickBot="1" x14ac:dyDescent="0.4">
      <c r="B16" s="531" t="s">
        <v>707</v>
      </c>
      <c r="C16" s="532"/>
      <c r="D16" s="532"/>
      <c r="E16" s="532"/>
      <c r="F16" s="533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x14ac:dyDescent="0.3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3320312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598</v>
      </c>
      <c r="C2" s="556" t="str">
        <f>Technologie!D35</f>
        <v>M-Izolace 19 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2" thickBot="1" x14ac:dyDescent="0.35">
      <c r="B3" s="545"/>
      <c r="C3" s="579"/>
      <c r="D3" s="602"/>
      <c r="E3" s="602"/>
      <c r="F3" s="580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10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2" customHeight="1" x14ac:dyDescent="0.3">
      <c r="B5" s="568" t="s">
        <v>1143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2" customHeight="1" x14ac:dyDescent="0.3">
      <c r="B6" s="571" t="s">
        <v>1144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2" customHeight="1" x14ac:dyDescent="0.3">
      <c r="B7" s="571" t="s">
        <v>944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thickBot="1" x14ac:dyDescent="0.35">
      <c r="B8" s="571" t="s">
        <v>954</v>
      </c>
      <c r="C8" s="572"/>
      <c r="D8" s="572"/>
      <c r="E8" s="572"/>
      <c r="F8" s="572"/>
      <c r="G8" s="572"/>
      <c r="H8" s="572"/>
      <c r="I8" s="572"/>
      <c r="J8" s="573"/>
    </row>
    <row r="9" spans="2:10" x14ac:dyDescent="0.3">
      <c r="B9" s="603" t="s">
        <v>85</v>
      </c>
      <c r="C9" s="576" t="s">
        <v>949</v>
      </c>
      <c r="D9" s="412" t="s">
        <v>948</v>
      </c>
      <c r="E9" s="409" t="s">
        <v>742</v>
      </c>
      <c r="F9" s="409" t="s">
        <v>688</v>
      </c>
      <c r="G9" s="439" t="s">
        <v>685</v>
      </c>
      <c r="H9" s="408" t="s">
        <v>686</v>
      </c>
      <c r="I9" s="502" t="s">
        <v>697</v>
      </c>
      <c r="J9" s="503"/>
    </row>
    <row r="10" spans="2:10" ht="15" thickBot="1" x14ac:dyDescent="0.35">
      <c r="B10" s="604"/>
      <c r="C10" s="577"/>
      <c r="D10" s="414" t="s">
        <v>27</v>
      </c>
      <c r="E10" s="410" t="s">
        <v>743</v>
      </c>
      <c r="F10" s="410" t="s">
        <v>743</v>
      </c>
      <c r="G10" s="440"/>
      <c r="H10" s="410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679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946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35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8.600000000000001" thickBot="1" x14ac:dyDescent="0.4">
      <c r="B18" s="531" t="s">
        <v>150</v>
      </c>
      <c r="C18" s="532"/>
      <c r="D18" s="532"/>
      <c r="E18" s="532"/>
      <c r="F18" s="533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x14ac:dyDescent="0.3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595</v>
      </c>
      <c r="C2" s="556" t="str">
        <f>Technologie!D36</f>
        <v>T-Izolace 32 mm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2" thickBot="1" x14ac:dyDescent="0.35">
      <c r="B3" s="545"/>
      <c r="C3" s="579"/>
      <c r="D3" s="602"/>
      <c r="E3" s="602"/>
      <c r="F3" s="580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10" ht="16.2" thickBot="1" x14ac:dyDescent="0.35">
      <c r="B4" s="546"/>
      <c r="C4" s="562"/>
      <c r="D4" s="563"/>
      <c r="E4" s="563"/>
      <c r="F4" s="564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s="72" customFormat="1" ht="13.2" customHeight="1" x14ac:dyDescent="0.3">
      <c r="B5" s="568" t="s">
        <v>943</v>
      </c>
      <c r="C5" s="569"/>
      <c r="D5" s="569"/>
      <c r="E5" s="569"/>
      <c r="F5" s="569"/>
      <c r="G5" s="569"/>
      <c r="H5" s="569"/>
      <c r="I5" s="569"/>
      <c r="J5" s="570"/>
    </row>
    <row r="6" spans="2:10" s="72" customFormat="1" ht="13.2" customHeight="1" x14ac:dyDescent="0.3">
      <c r="B6" s="571" t="s">
        <v>1144</v>
      </c>
      <c r="C6" s="572"/>
      <c r="D6" s="572"/>
      <c r="E6" s="572"/>
      <c r="F6" s="572"/>
      <c r="G6" s="572"/>
      <c r="H6" s="572"/>
      <c r="I6" s="572"/>
      <c r="J6" s="573"/>
    </row>
    <row r="7" spans="2:10" s="72" customFormat="1" ht="13.2" customHeight="1" x14ac:dyDescent="0.3">
      <c r="B7" s="571" t="s">
        <v>944</v>
      </c>
      <c r="C7" s="572"/>
      <c r="D7" s="572"/>
      <c r="E7" s="572"/>
      <c r="F7" s="572"/>
      <c r="G7" s="572"/>
      <c r="H7" s="572"/>
      <c r="I7" s="572"/>
      <c r="J7" s="573"/>
    </row>
    <row r="8" spans="2:10" s="72" customFormat="1" thickBot="1" x14ac:dyDescent="0.35">
      <c r="B8" s="571" t="s">
        <v>954</v>
      </c>
      <c r="C8" s="572"/>
      <c r="D8" s="572"/>
      <c r="E8" s="572"/>
      <c r="F8" s="572"/>
      <c r="G8" s="572"/>
      <c r="H8" s="572"/>
      <c r="I8" s="572"/>
      <c r="J8" s="573"/>
    </row>
    <row r="9" spans="2:10" x14ac:dyDescent="0.3">
      <c r="B9" s="603" t="s">
        <v>85</v>
      </c>
      <c r="C9" s="576" t="s">
        <v>949</v>
      </c>
      <c r="D9" s="412" t="s">
        <v>948</v>
      </c>
      <c r="E9" s="409" t="s">
        <v>742</v>
      </c>
      <c r="F9" s="409" t="s">
        <v>688</v>
      </c>
      <c r="G9" s="439" t="s">
        <v>685</v>
      </c>
      <c r="H9" s="408" t="s">
        <v>686</v>
      </c>
      <c r="I9" s="502" t="s">
        <v>697</v>
      </c>
      <c r="J9" s="503"/>
    </row>
    <row r="10" spans="2:10" ht="15" thickBot="1" x14ac:dyDescent="0.35">
      <c r="B10" s="604"/>
      <c r="C10" s="577"/>
      <c r="D10" s="414" t="s">
        <v>27</v>
      </c>
      <c r="E10" s="410" t="s">
        <v>743</v>
      </c>
      <c r="F10" s="410" t="s">
        <v>743</v>
      </c>
      <c r="G10" s="440"/>
      <c r="H10" s="410" t="s">
        <v>743</v>
      </c>
      <c r="I10" s="67" t="s">
        <v>687</v>
      </c>
      <c r="J10" s="68" t="s">
        <v>688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8" x14ac:dyDescent="0.3">
      <c r="B12" s="69" t="s">
        <v>594</v>
      </c>
      <c r="C12" s="70" t="s">
        <v>947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946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8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8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31" t="s">
        <v>707</v>
      </c>
      <c r="C19" s="532"/>
      <c r="D19" s="532"/>
      <c r="E19" s="532"/>
      <c r="F19" s="533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4" t="s">
        <v>141</v>
      </c>
      <c r="C2" s="556" t="str">
        <f>Technologie!D40</f>
        <v>Elektro rozvaděče a příslušenství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6.2" thickBot="1" x14ac:dyDescent="0.35">
      <c r="B3" s="545"/>
      <c r="C3" s="579"/>
      <c r="D3" s="602"/>
      <c r="E3" s="580"/>
      <c r="F3" s="40" t="str">
        <f>'Celkem  Nab+Tech'!G3</f>
        <v>Projekt</v>
      </c>
      <c r="G3" s="547" t="str">
        <f>Technologie!G3</f>
        <v>Makro Ostrava - remodelling chlazení</v>
      </c>
      <c r="H3" s="548"/>
      <c r="I3" s="549"/>
    </row>
    <row r="4" spans="2:9" ht="16.2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3.8" x14ac:dyDescent="0.3">
      <c r="B5" s="568" t="s">
        <v>950</v>
      </c>
      <c r="C5" s="569"/>
      <c r="D5" s="569"/>
      <c r="E5" s="569"/>
      <c r="F5" s="569"/>
      <c r="G5" s="569"/>
      <c r="H5" s="569"/>
      <c r="I5" s="570"/>
    </row>
    <row r="6" spans="2:9" s="72" customFormat="1" ht="13.8" x14ac:dyDescent="0.3">
      <c r="B6" s="571" t="s">
        <v>1145</v>
      </c>
      <c r="C6" s="572"/>
      <c r="D6" s="572"/>
      <c r="E6" s="572"/>
      <c r="F6" s="572"/>
      <c r="G6" s="572"/>
      <c r="H6" s="572"/>
      <c r="I6" s="573"/>
    </row>
    <row r="7" spans="2:9" s="72" customFormat="1" ht="13.8" x14ac:dyDescent="0.3">
      <c r="B7" s="571" t="s">
        <v>951</v>
      </c>
      <c r="C7" s="572"/>
      <c r="D7" s="572"/>
      <c r="E7" s="572"/>
      <c r="F7" s="572"/>
      <c r="G7" s="572"/>
      <c r="H7" s="572"/>
      <c r="I7" s="573"/>
    </row>
    <row r="8" spans="2:9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9" x14ac:dyDescent="0.3">
      <c r="B9" s="603" t="s">
        <v>85</v>
      </c>
      <c r="C9" s="605" t="s">
        <v>949</v>
      </c>
      <c r="D9" s="409" t="s">
        <v>742</v>
      </c>
      <c r="E9" s="409" t="s">
        <v>688</v>
      </c>
      <c r="F9" s="439" t="s">
        <v>685</v>
      </c>
      <c r="G9" s="408" t="s">
        <v>686</v>
      </c>
      <c r="H9" s="502" t="s">
        <v>697</v>
      </c>
      <c r="I9" s="503"/>
    </row>
    <row r="10" spans="2:9" ht="15" thickBot="1" x14ac:dyDescent="0.35">
      <c r="B10" s="604"/>
      <c r="C10" s="606"/>
      <c r="D10" s="410" t="s">
        <v>743</v>
      </c>
      <c r="E10" s="410" t="s">
        <v>743</v>
      </c>
      <c r="F10" s="440"/>
      <c r="G10" s="410" t="s">
        <v>743</v>
      </c>
      <c r="H10" s="67" t="s">
        <v>687</v>
      </c>
      <c r="I10" s="68" t="s">
        <v>688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2" customHeight="1" x14ac:dyDescent="0.3">
      <c r="B12" s="69" t="s">
        <v>136</v>
      </c>
      <c r="C12" s="70" t="s">
        <v>1049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951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35">
      <c r="B15" s="66"/>
      <c r="C15" s="60"/>
      <c r="D15" s="62"/>
      <c r="E15" s="63"/>
      <c r="F15" s="64"/>
      <c r="G15" s="213"/>
      <c r="H15" s="213"/>
      <c r="I15" s="213"/>
    </row>
    <row r="16" spans="2:9" ht="18.600000000000001" thickBot="1" x14ac:dyDescent="0.4">
      <c r="B16" s="531" t="s">
        <v>707</v>
      </c>
      <c r="C16" s="532"/>
      <c r="D16" s="532"/>
      <c r="E16" s="533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x14ac:dyDescent="0.3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4" t="s">
        <v>642</v>
      </c>
      <c r="C2" s="556" t="str">
        <f>Technologie!D41</f>
        <v>Elektro kabely a montáž elektro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49" ht="16.2" thickBot="1" x14ac:dyDescent="0.35">
      <c r="B3" s="545"/>
      <c r="C3" s="579"/>
      <c r="D3" s="602"/>
      <c r="E3" s="580"/>
      <c r="F3" s="40" t="str">
        <f>'Celkem  Nab+Tech'!G3</f>
        <v>Projekt</v>
      </c>
      <c r="G3" s="547" t="str">
        <f>Technologie!G3</f>
        <v>Makro Ostrava - remodelling chlazení</v>
      </c>
      <c r="H3" s="548"/>
      <c r="I3" s="549"/>
    </row>
    <row r="4" spans="2:49" ht="16.2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49" s="72" customFormat="1" ht="13.8" x14ac:dyDescent="0.3">
      <c r="B5" s="568" t="s">
        <v>950</v>
      </c>
      <c r="C5" s="569"/>
      <c r="D5" s="569"/>
      <c r="E5" s="569"/>
      <c r="F5" s="569"/>
      <c r="G5" s="569"/>
      <c r="H5" s="569"/>
      <c r="I5" s="570"/>
    </row>
    <row r="6" spans="2:49" s="72" customFormat="1" ht="13.8" x14ac:dyDescent="0.3">
      <c r="B6" s="571" t="s">
        <v>1148</v>
      </c>
      <c r="C6" s="572"/>
      <c r="D6" s="572"/>
      <c r="E6" s="572"/>
      <c r="F6" s="572"/>
      <c r="G6" s="572"/>
      <c r="H6" s="572"/>
      <c r="I6" s="573"/>
    </row>
    <row r="7" spans="2:49" s="72" customFormat="1" ht="13.2" customHeight="1" x14ac:dyDescent="0.3">
      <c r="B7" s="571" t="s">
        <v>1149</v>
      </c>
      <c r="C7" s="572"/>
      <c r="D7" s="572"/>
      <c r="E7" s="572"/>
      <c r="F7" s="572"/>
      <c r="G7" s="572"/>
      <c r="H7" s="572"/>
      <c r="I7" s="573"/>
    </row>
    <row r="8" spans="2:49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49" x14ac:dyDescent="0.3">
      <c r="B9" s="603" t="s">
        <v>85</v>
      </c>
      <c r="C9" s="605" t="s">
        <v>949</v>
      </c>
      <c r="D9" s="409" t="s">
        <v>742</v>
      </c>
      <c r="E9" s="409" t="s">
        <v>688</v>
      </c>
      <c r="F9" s="439" t="s">
        <v>685</v>
      </c>
      <c r="G9" s="408" t="s">
        <v>686</v>
      </c>
      <c r="H9" s="502" t="s">
        <v>697</v>
      </c>
      <c r="I9" s="503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4"/>
      <c r="C10" s="606"/>
      <c r="D10" s="410" t="s">
        <v>743</v>
      </c>
      <c r="E10" s="410" t="s">
        <v>743</v>
      </c>
      <c r="F10" s="440"/>
      <c r="G10" s="410" t="s">
        <v>743</v>
      </c>
      <c r="H10" s="67" t="s">
        <v>687</v>
      </c>
      <c r="I10" s="68" t="s">
        <v>688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1150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953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952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35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8.600000000000001" thickBot="1" x14ac:dyDescent="0.4">
      <c r="B17" s="531" t="s">
        <v>707</v>
      </c>
      <c r="C17" s="532"/>
      <c r="D17" s="532"/>
      <c r="E17" s="533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x14ac:dyDescent="0.3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x14ac:dyDescent="0.3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x14ac:dyDescent="0.3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x14ac:dyDescent="0.3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x14ac:dyDescent="0.3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x14ac:dyDescent="0.3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x14ac:dyDescent="0.3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x14ac:dyDescent="0.3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x14ac:dyDescent="0.3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x14ac:dyDescent="0.3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x14ac:dyDescent="0.3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x14ac:dyDescent="0.3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x14ac:dyDescent="0.3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x14ac:dyDescent="0.3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x14ac:dyDescent="0.3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x14ac:dyDescent="0.3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x14ac:dyDescent="0.3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x14ac:dyDescent="0.3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x14ac:dyDescent="0.3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x14ac:dyDescent="0.3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x14ac:dyDescent="0.3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A11" sqref="A11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332031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4" t="s">
        <v>143</v>
      </c>
      <c r="C2" s="556" t="str">
        <f>Technologie!D45</f>
        <v>Monitorovací a řídící systém pro chlazení</v>
      </c>
      <c r="D2" s="557"/>
      <c r="E2" s="557"/>
      <c r="F2" s="558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8" ht="16.2" thickBot="1" x14ac:dyDescent="0.35">
      <c r="B3" s="545"/>
      <c r="C3" s="264" t="s">
        <v>907</v>
      </c>
      <c r="D3" s="527"/>
      <c r="E3" s="527"/>
      <c r="F3" s="528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18" ht="21.6" thickBot="1" x14ac:dyDescent="0.35">
      <c r="B4" s="546"/>
      <c r="C4" s="607"/>
      <c r="D4" s="608"/>
      <c r="E4" s="608"/>
      <c r="F4" s="609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8" x14ac:dyDescent="0.3">
      <c r="B5" s="568" t="s">
        <v>957</v>
      </c>
      <c r="C5" s="569"/>
      <c r="D5" s="569"/>
      <c r="E5" s="569"/>
      <c r="F5" s="569"/>
      <c r="G5" s="569"/>
      <c r="H5" s="569"/>
      <c r="I5" s="569"/>
      <c r="J5" s="570"/>
    </row>
    <row r="6" spans="2:18" x14ac:dyDescent="0.3">
      <c r="B6" s="511" t="s">
        <v>955</v>
      </c>
      <c r="C6" s="508"/>
      <c r="D6" s="508"/>
      <c r="E6" s="508"/>
      <c r="F6" s="508"/>
      <c r="G6" s="508"/>
      <c r="H6" s="508"/>
      <c r="I6" s="508"/>
      <c r="J6" s="512"/>
    </row>
    <row r="7" spans="2:18" x14ac:dyDescent="0.3">
      <c r="B7" s="511" t="s">
        <v>956</v>
      </c>
      <c r="C7" s="508"/>
      <c r="D7" s="508"/>
      <c r="E7" s="508"/>
      <c r="F7" s="508"/>
      <c r="G7" s="508"/>
      <c r="H7" s="508"/>
      <c r="I7" s="508"/>
      <c r="J7" s="512"/>
    </row>
    <row r="8" spans="2:18" ht="15" thickBot="1" x14ac:dyDescent="0.35">
      <c r="B8" s="513"/>
      <c r="C8" s="514"/>
      <c r="D8" s="514"/>
      <c r="E8" s="514"/>
      <c r="F8" s="514"/>
      <c r="G8" s="514"/>
      <c r="H8" s="514"/>
      <c r="I8" s="514"/>
      <c r="J8" s="515"/>
    </row>
    <row r="9" spans="2:18" x14ac:dyDescent="0.3">
      <c r="B9" s="574" t="s">
        <v>85</v>
      </c>
      <c r="C9" s="576" t="s">
        <v>739</v>
      </c>
      <c r="D9" s="605" t="s">
        <v>684</v>
      </c>
      <c r="E9" s="409" t="s">
        <v>742</v>
      </c>
      <c r="F9" s="409" t="s">
        <v>688</v>
      </c>
      <c r="G9" s="439" t="s">
        <v>685</v>
      </c>
      <c r="H9" s="408" t="s">
        <v>686</v>
      </c>
      <c r="I9" s="502" t="s">
        <v>697</v>
      </c>
      <c r="J9" s="503"/>
    </row>
    <row r="10" spans="2:18" ht="15" thickBot="1" x14ac:dyDescent="0.35">
      <c r="B10" s="575"/>
      <c r="C10" s="577"/>
      <c r="D10" s="606"/>
      <c r="E10" s="410" t="s">
        <v>743</v>
      </c>
      <c r="F10" s="410" t="s">
        <v>743</v>
      </c>
      <c r="G10" s="440"/>
      <c r="H10" s="410" t="s">
        <v>743</v>
      </c>
      <c r="I10" s="67" t="s">
        <v>687</v>
      </c>
      <c r="J10" s="68" t="s">
        <v>688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732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35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8.600000000000001" thickBot="1" x14ac:dyDescent="0.4">
      <c r="B15" s="531" t="s">
        <v>707</v>
      </c>
      <c r="C15" s="532"/>
      <c r="D15" s="532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x14ac:dyDescent="0.3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4" t="s">
        <v>142</v>
      </c>
      <c r="C2" s="556" t="str">
        <f>Technologie!D49</f>
        <v>Doprava pro technologii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12" ht="15" customHeight="1" thickBot="1" x14ac:dyDescent="0.35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Ostrava - remodelling chlazení</v>
      </c>
      <c r="H3" s="548"/>
      <c r="I3" s="549"/>
    </row>
    <row r="4" spans="2:12" ht="21.6" customHeight="1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12" s="72" customFormat="1" ht="13.8" x14ac:dyDescent="0.3">
      <c r="B5" s="568" t="s">
        <v>904</v>
      </c>
      <c r="C5" s="569"/>
      <c r="D5" s="569"/>
      <c r="E5" s="569"/>
      <c r="F5" s="569"/>
      <c r="G5" s="569"/>
      <c r="H5" s="569"/>
      <c r="I5" s="570"/>
    </row>
    <row r="6" spans="2:12" s="72" customFormat="1" ht="13.2" customHeight="1" x14ac:dyDescent="0.3">
      <c r="B6" s="571" t="s">
        <v>905</v>
      </c>
      <c r="C6" s="572" t="s">
        <v>231</v>
      </c>
      <c r="D6" s="572" t="s">
        <v>231</v>
      </c>
      <c r="E6" s="572" t="s">
        <v>231</v>
      </c>
      <c r="F6" s="572" t="s">
        <v>231</v>
      </c>
      <c r="G6" s="572" t="s">
        <v>231</v>
      </c>
      <c r="H6" s="572" t="s">
        <v>231</v>
      </c>
      <c r="I6" s="573" t="s">
        <v>231</v>
      </c>
    </row>
    <row r="7" spans="2:12" s="72" customFormat="1" ht="13.8" x14ac:dyDescent="0.3">
      <c r="B7" s="571"/>
      <c r="C7" s="572"/>
      <c r="D7" s="572"/>
      <c r="E7" s="572"/>
      <c r="F7" s="572"/>
      <c r="G7" s="572"/>
      <c r="H7" s="572"/>
      <c r="I7" s="573"/>
    </row>
    <row r="8" spans="2:12" s="72" customFormat="1" thickBot="1" x14ac:dyDescent="0.35">
      <c r="B8" s="571"/>
      <c r="C8" s="572"/>
      <c r="D8" s="572"/>
      <c r="E8" s="572"/>
      <c r="F8" s="572"/>
      <c r="G8" s="572"/>
      <c r="H8" s="572"/>
      <c r="I8" s="573"/>
    </row>
    <row r="9" spans="2:12" ht="14.4" customHeight="1" x14ac:dyDescent="0.3">
      <c r="B9" s="574" t="s">
        <v>85</v>
      </c>
      <c r="C9" s="576" t="s">
        <v>739</v>
      </c>
      <c r="D9" s="418" t="s">
        <v>742</v>
      </c>
      <c r="E9" s="418" t="s">
        <v>688</v>
      </c>
      <c r="F9" s="521" t="s">
        <v>685</v>
      </c>
      <c r="G9" s="417" t="s">
        <v>686</v>
      </c>
      <c r="H9" s="502" t="s">
        <v>697</v>
      </c>
      <c r="I9" s="503"/>
    </row>
    <row r="10" spans="2:12" ht="15" thickBot="1" x14ac:dyDescent="0.35">
      <c r="B10" s="575"/>
      <c r="C10" s="577"/>
      <c r="D10" s="419" t="s">
        <v>743</v>
      </c>
      <c r="E10" s="419" t="s">
        <v>743</v>
      </c>
      <c r="F10" s="522"/>
      <c r="G10" s="419" t="s">
        <v>743</v>
      </c>
      <c r="H10" s="67" t="s">
        <v>687</v>
      </c>
      <c r="I10" s="68" t="s">
        <v>688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906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35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35">
      <c r="B14" s="66"/>
      <c r="C14" s="60"/>
      <c r="D14" s="62"/>
      <c r="E14" s="63"/>
      <c r="F14" s="64"/>
      <c r="G14" s="211"/>
      <c r="H14" s="211"/>
      <c r="I14" s="211"/>
    </row>
    <row r="15" spans="2:12" ht="18.600000000000001" thickBot="1" x14ac:dyDescent="0.4">
      <c r="B15" s="531" t="s">
        <v>707</v>
      </c>
      <c r="C15" s="532"/>
      <c r="D15" s="532"/>
      <c r="E15" s="533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x14ac:dyDescent="0.3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4" t="s">
        <v>172</v>
      </c>
      <c r="C2" s="556" t="str">
        <f>Technologie!D53</f>
        <v>Vícepráce, jeřáby a kontejnery</v>
      </c>
      <c r="D2" s="557"/>
      <c r="E2" s="558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5" customHeight="1" thickBot="1" x14ac:dyDescent="0.35">
      <c r="B3" s="545"/>
      <c r="C3" s="559"/>
      <c r="D3" s="560"/>
      <c r="E3" s="561"/>
      <c r="F3" s="40" t="str">
        <f>'Celkem  Nab+Tech'!G3</f>
        <v>Projekt</v>
      </c>
      <c r="G3" s="547" t="str">
        <f>Technologie!G3</f>
        <v>Makro Ostrava - remodelling chlazení</v>
      </c>
      <c r="H3" s="548"/>
      <c r="I3" s="549"/>
    </row>
    <row r="4" spans="2:9" ht="21.6" customHeight="1" thickBot="1" x14ac:dyDescent="0.35">
      <c r="B4" s="546"/>
      <c r="C4" s="562"/>
      <c r="D4" s="563"/>
      <c r="E4" s="564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3.8" x14ac:dyDescent="0.3">
      <c r="B5" s="568" t="s">
        <v>961</v>
      </c>
      <c r="C5" s="569"/>
      <c r="D5" s="569"/>
      <c r="E5" s="569"/>
      <c r="F5" s="569"/>
      <c r="G5" s="569"/>
      <c r="H5" s="569"/>
      <c r="I5" s="570"/>
    </row>
    <row r="6" spans="2:9" s="72" customFormat="1" ht="13.8" x14ac:dyDescent="0.3">
      <c r="B6" s="571" t="s">
        <v>962</v>
      </c>
      <c r="C6" s="572" t="s">
        <v>227</v>
      </c>
      <c r="D6" s="572" t="s">
        <v>227</v>
      </c>
      <c r="E6" s="572" t="s">
        <v>227</v>
      </c>
      <c r="F6" s="572" t="s">
        <v>227</v>
      </c>
      <c r="G6" s="572" t="s">
        <v>227</v>
      </c>
      <c r="H6" s="572" t="s">
        <v>227</v>
      </c>
      <c r="I6" s="573" t="s">
        <v>227</v>
      </c>
    </row>
    <row r="7" spans="2:9" s="72" customFormat="1" ht="13.8" x14ac:dyDescent="0.3">
      <c r="B7" s="571" t="s">
        <v>963</v>
      </c>
      <c r="C7" s="572"/>
      <c r="D7" s="572"/>
      <c r="E7" s="572"/>
      <c r="F7" s="572"/>
      <c r="G7" s="572"/>
      <c r="H7" s="572"/>
      <c r="I7" s="573"/>
    </row>
    <row r="8" spans="2:9" s="72" customFormat="1" thickBot="1" x14ac:dyDescent="0.35">
      <c r="B8" s="571" t="s">
        <v>964</v>
      </c>
      <c r="C8" s="572"/>
      <c r="D8" s="572"/>
      <c r="E8" s="572"/>
      <c r="F8" s="572"/>
      <c r="G8" s="572"/>
      <c r="H8" s="572"/>
      <c r="I8" s="573"/>
    </row>
    <row r="9" spans="2:9" ht="14.4" customHeight="1" x14ac:dyDescent="0.3">
      <c r="B9" s="574" t="s">
        <v>85</v>
      </c>
      <c r="C9" s="576" t="s">
        <v>739</v>
      </c>
      <c r="D9" s="418" t="s">
        <v>742</v>
      </c>
      <c r="E9" s="418" t="s">
        <v>688</v>
      </c>
      <c r="F9" s="521" t="s">
        <v>685</v>
      </c>
      <c r="G9" s="417" t="s">
        <v>686</v>
      </c>
      <c r="H9" s="502" t="s">
        <v>697</v>
      </c>
      <c r="I9" s="503"/>
    </row>
    <row r="10" spans="2:9" ht="15" thickBot="1" x14ac:dyDescent="0.35">
      <c r="B10" s="575"/>
      <c r="C10" s="577"/>
      <c r="D10" s="419" t="s">
        <v>743</v>
      </c>
      <c r="E10" s="419" t="s">
        <v>743</v>
      </c>
      <c r="F10" s="522"/>
      <c r="G10" s="419" t="s">
        <v>743</v>
      </c>
      <c r="H10" s="67" t="s">
        <v>687</v>
      </c>
      <c r="I10" s="68" t="s">
        <v>688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965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962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971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8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970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969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968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967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966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35">
      <c r="B23" s="66"/>
      <c r="C23" s="60"/>
      <c r="D23" s="62"/>
      <c r="E23" s="63"/>
      <c r="F23" s="64"/>
      <c r="G23" s="211"/>
      <c r="H23" s="211"/>
      <c r="I23" s="211"/>
    </row>
    <row r="24" spans="2:9" ht="18.600000000000001" thickBot="1" x14ac:dyDescent="0.4">
      <c r="B24" s="531" t="s">
        <v>707</v>
      </c>
      <c r="C24" s="532"/>
      <c r="D24" s="532"/>
      <c r="E24" s="533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x14ac:dyDescent="0.3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7"/>
  <sheetViews>
    <sheetView zoomScale="60" zoomScaleNormal="60" workbookViewId="0">
      <pane ySplit="10" topLeftCell="A11" activePane="bottomLeft" state="frozen"/>
      <selection pane="bottomLeft" activeCell="G53" sqref="G53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4" t="s">
        <v>183</v>
      </c>
      <c r="C2" s="556" t="str">
        <f>Technologie!D57</f>
        <v xml:space="preserve">Demontáž &amp; Likvidace staré technologie chlazení a nábytku </v>
      </c>
      <c r="D2" s="557"/>
      <c r="E2" s="593"/>
      <c r="F2" s="594"/>
      <c r="G2" s="40" t="str">
        <f>'Celkem  Nab+Tech'!G2</f>
        <v>Firma</v>
      </c>
      <c r="H2" s="547" t="str">
        <f>Technologie!G2</f>
        <v>XY</v>
      </c>
      <c r="I2" s="548"/>
      <c r="J2" s="549"/>
    </row>
    <row r="3" spans="2:10" ht="16.2" thickBot="1" x14ac:dyDescent="0.35">
      <c r="B3" s="545"/>
      <c r="C3" s="610"/>
      <c r="D3" s="611"/>
      <c r="E3" s="611"/>
      <c r="F3" s="612"/>
      <c r="G3" s="40" t="str">
        <f>'Celkem  Nab+Tech'!G3</f>
        <v>Projekt</v>
      </c>
      <c r="H3" s="547" t="str">
        <f>Technologie!G3</f>
        <v>Makro Ostrava - remodelling chlazení</v>
      </c>
      <c r="I3" s="548"/>
      <c r="J3" s="549"/>
    </row>
    <row r="4" spans="2:10" ht="16.2" thickBot="1" x14ac:dyDescent="0.35">
      <c r="B4" s="546"/>
      <c r="C4" s="595"/>
      <c r="D4" s="596"/>
      <c r="E4" s="596"/>
      <c r="F4" s="597"/>
      <c r="G4" s="40" t="str">
        <f>'Celkem  Nab+Tech'!G4</f>
        <v>Datum nabídky</v>
      </c>
      <c r="H4" s="565" t="str">
        <f>Technologie!G4</f>
        <v>XX.XX.2020</v>
      </c>
      <c r="I4" s="566"/>
      <c r="J4" s="567"/>
    </row>
    <row r="5" spans="2:10" x14ac:dyDescent="0.3">
      <c r="B5" s="614" t="s">
        <v>959</v>
      </c>
      <c r="C5" s="569"/>
      <c r="D5" s="569"/>
      <c r="E5" s="569"/>
      <c r="F5" s="569"/>
      <c r="G5" s="569"/>
      <c r="H5" s="569"/>
      <c r="I5" s="569"/>
      <c r="J5" s="570"/>
    </row>
    <row r="6" spans="2:10" ht="15" customHeight="1" x14ac:dyDescent="0.3">
      <c r="B6" s="511" t="s">
        <v>972</v>
      </c>
      <c r="C6" s="508"/>
      <c r="D6" s="508"/>
      <c r="E6" s="508"/>
      <c r="F6" s="508"/>
      <c r="G6" s="508"/>
      <c r="H6" s="508"/>
      <c r="I6" s="508"/>
      <c r="J6" s="512"/>
    </row>
    <row r="7" spans="2:10" x14ac:dyDescent="0.3">
      <c r="B7" s="511" t="s">
        <v>973</v>
      </c>
      <c r="C7" s="508"/>
      <c r="D7" s="508"/>
      <c r="E7" s="508"/>
      <c r="F7" s="508"/>
      <c r="G7" s="508"/>
      <c r="H7" s="508"/>
      <c r="I7" s="508"/>
      <c r="J7" s="512"/>
    </row>
    <row r="8" spans="2:10" ht="15" thickBot="1" x14ac:dyDescent="0.35">
      <c r="B8" s="513" t="s">
        <v>1116</v>
      </c>
      <c r="C8" s="514"/>
      <c r="D8" s="514"/>
      <c r="E8" s="514"/>
      <c r="F8" s="514"/>
      <c r="G8" s="514"/>
      <c r="H8" s="514"/>
      <c r="I8" s="514"/>
      <c r="J8" s="515"/>
    </row>
    <row r="9" spans="2:10" x14ac:dyDescent="0.3">
      <c r="B9" s="574" t="s">
        <v>85</v>
      </c>
      <c r="C9" s="576" t="s">
        <v>684</v>
      </c>
      <c r="D9" s="576" t="s">
        <v>960</v>
      </c>
      <c r="E9" s="418" t="s">
        <v>742</v>
      </c>
      <c r="F9" s="418" t="s">
        <v>688</v>
      </c>
      <c r="G9" s="521" t="s">
        <v>685</v>
      </c>
      <c r="H9" s="417" t="s">
        <v>686</v>
      </c>
      <c r="I9" s="502" t="s">
        <v>697</v>
      </c>
      <c r="J9" s="503"/>
    </row>
    <row r="10" spans="2:10" ht="15" thickBot="1" x14ac:dyDescent="0.35">
      <c r="B10" s="575"/>
      <c r="C10" s="577"/>
      <c r="D10" s="613"/>
      <c r="E10" s="419" t="s">
        <v>743</v>
      </c>
      <c r="F10" s="419" t="s">
        <v>743</v>
      </c>
      <c r="G10" s="522"/>
      <c r="H10" s="419" t="s">
        <v>743</v>
      </c>
      <c r="I10" s="67" t="s">
        <v>687</v>
      </c>
      <c r="J10" s="68" t="s">
        <v>688</v>
      </c>
    </row>
    <row r="11" spans="2:10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</row>
    <row r="12" spans="2:10" s="72" customFormat="1" ht="13.8" x14ac:dyDescent="0.3">
      <c r="B12" s="69" t="s">
        <v>184</v>
      </c>
      <c r="C12" s="91" t="s">
        <v>975</v>
      </c>
      <c r="D12" s="231" t="s">
        <v>976</v>
      </c>
      <c r="E12" s="225"/>
      <c r="F12" s="160"/>
      <c r="G12" s="372">
        <v>5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</row>
    <row r="13" spans="2:10" s="72" customFormat="1" ht="13.8" x14ac:dyDescent="0.3">
      <c r="B13" s="69" t="s">
        <v>185</v>
      </c>
      <c r="C13" s="91" t="s">
        <v>974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</row>
    <row r="14" spans="2:10" s="72" customFormat="1" ht="13.8" x14ac:dyDescent="0.3">
      <c r="B14" s="69" t="s">
        <v>186</v>
      </c>
      <c r="C14" s="91" t="s">
        <v>977</v>
      </c>
      <c r="D14" s="231" t="s">
        <v>995</v>
      </c>
      <c r="E14" s="225"/>
      <c r="F14" s="160"/>
      <c r="G14" s="372">
        <v>140</v>
      </c>
      <c r="H14" s="167">
        <f t="shared" si="0"/>
        <v>0</v>
      </c>
      <c r="I14" s="152">
        <f t="shared" si="1"/>
        <v>0</v>
      </c>
      <c r="J14" s="151">
        <f t="shared" si="2"/>
        <v>0</v>
      </c>
    </row>
    <row r="15" spans="2:10" s="72" customFormat="1" ht="13.8" x14ac:dyDescent="0.3">
      <c r="B15" s="69" t="s">
        <v>187</v>
      </c>
      <c r="C15" s="91" t="s">
        <v>958</v>
      </c>
      <c r="D15" s="231" t="s">
        <v>995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</row>
    <row r="16" spans="2:10" s="72" customFormat="1" ht="13.8" x14ac:dyDescent="0.3">
      <c r="B16" s="69" t="s">
        <v>188</v>
      </c>
      <c r="C16" s="91" t="s">
        <v>978</v>
      </c>
      <c r="D16" s="231" t="s">
        <v>995</v>
      </c>
      <c r="E16" s="225"/>
      <c r="F16" s="160"/>
      <c r="G16" s="372">
        <v>140</v>
      </c>
      <c r="H16" s="167">
        <f t="shared" si="0"/>
        <v>0</v>
      </c>
      <c r="I16" s="152">
        <f t="shared" si="1"/>
        <v>0</v>
      </c>
      <c r="J16" s="151">
        <f t="shared" si="2"/>
        <v>0</v>
      </c>
    </row>
    <row r="17" spans="2:10" s="72" customFormat="1" ht="13.8" x14ac:dyDescent="0.3">
      <c r="B17" s="69" t="s">
        <v>189</v>
      </c>
      <c r="C17" s="91" t="s">
        <v>979</v>
      </c>
      <c r="D17" s="231" t="s">
        <v>995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</row>
    <row r="18" spans="2:10" s="72" customFormat="1" ht="13.8" x14ac:dyDescent="0.3">
      <c r="B18" s="69" t="s">
        <v>190</v>
      </c>
      <c r="C18" s="91" t="s">
        <v>996</v>
      </c>
      <c r="D18" s="231" t="s">
        <v>995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</row>
    <row r="19" spans="2:10" s="72" customFormat="1" ht="13.8" x14ac:dyDescent="0.3">
      <c r="B19" s="69" t="s">
        <v>191</v>
      </c>
      <c r="C19" s="93" t="s">
        <v>980</v>
      </c>
      <c r="D19" s="231" t="s">
        <v>981</v>
      </c>
      <c r="E19" s="225"/>
      <c r="F19" s="160"/>
      <c r="G19" s="372">
        <v>5</v>
      </c>
      <c r="H19" s="167">
        <f t="shared" si="0"/>
        <v>0</v>
      </c>
      <c r="I19" s="152">
        <f t="shared" si="1"/>
        <v>0</v>
      </c>
      <c r="J19" s="151">
        <f t="shared" si="2"/>
        <v>0</v>
      </c>
    </row>
    <row r="20" spans="2:10" s="72" customFormat="1" ht="13.8" x14ac:dyDescent="0.3">
      <c r="B20" s="69" t="s">
        <v>192</v>
      </c>
      <c r="C20" s="93" t="s">
        <v>982</v>
      </c>
      <c r="D20" s="232" t="s">
        <v>995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</row>
    <row r="21" spans="2:10" s="72" customFormat="1" ht="13.8" x14ac:dyDescent="0.3">
      <c r="B21" s="69" t="s">
        <v>193</v>
      </c>
      <c r="C21" s="93" t="s">
        <v>983</v>
      </c>
      <c r="D21" s="232" t="s">
        <v>995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</row>
    <row r="22" spans="2:10" s="72" customFormat="1" ht="13.8" x14ac:dyDescent="0.3">
      <c r="B22" s="69" t="s">
        <v>194</v>
      </c>
      <c r="C22" s="93" t="s">
        <v>984</v>
      </c>
      <c r="D22" s="232" t="s">
        <v>995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</row>
    <row r="23" spans="2:10" s="72" customFormat="1" ht="13.8" x14ac:dyDescent="0.3">
      <c r="B23" s="69" t="s">
        <v>195</v>
      </c>
      <c r="C23" s="93" t="s">
        <v>985</v>
      </c>
      <c r="D23" s="232" t="s">
        <v>995</v>
      </c>
      <c r="E23" s="225"/>
      <c r="F23" s="160"/>
      <c r="G23" s="372">
        <v>140</v>
      </c>
      <c r="H23" s="167">
        <f t="shared" si="0"/>
        <v>0</v>
      </c>
      <c r="I23" s="152">
        <f t="shared" si="1"/>
        <v>0</v>
      </c>
      <c r="J23" s="151">
        <f t="shared" si="2"/>
        <v>0</v>
      </c>
    </row>
    <row r="24" spans="2:10" s="72" customFormat="1" ht="13.8" x14ac:dyDescent="0.3">
      <c r="B24" s="69" t="s">
        <v>196</v>
      </c>
      <c r="C24" s="93" t="s">
        <v>986</v>
      </c>
      <c r="D24" s="232" t="s">
        <v>995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</row>
    <row r="25" spans="2:10" s="72" customFormat="1" ht="13.8" x14ac:dyDescent="0.3">
      <c r="B25" s="69" t="s">
        <v>197</v>
      </c>
      <c r="C25" s="93" t="s">
        <v>987</v>
      </c>
      <c r="D25" s="232" t="s">
        <v>995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</row>
    <row r="26" spans="2:10" s="72" customFormat="1" ht="13.8" x14ac:dyDescent="0.3">
      <c r="B26" s="69" t="s">
        <v>198</v>
      </c>
      <c r="C26" s="93" t="s">
        <v>988</v>
      </c>
      <c r="D26" s="232" t="s">
        <v>995</v>
      </c>
      <c r="E26" s="225"/>
      <c r="F26" s="160"/>
      <c r="G26" s="372">
        <v>140</v>
      </c>
      <c r="H26" s="167">
        <f t="shared" si="0"/>
        <v>0</v>
      </c>
      <c r="I26" s="152">
        <f t="shared" si="1"/>
        <v>0</v>
      </c>
      <c r="J26" s="151">
        <f t="shared" si="2"/>
        <v>0</v>
      </c>
    </row>
    <row r="27" spans="2:10" s="72" customFormat="1" ht="13.8" x14ac:dyDescent="0.3">
      <c r="B27" s="69" t="s">
        <v>199</v>
      </c>
      <c r="C27" s="93" t="s">
        <v>989</v>
      </c>
      <c r="D27" s="232" t="s">
        <v>995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</row>
    <row r="28" spans="2:10" s="72" customFormat="1" ht="13.8" x14ac:dyDescent="0.3">
      <c r="B28" s="69" t="s">
        <v>200</v>
      </c>
      <c r="C28" s="93" t="s">
        <v>990</v>
      </c>
      <c r="D28" s="232" t="s">
        <v>995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</row>
    <row r="29" spans="2:10" s="72" customFormat="1" ht="13.8" x14ac:dyDescent="0.3">
      <c r="B29" s="69" t="s">
        <v>201</v>
      </c>
      <c r="C29" s="93" t="s">
        <v>991</v>
      </c>
      <c r="D29" s="232" t="s">
        <v>995</v>
      </c>
      <c r="E29" s="225"/>
      <c r="F29" s="160"/>
      <c r="G29" s="372">
        <v>140</v>
      </c>
      <c r="H29" s="167">
        <f t="shared" si="0"/>
        <v>0</v>
      </c>
      <c r="I29" s="152">
        <f t="shared" si="1"/>
        <v>0</v>
      </c>
      <c r="J29" s="151">
        <f t="shared" si="2"/>
        <v>0</v>
      </c>
    </row>
    <row r="30" spans="2:10" s="72" customFormat="1" ht="13.8" x14ac:dyDescent="0.3">
      <c r="B30" s="69" t="s">
        <v>202</v>
      </c>
      <c r="C30" s="93" t="s">
        <v>992</v>
      </c>
      <c r="D30" s="232" t="s">
        <v>995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</row>
    <row r="31" spans="2:10" s="72" customFormat="1" ht="13.8" x14ac:dyDescent="0.3">
      <c r="B31" s="69" t="s">
        <v>203</v>
      </c>
      <c r="C31" s="93" t="s">
        <v>993</v>
      </c>
      <c r="D31" s="232" t="s">
        <v>995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</row>
    <row r="32" spans="2:10" s="72" customFormat="1" ht="13.8" x14ac:dyDescent="0.3">
      <c r="B32" s="69" t="s">
        <v>204</v>
      </c>
      <c r="C32" s="93" t="s">
        <v>994</v>
      </c>
      <c r="D32" s="232" t="s">
        <v>995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</row>
    <row r="33" spans="2:10" s="220" customFormat="1" ht="13.8" x14ac:dyDescent="0.3">
      <c r="B33" s="234"/>
      <c r="C33" s="96" t="s">
        <v>1002</v>
      </c>
      <c r="D33" s="235"/>
      <c r="E33" s="236"/>
      <c r="F33" s="236"/>
      <c r="G33" s="376"/>
      <c r="H33" s="167"/>
      <c r="I33" s="237"/>
      <c r="J33" s="167"/>
    </row>
    <row r="34" spans="2:10" s="72" customFormat="1" ht="13.8" x14ac:dyDescent="0.3">
      <c r="B34" s="69" t="s">
        <v>205</v>
      </c>
      <c r="C34" s="93" t="s">
        <v>998</v>
      </c>
      <c r="D34" s="323" t="s">
        <v>999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</row>
    <row r="35" spans="2:10" s="72" customFormat="1" ht="13.8" x14ac:dyDescent="0.3">
      <c r="B35" s="69" t="s">
        <v>206</v>
      </c>
      <c r="C35" s="93" t="s">
        <v>1003</v>
      </c>
      <c r="D35" s="323" t="s">
        <v>999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</row>
    <row r="36" spans="2:10" s="72" customFormat="1" ht="13.8" x14ac:dyDescent="0.3">
      <c r="B36" s="69" t="s">
        <v>207</v>
      </c>
      <c r="C36" s="93" t="s">
        <v>998</v>
      </c>
      <c r="D36" s="323" t="s">
        <v>1000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</row>
    <row r="37" spans="2:10" s="72" customFormat="1" ht="13.8" x14ac:dyDescent="0.3">
      <c r="B37" s="69" t="s">
        <v>208</v>
      </c>
      <c r="C37" s="93" t="s">
        <v>1003</v>
      </c>
      <c r="D37" s="323" t="s">
        <v>1000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</row>
    <row r="38" spans="2:10" s="72" customFormat="1" ht="13.8" x14ac:dyDescent="0.3">
      <c r="B38" s="69" t="s">
        <v>209</v>
      </c>
      <c r="C38" s="93" t="s">
        <v>998</v>
      </c>
      <c r="D38" s="323" t="s">
        <v>1001</v>
      </c>
      <c r="E38" s="225"/>
      <c r="F38" s="160"/>
      <c r="G38" s="372">
        <v>10</v>
      </c>
      <c r="H38" s="167">
        <f t="shared" si="0"/>
        <v>0</v>
      </c>
      <c r="I38" s="152">
        <f t="shared" si="1"/>
        <v>0</v>
      </c>
      <c r="J38" s="151">
        <f t="shared" si="2"/>
        <v>0</v>
      </c>
    </row>
    <row r="39" spans="2:10" s="72" customFormat="1" ht="13.8" x14ac:dyDescent="0.3">
      <c r="B39" s="69" t="s">
        <v>210</v>
      </c>
      <c r="C39" s="93" t="s">
        <v>1003</v>
      </c>
      <c r="D39" s="323" t="s">
        <v>1001</v>
      </c>
      <c r="E39" s="225"/>
      <c r="F39" s="160"/>
      <c r="G39" s="372">
        <v>6</v>
      </c>
      <c r="H39" s="167">
        <f t="shared" si="0"/>
        <v>0</v>
      </c>
      <c r="I39" s="152">
        <f t="shared" si="1"/>
        <v>0</v>
      </c>
      <c r="J39" s="151">
        <f t="shared" si="2"/>
        <v>0</v>
      </c>
    </row>
    <row r="40" spans="2:10" s="220" customFormat="1" ht="13.8" x14ac:dyDescent="0.3">
      <c r="B40" s="234"/>
      <c r="C40" s="96" t="s">
        <v>997</v>
      </c>
      <c r="D40" s="235"/>
      <c r="E40" s="236"/>
      <c r="F40" s="236"/>
      <c r="G40" s="376"/>
      <c r="H40" s="167"/>
      <c r="I40" s="237"/>
      <c r="J40" s="167"/>
    </row>
    <row r="41" spans="2:10" s="72" customFormat="1" ht="13.8" x14ac:dyDescent="0.3">
      <c r="B41" s="69" t="s">
        <v>211</v>
      </c>
      <c r="C41" s="93" t="s">
        <v>1015</v>
      </c>
      <c r="D41" s="232" t="s">
        <v>995</v>
      </c>
      <c r="E41" s="225"/>
      <c r="F41" s="160"/>
      <c r="G41" s="372">
        <v>5</v>
      </c>
      <c r="H41" s="167">
        <f t="shared" si="0"/>
        <v>0</v>
      </c>
      <c r="I41" s="152">
        <f t="shared" si="1"/>
        <v>0</v>
      </c>
      <c r="J41" s="151">
        <f t="shared" si="2"/>
        <v>0</v>
      </c>
    </row>
    <row r="42" spans="2:10" s="72" customFormat="1" ht="13.8" x14ac:dyDescent="0.3">
      <c r="B42" s="69" t="s">
        <v>212</v>
      </c>
      <c r="C42" s="93" t="s">
        <v>1004</v>
      </c>
      <c r="D42" s="232" t="s">
        <v>995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</row>
    <row r="43" spans="2:10" s="72" customFormat="1" ht="13.8" x14ac:dyDescent="0.3">
      <c r="B43" s="69" t="s">
        <v>213</v>
      </c>
      <c r="C43" s="93" t="s">
        <v>1005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</row>
    <row r="44" spans="2:10" s="72" customFormat="1" ht="13.8" x14ac:dyDescent="0.3">
      <c r="B44" s="69" t="s">
        <v>214</v>
      </c>
      <c r="C44" s="93" t="s">
        <v>1006</v>
      </c>
      <c r="D44" s="232" t="s">
        <v>995</v>
      </c>
      <c r="E44" s="225"/>
      <c r="F44" s="160"/>
      <c r="G44" s="372">
        <v>5</v>
      </c>
      <c r="H44" s="167">
        <f t="shared" si="0"/>
        <v>0</v>
      </c>
      <c r="I44" s="152">
        <f t="shared" si="1"/>
        <v>0</v>
      </c>
      <c r="J44" s="151">
        <f t="shared" si="2"/>
        <v>0</v>
      </c>
    </row>
    <row r="45" spans="2:10" s="72" customFormat="1" ht="13.8" x14ac:dyDescent="0.3">
      <c r="B45" s="69" t="s">
        <v>215</v>
      </c>
      <c r="C45" s="93" t="s">
        <v>1016</v>
      </c>
      <c r="D45" s="232" t="s">
        <v>995</v>
      </c>
      <c r="E45" s="225"/>
      <c r="F45" s="160"/>
      <c r="G45" s="372">
        <v>5</v>
      </c>
      <c r="H45" s="167">
        <f t="shared" si="0"/>
        <v>0</v>
      </c>
      <c r="I45" s="152">
        <f t="shared" si="1"/>
        <v>0</v>
      </c>
      <c r="J45" s="151">
        <f t="shared" si="2"/>
        <v>0</v>
      </c>
    </row>
    <row r="46" spans="2:10" s="72" customFormat="1" ht="13.8" x14ac:dyDescent="0.3">
      <c r="B46" s="69" t="s">
        <v>216</v>
      </c>
      <c r="C46" s="93" t="s">
        <v>1007</v>
      </c>
      <c r="D46" s="232" t="s">
        <v>995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</row>
    <row r="47" spans="2:10" s="72" customFormat="1" ht="13.8" x14ac:dyDescent="0.3">
      <c r="B47" s="69" t="s">
        <v>217</v>
      </c>
      <c r="C47" s="93" t="s">
        <v>1008</v>
      </c>
      <c r="D47" s="232" t="s">
        <v>995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</row>
    <row r="48" spans="2:10" s="72" customFormat="1" ht="13.8" x14ac:dyDescent="0.3">
      <c r="B48" s="69" t="s">
        <v>218</v>
      </c>
      <c r="C48" s="93" t="s">
        <v>1009</v>
      </c>
      <c r="D48" s="232" t="s">
        <v>995</v>
      </c>
      <c r="E48" s="225"/>
      <c r="F48" s="160"/>
      <c r="G48" s="372">
        <v>5</v>
      </c>
      <c r="H48" s="167">
        <f t="shared" si="0"/>
        <v>0</v>
      </c>
      <c r="I48" s="152">
        <f t="shared" si="1"/>
        <v>0</v>
      </c>
      <c r="J48" s="151">
        <f t="shared" si="2"/>
        <v>0</v>
      </c>
    </row>
    <row r="49" spans="2:10" s="72" customFormat="1" ht="13.8" x14ac:dyDescent="0.3">
      <c r="B49" s="69" t="s">
        <v>219</v>
      </c>
      <c r="C49" s="93" t="s">
        <v>1017</v>
      </c>
      <c r="D49" s="232" t="s">
        <v>995</v>
      </c>
      <c r="E49" s="225"/>
      <c r="F49" s="160"/>
      <c r="G49" s="372">
        <v>5</v>
      </c>
      <c r="H49" s="167">
        <f t="shared" si="0"/>
        <v>0</v>
      </c>
      <c r="I49" s="152">
        <f t="shared" si="1"/>
        <v>0</v>
      </c>
      <c r="J49" s="151">
        <f t="shared" si="2"/>
        <v>0</v>
      </c>
    </row>
    <row r="50" spans="2:10" s="72" customFormat="1" ht="13.8" x14ac:dyDescent="0.3">
      <c r="B50" s="69" t="s">
        <v>220</v>
      </c>
      <c r="C50" s="93" t="s">
        <v>1010</v>
      </c>
      <c r="D50" s="232" t="s">
        <v>995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</row>
    <row r="51" spans="2:10" s="72" customFormat="1" ht="13.8" x14ac:dyDescent="0.3">
      <c r="B51" s="69" t="s">
        <v>221</v>
      </c>
      <c r="C51" s="93" t="s">
        <v>1011</v>
      </c>
      <c r="D51" s="232" t="s">
        <v>995</v>
      </c>
      <c r="E51" s="225"/>
      <c r="F51" s="160"/>
      <c r="G51" s="372">
        <v>5</v>
      </c>
      <c r="H51" s="167">
        <f t="shared" si="0"/>
        <v>0</v>
      </c>
      <c r="I51" s="152">
        <f t="shared" si="1"/>
        <v>0</v>
      </c>
      <c r="J51" s="151">
        <f t="shared" si="2"/>
        <v>0</v>
      </c>
    </row>
    <row r="52" spans="2:10" s="72" customFormat="1" ht="13.8" x14ac:dyDescent="0.3">
      <c r="B52" s="69" t="s">
        <v>222</v>
      </c>
      <c r="C52" s="93" t="s">
        <v>1012</v>
      </c>
      <c r="D52" s="232" t="s">
        <v>995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</row>
    <row r="53" spans="2:10" s="72" customFormat="1" ht="13.8" x14ac:dyDescent="0.3">
      <c r="B53" s="69" t="s">
        <v>223</v>
      </c>
      <c r="C53" s="93" t="s">
        <v>1013</v>
      </c>
      <c r="D53" s="232" t="s">
        <v>995</v>
      </c>
      <c r="E53" s="225"/>
      <c r="F53" s="160"/>
      <c r="G53" s="372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</row>
    <row r="54" spans="2:10" s="72" customFormat="1" ht="13.8" x14ac:dyDescent="0.3">
      <c r="B54" s="69" t="s">
        <v>224</v>
      </c>
      <c r="C54" s="93" t="s">
        <v>1014</v>
      </c>
      <c r="D54" s="232" t="s">
        <v>995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</row>
    <row r="55" spans="2:10" s="72" customFormat="1" ht="13.8" x14ac:dyDescent="0.3">
      <c r="B55" s="69" t="s">
        <v>225</v>
      </c>
      <c r="C55" s="93" t="s">
        <v>1018</v>
      </c>
      <c r="D55" s="232" t="s">
        <v>995</v>
      </c>
      <c r="E55" s="225"/>
      <c r="F55" s="160"/>
      <c r="G55" s="372"/>
      <c r="H55" s="167">
        <f t="shared" si="0"/>
        <v>0</v>
      </c>
      <c r="I55" s="152">
        <f t="shared" si="1"/>
        <v>0</v>
      </c>
      <c r="J55" s="151">
        <f t="shared" si="2"/>
        <v>0</v>
      </c>
    </row>
    <row r="56" spans="2:10" s="72" customFormat="1" ht="13.8" x14ac:dyDescent="0.3">
      <c r="B56" s="69" t="s">
        <v>226</v>
      </c>
      <c r="C56" s="93" t="s">
        <v>1019</v>
      </c>
      <c r="D56" s="232" t="s">
        <v>995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</row>
    <row r="57" spans="2:10" s="72" customFormat="1" ht="13.8" x14ac:dyDescent="0.3">
      <c r="B57" s="69" t="s">
        <v>633</v>
      </c>
      <c r="C57" s="93" t="s">
        <v>1020</v>
      </c>
      <c r="D57" s="232" t="s">
        <v>995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</row>
    <row r="58" spans="2:10" s="72" customFormat="1" ht="13.8" x14ac:dyDescent="0.3">
      <c r="B58" s="69" t="s">
        <v>634</v>
      </c>
      <c r="C58" s="93" t="s">
        <v>1021</v>
      </c>
      <c r="D58" s="232" t="s">
        <v>995</v>
      </c>
      <c r="E58" s="225"/>
      <c r="F58" s="160"/>
      <c r="G58" s="372">
        <v>68</v>
      </c>
      <c r="H58" s="167">
        <f t="shared" si="3"/>
        <v>0</v>
      </c>
      <c r="I58" s="152">
        <f t="shared" si="4"/>
        <v>0</v>
      </c>
      <c r="J58" s="151">
        <f t="shared" si="5"/>
        <v>0</v>
      </c>
    </row>
    <row r="59" spans="2:10" s="72" customFormat="1" ht="13.8" x14ac:dyDescent="0.3">
      <c r="B59" s="69" t="s">
        <v>635</v>
      </c>
      <c r="C59" s="93" t="s">
        <v>1022</v>
      </c>
      <c r="D59" s="232" t="s">
        <v>995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</row>
    <row r="60" spans="2:10" s="72" customFormat="1" ht="13.8" x14ac:dyDescent="0.3">
      <c r="B60" s="69" t="s">
        <v>636</v>
      </c>
      <c r="C60" s="93" t="s">
        <v>1023</v>
      </c>
      <c r="D60" s="232" t="s">
        <v>995</v>
      </c>
      <c r="E60" s="225"/>
      <c r="F60" s="160"/>
      <c r="G60" s="372">
        <v>68</v>
      </c>
      <c r="H60" s="167">
        <f t="shared" si="3"/>
        <v>0</v>
      </c>
      <c r="I60" s="152">
        <f t="shared" si="4"/>
        <v>0</v>
      </c>
      <c r="J60" s="151">
        <f t="shared" si="5"/>
        <v>0</v>
      </c>
    </row>
    <row r="61" spans="2:10" s="130" customFormat="1" thickBot="1" x14ac:dyDescent="0.35">
      <c r="B61" s="69" t="s">
        <v>1050</v>
      </c>
      <c r="C61" s="93" t="s">
        <v>1051</v>
      </c>
      <c r="D61" s="232" t="s">
        <v>995</v>
      </c>
      <c r="E61" s="225"/>
      <c r="F61" s="160"/>
      <c r="G61" s="372"/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0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</row>
    <row r="63" spans="2:10" ht="18.600000000000001" thickBot="1" x14ac:dyDescent="0.4">
      <c r="B63" s="531" t="s">
        <v>707</v>
      </c>
      <c r="C63" s="532"/>
      <c r="D63" s="233"/>
      <c r="E63" s="59"/>
      <c r="F63" s="59"/>
      <c r="G63" s="222">
        <f>SUM(G12:G61)</f>
        <v>2495</v>
      </c>
      <c r="H63" s="189">
        <f>SUM(H12:H61)</f>
        <v>0</v>
      </c>
      <c r="I63" s="229">
        <f>SUM(I12:I61)</f>
        <v>0</v>
      </c>
      <c r="J63" s="191">
        <f>SUM(J12:J61)</f>
        <v>0</v>
      </c>
    </row>
    <row r="64" spans="2:10" x14ac:dyDescent="0.3">
      <c r="B64" s="52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4" t="s">
        <v>230</v>
      </c>
      <c r="C2" s="504" t="str">
        <f>Technologie!D61</f>
        <v>Extra položky</v>
      </c>
      <c r="D2" s="505"/>
      <c r="E2" s="505"/>
      <c r="F2" s="40" t="str">
        <f>'Celkem  Nab+Tech'!G2</f>
        <v>Firma</v>
      </c>
      <c r="G2" s="547" t="str">
        <f>Technologie!G2</f>
        <v>XY</v>
      </c>
      <c r="H2" s="548"/>
      <c r="I2" s="549"/>
    </row>
    <row r="3" spans="2:9" ht="16.5" customHeight="1" thickBot="1" x14ac:dyDescent="0.35">
      <c r="B3" s="545"/>
      <c r="C3" s="610"/>
      <c r="D3" s="611"/>
      <c r="E3" s="611"/>
      <c r="F3" s="40" t="str">
        <f>'Celkem  Nab+Tech'!G3</f>
        <v>Projekt</v>
      </c>
      <c r="G3" s="547" t="str">
        <f>Technologie!G3</f>
        <v>Makro Ostrava - remodelling chlazení</v>
      </c>
      <c r="H3" s="548"/>
      <c r="I3" s="549"/>
    </row>
    <row r="4" spans="2:9" ht="16.5" customHeight="1" thickBot="1" x14ac:dyDescent="0.35">
      <c r="B4" s="546"/>
      <c r="C4" s="595"/>
      <c r="D4" s="596"/>
      <c r="E4" s="596"/>
      <c r="F4" s="40" t="str">
        <f>'Celkem  Nab+Tech'!G4</f>
        <v>Datum nabídky</v>
      </c>
      <c r="G4" s="565" t="str">
        <f>Technologie!G4</f>
        <v>XX.XX.2020</v>
      </c>
      <c r="H4" s="566"/>
      <c r="I4" s="567"/>
    </row>
    <row r="5" spans="2:9" s="72" customFormat="1" ht="13.8" x14ac:dyDescent="0.3">
      <c r="B5" s="507" t="s">
        <v>1052</v>
      </c>
      <c r="C5" s="509"/>
      <c r="D5" s="509"/>
      <c r="E5" s="509"/>
      <c r="F5" s="509"/>
      <c r="G5" s="509"/>
      <c r="H5" s="509"/>
      <c r="I5" s="510"/>
    </row>
    <row r="6" spans="2:9" s="72" customFormat="1" ht="14.4" customHeight="1" x14ac:dyDescent="0.3">
      <c r="B6" s="511"/>
      <c r="C6" s="508"/>
      <c r="D6" s="508"/>
      <c r="E6" s="508"/>
      <c r="F6" s="508"/>
      <c r="G6" s="508"/>
      <c r="H6" s="508"/>
      <c r="I6" s="512"/>
    </row>
    <row r="7" spans="2:9" s="72" customFormat="1" ht="13.8" x14ac:dyDescent="0.3">
      <c r="B7" s="511"/>
      <c r="C7" s="508"/>
      <c r="D7" s="508"/>
      <c r="E7" s="508"/>
      <c r="F7" s="508"/>
      <c r="G7" s="508"/>
      <c r="H7" s="508"/>
      <c r="I7" s="512"/>
    </row>
    <row r="8" spans="2:9" s="72" customFormat="1" thickBot="1" x14ac:dyDescent="0.35">
      <c r="B8" s="513"/>
      <c r="C8" s="514"/>
      <c r="D8" s="514"/>
      <c r="E8" s="514"/>
      <c r="F8" s="514"/>
      <c r="G8" s="514"/>
      <c r="H8" s="514"/>
      <c r="I8" s="515"/>
    </row>
    <row r="9" spans="2:9" s="9" customFormat="1" x14ac:dyDescent="0.3">
      <c r="B9" s="574" t="s">
        <v>85</v>
      </c>
      <c r="C9" s="576" t="s">
        <v>739</v>
      </c>
      <c r="D9" s="418" t="s">
        <v>742</v>
      </c>
      <c r="E9" s="418" t="s">
        <v>688</v>
      </c>
      <c r="F9" s="521" t="s">
        <v>685</v>
      </c>
      <c r="G9" s="417" t="s">
        <v>686</v>
      </c>
      <c r="H9" s="502" t="s">
        <v>697</v>
      </c>
      <c r="I9" s="503"/>
    </row>
    <row r="10" spans="2:9" s="9" customFormat="1" ht="15" thickBot="1" x14ac:dyDescent="0.35">
      <c r="B10" s="575"/>
      <c r="C10" s="577"/>
      <c r="D10" s="419" t="s">
        <v>743</v>
      </c>
      <c r="E10" s="419" t="s">
        <v>743</v>
      </c>
      <c r="F10" s="522"/>
      <c r="G10" s="419" t="s">
        <v>743</v>
      </c>
      <c r="H10" s="67" t="s">
        <v>687</v>
      </c>
      <c r="I10" s="68" t="s">
        <v>688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31" t="s">
        <v>707</v>
      </c>
      <c r="C44" s="532"/>
      <c r="D44" s="532"/>
      <c r="E44" s="533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2019-07-19T21:14:28Z</cp:lastPrinted>
  <dcterms:created xsi:type="dcterms:W3CDTF">2018-06-11T13:27:27Z</dcterms:created>
  <dcterms:modified xsi:type="dcterms:W3CDTF">2020-11-10T21:26:11Z</dcterms:modified>
</cp:coreProperties>
</file>