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92" yWindow="-12" windowWidth="16632" windowHeight="13176" tabRatio="885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definedNames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5">'T 10.01'!$2:$10</definedName>
    <definedName name="_xlnm.Print_Titles" localSheetId="30">'T 6.01'!$2:$10</definedName>
    <definedName name="_xlnm.Print_Titles" localSheetId="31">'T 6.02'!$2:$10</definedName>
    <definedName name="_xlnm.Print_Titles" localSheetId="2">Technologie!$2:$7</definedName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Nábytek!$B$2:$I$39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1.06'!$B$2:$L$38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Technologie!$B$2:$H$64</definedName>
  </definedNames>
  <calcPr calcId="145621"/>
</workbook>
</file>

<file path=xl/calcChain.xml><?xml version="1.0" encoding="utf-8"?>
<calcChain xmlns="http://schemas.openxmlformats.org/spreadsheetml/2006/main">
  <c r="L16" i="47" l="1"/>
  <c r="K16" i="47"/>
  <c r="L18" i="47"/>
  <c r="K18" i="47"/>
  <c r="J18" i="47" s="1"/>
  <c r="J16" i="47" l="1"/>
  <c r="H4" i="52"/>
  <c r="H3" i="52"/>
  <c r="H2" i="52"/>
  <c r="K17" i="14" l="1"/>
  <c r="J17" i="14"/>
  <c r="K16" i="14"/>
  <c r="J16" i="14"/>
  <c r="I17" i="14" l="1"/>
  <c r="I16" i="14"/>
  <c r="J24" i="52"/>
  <c r="I24" i="52" s="1"/>
  <c r="K24" i="52"/>
  <c r="J61" i="35" l="1"/>
  <c r="I61" i="35"/>
  <c r="H61" i="35" s="1"/>
  <c r="H34" i="52"/>
  <c r="E21" i="8" s="1"/>
  <c r="K32" i="52"/>
  <c r="I32" i="52" s="1"/>
  <c r="J32" i="52"/>
  <c r="K31" i="52"/>
  <c r="J31" i="52"/>
  <c r="I31" i="52" s="1"/>
  <c r="K30" i="52"/>
  <c r="I30" i="52" s="1"/>
  <c r="J30" i="52"/>
  <c r="K29" i="52"/>
  <c r="J29" i="52"/>
  <c r="I29" i="52" s="1"/>
  <c r="K28" i="52"/>
  <c r="J28" i="52"/>
  <c r="K27" i="52"/>
  <c r="J27" i="52"/>
  <c r="K26" i="52"/>
  <c r="J26" i="52"/>
  <c r="I26" i="52"/>
  <c r="K25" i="52"/>
  <c r="J25" i="52"/>
  <c r="I25" i="52"/>
  <c r="K22" i="52"/>
  <c r="I22" i="52" s="1"/>
  <c r="J22" i="52"/>
  <c r="K21" i="52"/>
  <c r="J21" i="52"/>
  <c r="I21" i="52" s="1"/>
  <c r="K19" i="52"/>
  <c r="I19" i="52" s="1"/>
  <c r="J19" i="52"/>
  <c r="K17" i="52"/>
  <c r="J17" i="52"/>
  <c r="I17" i="52" s="1"/>
  <c r="K15" i="52"/>
  <c r="J15" i="52"/>
  <c r="K13" i="52"/>
  <c r="J13" i="52"/>
  <c r="I28" i="52" l="1"/>
  <c r="I27" i="52"/>
  <c r="I15" i="52"/>
  <c r="J34" i="52"/>
  <c r="G21" i="8" s="1"/>
  <c r="K34" i="52"/>
  <c r="H21" i="8" s="1"/>
  <c r="I13" i="52"/>
  <c r="L21" i="46"/>
  <c r="K21" i="46"/>
  <c r="J21" i="46" s="1"/>
  <c r="L20" i="46"/>
  <c r="K20" i="46"/>
  <c r="L19" i="46"/>
  <c r="K19" i="46"/>
  <c r="C2" i="53"/>
  <c r="I37" i="53"/>
  <c r="E15" i="8" s="1"/>
  <c r="L34" i="53"/>
  <c r="K34" i="53"/>
  <c r="L33" i="53"/>
  <c r="K33" i="53"/>
  <c r="J33" i="53" s="1"/>
  <c r="L32" i="53"/>
  <c r="K32" i="53"/>
  <c r="L31" i="53"/>
  <c r="K31" i="53"/>
  <c r="J31" i="53" s="1"/>
  <c r="L30" i="53"/>
  <c r="J30" i="53" s="1"/>
  <c r="K30" i="53"/>
  <c r="L29" i="53"/>
  <c r="K29" i="53"/>
  <c r="L28" i="53"/>
  <c r="K28" i="53"/>
  <c r="L27" i="53"/>
  <c r="K27" i="53"/>
  <c r="J27" i="53" s="1"/>
  <c r="L26" i="53"/>
  <c r="K26" i="53"/>
  <c r="L25" i="53"/>
  <c r="K25" i="53"/>
  <c r="J25" i="53" s="1"/>
  <c r="L24" i="53"/>
  <c r="K24" i="53"/>
  <c r="L23" i="53"/>
  <c r="K23" i="53"/>
  <c r="L22" i="53"/>
  <c r="K22" i="53"/>
  <c r="J22" i="53" s="1"/>
  <c r="L21" i="53"/>
  <c r="K21" i="53"/>
  <c r="L20" i="53"/>
  <c r="K20" i="53"/>
  <c r="L18" i="53"/>
  <c r="K18" i="53"/>
  <c r="L17" i="53"/>
  <c r="K17" i="53"/>
  <c r="L16" i="53"/>
  <c r="J16" i="53" s="1"/>
  <c r="K16" i="53"/>
  <c r="L15" i="53"/>
  <c r="K15" i="53"/>
  <c r="L14" i="53"/>
  <c r="K14" i="53"/>
  <c r="J14" i="53" s="1"/>
  <c r="L13" i="53"/>
  <c r="K13" i="53"/>
  <c r="L12" i="53"/>
  <c r="K12" i="53"/>
  <c r="J12" i="53" s="1"/>
  <c r="I4" i="53"/>
  <c r="I3" i="53"/>
  <c r="I2" i="53"/>
  <c r="J26" i="53" l="1"/>
  <c r="J18" i="53"/>
  <c r="J17" i="53"/>
  <c r="J29" i="53"/>
  <c r="J20" i="46"/>
  <c r="J21" i="53"/>
  <c r="J23" i="53"/>
  <c r="J34" i="53"/>
  <c r="J19" i="46"/>
  <c r="I34" i="52"/>
  <c r="F21" i="8" s="1"/>
  <c r="J20" i="53"/>
  <c r="J28" i="53"/>
  <c r="K37" i="53"/>
  <c r="G15" i="8" s="1"/>
  <c r="L37" i="53"/>
  <c r="H15" i="8" s="1"/>
  <c r="J24" i="53"/>
  <c r="J32" i="53"/>
  <c r="J15" i="53"/>
  <c r="J13" i="53"/>
  <c r="J37" i="53" l="1"/>
  <c r="F15" i="8" s="1"/>
  <c r="C2" i="51" l="1"/>
  <c r="H40" i="51"/>
  <c r="E20" i="8" s="1"/>
  <c r="K38" i="51"/>
  <c r="J38" i="51"/>
  <c r="I38" i="51" s="1"/>
  <c r="K37" i="51"/>
  <c r="I37" i="51" s="1"/>
  <c r="J37" i="51"/>
  <c r="K36" i="51"/>
  <c r="J36" i="51"/>
  <c r="K35" i="51"/>
  <c r="I35" i="51" s="1"/>
  <c r="J35" i="51"/>
  <c r="K34" i="51"/>
  <c r="J34" i="51"/>
  <c r="K32" i="51"/>
  <c r="J32" i="51"/>
  <c r="K31" i="51"/>
  <c r="J31" i="51"/>
  <c r="K30" i="51"/>
  <c r="J30" i="51"/>
  <c r="I30" i="51"/>
  <c r="K29" i="51"/>
  <c r="J29" i="51"/>
  <c r="I29" i="51" s="1"/>
  <c r="K28" i="51"/>
  <c r="I28" i="51" s="1"/>
  <c r="J28" i="51"/>
  <c r="K27" i="51"/>
  <c r="J27" i="51"/>
  <c r="K26" i="51"/>
  <c r="J26" i="51"/>
  <c r="K25" i="51"/>
  <c r="J25" i="51"/>
  <c r="K22" i="51"/>
  <c r="J22" i="51"/>
  <c r="K21" i="51"/>
  <c r="J21" i="51"/>
  <c r="I21" i="51"/>
  <c r="K19" i="51"/>
  <c r="J19" i="51"/>
  <c r="K17" i="51"/>
  <c r="J17" i="51"/>
  <c r="I17" i="51" s="1"/>
  <c r="K15" i="51"/>
  <c r="J15" i="51"/>
  <c r="K13" i="51"/>
  <c r="J13" i="51"/>
  <c r="H4" i="51"/>
  <c r="H3" i="51"/>
  <c r="H2" i="51"/>
  <c r="I27" i="51" l="1"/>
  <c r="I34" i="51"/>
  <c r="I36" i="51"/>
  <c r="I13" i="51"/>
  <c r="I26" i="51"/>
  <c r="I25" i="51"/>
  <c r="I15" i="51"/>
  <c r="I32" i="51"/>
  <c r="J40" i="51"/>
  <c r="G20" i="8" s="1"/>
  <c r="I19" i="51"/>
  <c r="I22" i="51"/>
  <c r="I31" i="51"/>
  <c r="K40" i="51"/>
  <c r="H20" i="8" s="1"/>
  <c r="I15" i="22"/>
  <c r="J15" i="22"/>
  <c r="H15" i="22" l="1"/>
  <c r="I40" i="51"/>
  <c r="F20" i="8" s="1"/>
  <c r="F3" i="29"/>
  <c r="F4" i="29"/>
  <c r="F2" i="29"/>
  <c r="G3" i="35"/>
  <c r="G4" i="35"/>
  <c r="G2" i="35"/>
  <c r="F4" i="34"/>
  <c r="F3" i="34"/>
  <c r="F2" i="34"/>
  <c r="F3" i="36"/>
  <c r="F4" i="36"/>
  <c r="F2" i="36"/>
  <c r="G2" i="33"/>
  <c r="G3" i="33"/>
  <c r="G4" i="33"/>
  <c r="F4" i="50"/>
  <c r="F3" i="50"/>
  <c r="F2" i="50"/>
  <c r="F3" i="30"/>
  <c r="F4" i="30"/>
  <c r="F2" i="30"/>
  <c r="G4" i="23"/>
  <c r="G3" i="23"/>
  <c r="G2" i="23"/>
  <c r="G4" i="22"/>
  <c r="G3" i="22"/>
  <c r="G2" i="22"/>
  <c r="G4" i="12"/>
  <c r="G3" i="12"/>
  <c r="G2" i="12"/>
  <c r="G4" i="17"/>
  <c r="G3" i="17"/>
  <c r="G2" i="17"/>
  <c r="G3" i="11"/>
  <c r="G4" i="11"/>
  <c r="G2" i="11"/>
  <c r="F2" i="31"/>
  <c r="F3" i="31"/>
  <c r="F4" i="31"/>
  <c r="H3" i="19"/>
  <c r="H4" i="19"/>
  <c r="H2" i="19"/>
  <c r="I4" i="47"/>
  <c r="I3" i="47"/>
  <c r="I2" i="47"/>
  <c r="I4" i="46"/>
  <c r="I3" i="46"/>
  <c r="I2" i="46"/>
  <c r="I4" i="48"/>
  <c r="I3" i="48"/>
  <c r="I2" i="48"/>
  <c r="I4" i="45"/>
  <c r="I3" i="45"/>
  <c r="I2" i="45"/>
  <c r="I4" i="44"/>
  <c r="I3" i="44"/>
  <c r="I2" i="44"/>
  <c r="I3" i="10"/>
  <c r="I4" i="10"/>
  <c r="I2" i="10"/>
  <c r="E4" i="28" l="1"/>
  <c r="E3" i="28"/>
  <c r="E2" i="28"/>
  <c r="F2" i="43"/>
  <c r="F4" i="43"/>
  <c r="F3" i="43"/>
  <c r="G2" i="14"/>
  <c r="G4" i="14"/>
  <c r="G3" i="14"/>
  <c r="G4" i="37"/>
  <c r="G3" i="37"/>
  <c r="G2" i="37"/>
  <c r="G4" i="13"/>
  <c r="G3" i="13"/>
  <c r="G2" i="13"/>
  <c r="G4" i="38"/>
  <c r="G3" i="38"/>
  <c r="G2" i="38"/>
  <c r="G4" i="42"/>
  <c r="G3" i="42"/>
  <c r="G2" i="42"/>
  <c r="G4" i="41"/>
  <c r="G3" i="41"/>
  <c r="G2" i="41"/>
  <c r="G4" i="40"/>
  <c r="G3" i="40"/>
  <c r="G2" i="40"/>
  <c r="G4" i="39"/>
  <c r="G3" i="39"/>
  <c r="G2" i="39"/>
  <c r="G4" i="3" l="1"/>
  <c r="G3" i="3"/>
  <c r="G2" i="3"/>
  <c r="D2" i="8" l="1"/>
  <c r="D2" i="5"/>
  <c r="L19" i="47" l="1"/>
  <c r="K19" i="47"/>
  <c r="J19" i="47" l="1"/>
  <c r="K27" i="10" l="1"/>
  <c r="L27" i="10"/>
  <c r="J27" i="10" l="1"/>
  <c r="K15" i="38"/>
  <c r="J15" i="38"/>
  <c r="K14" i="38"/>
  <c r="J14" i="38"/>
  <c r="I15" i="38" l="1"/>
  <c r="I14" i="38"/>
  <c r="H43" i="19" l="1"/>
  <c r="E19" i="8" s="1"/>
  <c r="E22" i="8" s="1"/>
  <c r="E14" i="34" l="1"/>
  <c r="E13" i="34"/>
  <c r="K81" i="38"/>
  <c r="J81" i="38"/>
  <c r="K84" i="38"/>
  <c r="J84" i="38"/>
  <c r="K83" i="38"/>
  <c r="J83" i="38"/>
  <c r="K82" i="38"/>
  <c r="J82" i="38"/>
  <c r="K80" i="38"/>
  <c r="J80" i="38"/>
  <c r="I84" i="38" l="1"/>
  <c r="I80" i="38"/>
  <c r="I81" i="38"/>
  <c r="I83" i="38"/>
  <c r="I82" i="38"/>
  <c r="K64" i="38"/>
  <c r="J64" i="38"/>
  <c r="K53" i="38"/>
  <c r="J53" i="38"/>
  <c r="K48" i="38"/>
  <c r="J48" i="38"/>
  <c r="K43" i="38"/>
  <c r="J43" i="38"/>
  <c r="K37" i="38"/>
  <c r="J37" i="38"/>
  <c r="K31" i="38"/>
  <c r="J31" i="38"/>
  <c r="K13" i="38"/>
  <c r="J13" i="38"/>
  <c r="I31" i="38" l="1"/>
  <c r="I53" i="38"/>
  <c r="I64" i="38"/>
  <c r="I43" i="38"/>
  <c r="I48" i="38"/>
  <c r="I37" i="38"/>
  <c r="I13" i="38"/>
  <c r="F16" i="30"/>
  <c r="L25" i="10" l="1"/>
  <c r="K25" i="10"/>
  <c r="L24" i="10"/>
  <c r="K24" i="10"/>
  <c r="L23" i="10"/>
  <c r="K23" i="10"/>
  <c r="L22" i="10"/>
  <c r="K22" i="10"/>
  <c r="J24" i="10" l="1"/>
  <c r="J23" i="10"/>
  <c r="J25" i="10"/>
  <c r="J22" i="10"/>
  <c r="K29" i="14" l="1"/>
  <c r="J29" i="14"/>
  <c r="I29" i="14" s="1"/>
  <c r="K28" i="14"/>
  <c r="J28" i="14"/>
  <c r="I28" i="14" s="1"/>
  <c r="K27" i="14"/>
  <c r="J27" i="14"/>
  <c r="I27" i="14" s="1"/>
  <c r="K26" i="14"/>
  <c r="J26" i="14"/>
  <c r="I26" i="14" s="1"/>
  <c r="J31" i="14"/>
  <c r="K31" i="14"/>
  <c r="J32" i="14"/>
  <c r="K32" i="14"/>
  <c r="J33" i="14"/>
  <c r="K33" i="14"/>
  <c r="I32" i="14" l="1"/>
  <c r="I33" i="14"/>
  <c r="I31" i="14"/>
  <c r="L27" i="47" l="1"/>
  <c r="K27" i="47"/>
  <c r="L27" i="46"/>
  <c r="K27" i="46"/>
  <c r="L27" i="48"/>
  <c r="K27" i="48"/>
  <c r="L27" i="45"/>
  <c r="K27" i="45"/>
  <c r="L27" i="44"/>
  <c r="K27" i="44"/>
  <c r="L31" i="10"/>
  <c r="K31" i="10"/>
  <c r="J27" i="44" l="1"/>
  <c r="J27" i="45"/>
  <c r="J27" i="46"/>
  <c r="J31" i="10"/>
  <c r="J27" i="48"/>
  <c r="J27" i="47"/>
  <c r="H13" i="50" l="1"/>
  <c r="I13" i="50"/>
  <c r="H14" i="50"/>
  <c r="I14" i="50"/>
  <c r="C2" i="50"/>
  <c r="F17" i="50"/>
  <c r="E41" i="8" s="1"/>
  <c r="I12" i="50"/>
  <c r="H12" i="50"/>
  <c r="G4" i="8"/>
  <c r="I4" i="52" s="1"/>
  <c r="G3" i="8"/>
  <c r="I3" i="52" s="1"/>
  <c r="G2" i="8"/>
  <c r="H3" i="5"/>
  <c r="H4" i="5"/>
  <c r="H2" i="5"/>
  <c r="J19" i="19"/>
  <c r="I2" i="52" l="1"/>
  <c r="J2" i="53"/>
  <c r="I2" i="51"/>
  <c r="J4" i="53"/>
  <c r="I4" i="51"/>
  <c r="I3" i="51"/>
  <c r="J3" i="53"/>
  <c r="G2" i="50"/>
  <c r="G3" i="50"/>
  <c r="G4" i="50"/>
  <c r="G13" i="50"/>
  <c r="G14" i="50"/>
  <c r="G12" i="50"/>
  <c r="I17" i="50"/>
  <c r="H41" i="8" s="1"/>
  <c r="H17" i="50"/>
  <c r="G41" i="8" s="1"/>
  <c r="L13" i="48"/>
  <c r="L14" i="48"/>
  <c r="K15" i="48"/>
  <c r="K16" i="48"/>
  <c r="K17" i="48"/>
  <c r="L19" i="48"/>
  <c r="L20" i="48"/>
  <c r="L21" i="48"/>
  <c r="K12" i="48"/>
  <c r="L36" i="48"/>
  <c r="K36" i="48"/>
  <c r="L40" i="10"/>
  <c r="K40" i="10"/>
  <c r="L36" i="46"/>
  <c r="K36" i="46"/>
  <c r="L37" i="46"/>
  <c r="K37" i="46"/>
  <c r="C2" i="46"/>
  <c r="L35" i="48"/>
  <c r="K35" i="48"/>
  <c r="L34" i="48"/>
  <c r="K34" i="48"/>
  <c r="L33" i="48"/>
  <c r="K33" i="48"/>
  <c r="L32" i="48"/>
  <c r="K32" i="48"/>
  <c r="L31" i="48"/>
  <c r="K31" i="48"/>
  <c r="L30" i="48"/>
  <c r="K30" i="48"/>
  <c r="L29" i="48"/>
  <c r="K29" i="48"/>
  <c r="L28" i="48"/>
  <c r="K28" i="48"/>
  <c r="L26" i="48"/>
  <c r="K26" i="48"/>
  <c r="L25" i="48"/>
  <c r="K25" i="48"/>
  <c r="L24" i="48"/>
  <c r="K24" i="48"/>
  <c r="L23" i="48"/>
  <c r="K23" i="48"/>
  <c r="K21" i="48"/>
  <c r="L18" i="48"/>
  <c r="K18" i="48"/>
  <c r="L17" i="48"/>
  <c r="L16" i="48"/>
  <c r="L15" i="48"/>
  <c r="K14" i="48"/>
  <c r="K13" i="48"/>
  <c r="L12" i="48"/>
  <c r="J4" i="48"/>
  <c r="J3" i="48"/>
  <c r="J2" i="48"/>
  <c r="C2" i="48"/>
  <c r="C2" i="47"/>
  <c r="C2" i="45"/>
  <c r="J36" i="48" l="1"/>
  <c r="J18" i="48"/>
  <c r="J25" i="48"/>
  <c r="J30" i="48"/>
  <c r="J32" i="48"/>
  <c r="J26" i="48"/>
  <c r="J29" i="48"/>
  <c r="J31" i="48"/>
  <c r="J33" i="48"/>
  <c r="J35" i="48"/>
  <c r="G17" i="50"/>
  <c r="F41" i="8" s="1"/>
  <c r="J37" i="46"/>
  <c r="J36" i="46"/>
  <c r="J12" i="48"/>
  <c r="J17" i="48"/>
  <c r="J21" i="48"/>
  <c r="J13" i="48"/>
  <c r="J16" i="48"/>
  <c r="K20" i="48"/>
  <c r="J20" i="48" s="1"/>
  <c r="J15" i="48"/>
  <c r="J14" i="48"/>
  <c r="K19" i="48"/>
  <c r="J19" i="48" s="1"/>
  <c r="I39" i="48"/>
  <c r="E12" i="8" s="1"/>
  <c r="J34" i="48"/>
  <c r="J24" i="48"/>
  <c r="J28" i="48"/>
  <c r="L39" i="48"/>
  <c r="H12" i="8" s="1"/>
  <c r="J23" i="48"/>
  <c r="J40" i="10"/>
  <c r="K39" i="48" l="1"/>
  <c r="G12" i="8" s="1"/>
  <c r="J39" i="48"/>
  <c r="F12" i="8" s="1"/>
  <c r="C2" i="44" l="1"/>
  <c r="K37" i="19" l="1"/>
  <c r="J37" i="19"/>
  <c r="K13" i="19"/>
  <c r="J13" i="19"/>
  <c r="K12" i="19"/>
  <c r="J12" i="19"/>
  <c r="I37" i="19" l="1"/>
  <c r="I12" i="19"/>
  <c r="I13" i="19"/>
  <c r="G3" i="29" l="1"/>
  <c r="G4" i="29"/>
  <c r="G2" i="29"/>
  <c r="G4" i="43"/>
  <c r="G3" i="43"/>
  <c r="G2" i="43"/>
  <c r="I38" i="47" l="1"/>
  <c r="E14" i="8" s="1"/>
  <c r="L35" i="47"/>
  <c r="K35" i="47"/>
  <c r="L34" i="47"/>
  <c r="K34" i="47"/>
  <c r="L33" i="47"/>
  <c r="K33" i="47"/>
  <c r="L32" i="47"/>
  <c r="K32" i="47"/>
  <c r="L31" i="47"/>
  <c r="K31" i="47"/>
  <c r="L30" i="47"/>
  <c r="K30" i="47"/>
  <c r="L29" i="47"/>
  <c r="K29" i="47"/>
  <c r="L28" i="47"/>
  <c r="K28" i="47"/>
  <c r="L26" i="47"/>
  <c r="K26" i="47"/>
  <c r="L25" i="47"/>
  <c r="K25" i="47"/>
  <c r="L24" i="47"/>
  <c r="K24" i="47"/>
  <c r="L23" i="47"/>
  <c r="K23" i="47"/>
  <c r="L21" i="47"/>
  <c r="K21" i="47"/>
  <c r="L20" i="47"/>
  <c r="K20" i="47"/>
  <c r="L17" i="47"/>
  <c r="K17" i="47"/>
  <c r="L15" i="47"/>
  <c r="K15" i="47"/>
  <c r="L14" i="47"/>
  <c r="K14" i="47"/>
  <c r="L13" i="47"/>
  <c r="K13" i="47"/>
  <c r="L12" i="47"/>
  <c r="K12" i="47"/>
  <c r="J4" i="47"/>
  <c r="J3" i="47"/>
  <c r="J2" i="47"/>
  <c r="I40" i="46"/>
  <c r="E13" i="8" s="1"/>
  <c r="L35" i="46"/>
  <c r="K35" i="46"/>
  <c r="L34" i="46"/>
  <c r="K34" i="46"/>
  <c r="L33" i="46"/>
  <c r="K33" i="46"/>
  <c r="L32" i="46"/>
  <c r="K32" i="46"/>
  <c r="L31" i="46"/>
  <c r="K31" i="46"/>
  <c r="L30" i="46"/>
  <c r="K30" i="46"/>
  <c r="L29" i="46"/>
  <c r="K29" i="46"/>
  <c r="L28" i="46"/>
  <c r="K28" i="46"/>
  <c r="L26" i="46"/>
  <c r="K26" i="46"/>
  <c r="L25" i="46"/>
  <c r="K25" i="46"/>
  <c r="L24" i="46"/>
  <c r="K24" i="46"/>
  <c r="L23" i="46"/>
  <c r="K23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J4" i="46"/>
  <c r="J3" i="46"/>
  <c r="J2" i="46"/>
  <c r="I38" i="45"/>
  <c r="E11" i="8" s="1"/>
  <c r="L35" i="45"/>
  <c r="K35" i="45"/>
  <c r="L34" i="45"/>
  <c r="K34" i="45"/>
  <c r="L33" i="45"/>
  <c r="K33" i="45"/>
  <c r="L32" i="45"/>
  <c r="K32" i="45"/>
  <c r="L31" i="45"/>
  <c r="K31" i="45"/>
  <c r="L30" i="45"/>
  <c r="K30" i="45"/>
  <c r="L29" i="45"/>
  <c r="K29" i="45"/>
  <c r="L28" i="45"/>
  <c r="K28" i="45"/>
  <c r="L26" i="45"/>
  <c r="K26" i="45"/>
  <c r="L25" i="45"/>
  <c r="K25" i="45"/>
  <c r="L24" i="45"/>
  <c r="K24" i="45"/>
  <c r="L23" i="45"/>
  <c r="K23" i="45"/>
  <c r="L21" i="45"/>
  <c r="K21" i="45"/>
  <c r="L20" i="45"/>
  <c r="K20" i="45"/>
  <c r="L19" i="45"/>
  <c r="K19" i="45"/>
  <c r="L18" i="45"/>
  <c r="K18" i="45"/>
  <c r="L17" i="45"/>
  <c r="K17" i="45"/>
  <c r="L16" i="45"/>
  <c r="K16" i="45"/>
  <c r="L15" i="45"/>
  <c r="K15" i="45"/>
  <c r="L14" i="45"/>
  <c r="K14" i="45"/>
  <c r="L13" i="45"/>
  <c r="K13" i="45"/>
  <c r="L12" i="45"/>
  <c r="K12" i="45"/>
  <c r="J4" i="45"/>
  <c r="J3" i="45"/>
  <c r="J2" i="45"/>
  <c r="I38" i="44"/>
  <c r="E10" i="8" s="1"/>
  <c r="L35" i="44"/>
  <c r="K35" i="44"/>
  <c r="L34" i="44"/>
  <c r="K34" i="44"/>
  <c r="L33" i="44"/>
  <c r="K33" i="44"/>
  <c r="L32" i="44"/>
  <c r="K32" i="44"/>
  <c r="L31" i="44"/>
  <c r="K31" i="44"/>
  <c r="L30" i="44"/>
  <c r="K30" i="44"/>
  <c r="L29" i="44"/>
  <c r="K29" i="44"/>
  <c r="L28" i="44"/>
  <c r="K28" i="44"/>
  <c r="L26" i="44"/>
  <c r="K26" i="44"/>
  <c r="L25" i="44"/>
  <c r="K25" i="44"/>
  <c r="L24" i="44"/>
  <c r="K24" i="44"/>
  <c r="L23" i="44"/>
  <c r="K23" i="44"/>
  <c r="L21" i="44"/>
  <c r="K21" i="44"/>
  <c r="L20" i="44"/>
  <c r="K20" i="44"/>
  <c r="L19" i="44"/>
  <c r="K19" i="44"/>
  <c r="L18" i="44"/>
  <c r="K18" i="44"/>
  <c r="L17" i="44"/>
  <c r="K17" i="44"/>
  <c r="L16" i="44"/>
  <c r="K16" i="44"/>
  <c r="L15" i="44"/>
  <c r="K15" i="44"/>
  <c r="L14" i="44"/>
  <c r="K14" i="44"/>
  <c r="L13" i="44"/>
  <c r="K13" i="44"/>
  <c r="L12" i="44"/>
  <c r="K12" i="44"/>
  <c r="J4" i="44"/>
  <c r="J3" i="44"/>
  <c r="J2" i="44"/>
  <c r="J14" i="44" l="1"/>
  <c r="J21" i="45"/>
  <c r="J13" i="45"/>
  <c r="J20" i="44"/>
  <c r="J15" i="44"/>
  <c r="J17" i="44"/>
  <c r="J19" i="44"/>
  <c r="J21" i="44"/>
  <c r="J30" i="44"/>
  <c r="J32" i="44"/>
  <c r="J34" i="44"/>
  <c r="J13" i="47"/>
  <c r="J32" i="45"/>
  <c r="J30" i="45"/>
  <c r="J25" i="45"/>
  <c r="J31" i="44"/>
  <c r="J30" i="46"/>
  <c r="J21" i="47"/>
  <c r="J29" i="47"/>
  <c r="J31" i="47"/>
  <c r="J33" i="47"/>
  <c r="J28" i="47"/>
  <c r="J24" i="44"/>
  <c r="J15" i="45"/>
  <c r="J17" i="45"/>
  <c r="J14" i="46"/>
  <c r="J16" i="46"/>
  <c r="J18" i="46"/>
  <c r="J34" i="46"/>
  <c r="J23" i="46"/>
  <c r="J24" i="46"/>
  <c r="J26" i="46"/>
  <c r="J29" i="46"/>
  <c r="J31" i="46"/>
  <c r="J33" i="46"/>
  <c r="J15" i="46"/>
  <c r="J25" i="47"/>
  <c r="J34" i="47"/>
  <c r="J15" i="47"/>
  <c r="J29" i="44"/>
  <c r="J18" i="44"/>
  <c r="J19" i="45"/>
  <c r="J26" i="45"/>
  <c r="J29" i="45"/>
  <c r="J31" i="45"/>
  <c r="J33" i="45"/>
  <c r="J35" i="45"/>
  <c r="J25" i="46"/>
  <c r="J28" i="46"/>
  <c r="J20" i="47"/>
  <c r="J23" i="47"/>
  <c r="J26" i="47"/>
  <c r="J32" i="47"/>
  <c r="J35" i="47"/>
  <c r="J33" i="44"/>
  <c r="J16" i="45"/>
  <c r="J18" i="45"/>
  <c r="J20" i="45"/>
  <c r="J34" i="45"/>
  <c r="J13" i="46"/>
  <c r="J14" i="47"/>
  <c r="J17" i="47"/>
  <c r="K38" i="44"/>
  <c r="G10" i="8" s="1"/>
  <c r="J23" i="44"/>
  <c r="K40" i="46"/>
  <c r="G13" i="8" s="1"/>
  <c r="J17" i="46"/>
  <c r="J32" i="46"/>
  <c r="L38" i="44"/>
  <c r="H10" i="8" s="1"/>
  <c r="J26" i="44"/>
  <c r="K38" i="45"/>
  <c r="G11" i="8" s="1"/>
  <c r="L40" i="46"/>
  <c r="H13" i="8" s="1"/>
  <c r="K38" i="47"/>
  <c r="G14" i="8" s="1"/>
  <c r="J13" i="44"/>
  <c r="J16" i="44"/>
  <c r="J25" i="44"/>
  <c r="J28" i="44"/>
  <c r="J35" i="44"/>
  <c r="L38" i="45"/>
  <c r="H11" i="8" s="1"/>
  <c r="J14" i="45"/>
  <c r="J23" i="45"/>
  <c r="J24" i="45"/>
  <c r="J28" i="45"/>
  <c r="J35" i="46"/>
  <c r="L38" i="47"/>
  <c r="H14" i="8" s="1"/>
  <c r="J24" i="47"/>
  <c r="J30" i="47"/>
  <c r="J12" i="47"/>
  <c r="J12" i="46"/>
  <c r="J12" i="45"/>
  <c r="J12" i="44"/>
  <c r="C2" i="10"/>
  <c r="J40" i="46" l="1"/>
  <c r="F13" i="8" s="1"/>
  <c r="J38" i="47"/>
  <c r="F14" i="8" s="1"/>
  <c r="J38" i="44"/>
  <c r="F10" i="8" s="1"/>
  <c r="J38" i="45"/>
  <c r="F11" i="8" s="1"/>
  <c r="L33" i="10"/>
  <c r="K33" i="10"/>
  <c r="J33" i="10" l="1"/>
  <c r="L36" i="10"/>
  <c r="K36" i="10"/>
  <c r="L35" i="10"/>
  <c r="K35" i="10"/>
  <c r="L34" i="10"/>
  <c r="K34" i="10"/>
  <c r="L32" i="10"/>
  <c r="K32" i="10"/>
  <c r="L30" i="10"/>
  <c r="K30" i="10"/>
  <c r="L29" i="10"/>
  <c r="K29" i="10"/>
  <c r="L28" i="10"/>
  <c r="K28" i="10"/>
  <c r="J28" i="10" l="1"/>
  <c r="J30" i="10"/>
  <c r="J34" i="10"/>
  <c r="J29" i="10"/>
  <c r="J35" i="10"/>
  <c r="J36" i="10"/>
  <c r="J32" i="10"/>
  <c r="K32" i="19" l="1"/>
  <c r="J32" i="19"/>
  <c r="K31" i="19"/>
  <c r="J31" i="19"/>
  <c r="K22" i="19"/>
  <c r="J22" i="19"/>
  <c r="K21" i="19"/>
  <c r="J21" i="19"/>
  <c r="I21" i="19" l="1"/>
  <c r="I31" i="19"/>
  <c r="I22" i="19"/>
  <c r="I32" i="19"/>
  <c r="J12" i="3"/>
  <c r="C2" i="43"/>
  <c r="F15" i="43"/>
  <c r="E32" i="5" s="1"/>
  <c r="E33" i="5" s="1"/>
  <c r="I12" i="43"/>
  <c r="I15" i="43" s="1"/>
  <c r="H32" i="5" s="1"/>
  <c r="H33" i="5" s="1"/>
  <c r="H12" i="43"/>
  <c r="H15" i="43" s="1"/>
  <c r="G32" i="5" s="1"/>
  <c r="G33" i="5" s="1"/>
  <c r="G12" i="43" l="1"/>
  <c r="G15" i="43" s="1"/>
  <c r="F32" i="5" s="1"/>
  <c r="F33" i="5" s="1"/>
  <c r="C2" i="14"/>
  <c r="K19" i="14" l="1"/>
  <c r="J19" i="14"/>
  <c r="I19" i="14" l="1"/>
  <c r="K44" i="37"/>
  <c r="J44" i="37"/>
  <c r="K43" i="37"/>
  <c r="J43" i="37"/>
  <c r="K42" i="37"/>
  <c r="J42" i="37"/>
  <c r="K41" i="37"/>
  <c r="J41" i="37"/>
  <c r="K40" i="37"/>
  <c r="J40" i="37"/>
  <c r="K39" i="37"/>
  <c r="J39" i="37"/>
  <c r="K38" i="37"/>
  <c r="J38" i="37"/>
  <c r="K37" i="37"/>
  <c r="J37" i="37"/>
  <c r="K36" i="37"/>
  <c r="J36" i="37"/>
  <c r="K35" i="37"/>
  <c r="J35" i="37"/>
  <c r="K34" i="37"/>
  <c r="J34" i="37"/>
  <c r="I34" i="37" s="1"/>
  <c r="K26" i="37"/>
  <c r="J26" i="37"/>
  <c r="I26" i="37" l="1"/>
  <c r="I38" i="37"/>
  <c r="I39" i="37"/>
  <c r="I41" i="37"/>
  <c r="I35" i="37"/>
  <c r="I37" i="37"/>
  <c r="I40" i="37"/>
  <c r="I42" i="37"/>
  <c r="I44" i="37"/>
  <c r="I43" i="37"/>
  <c r="I36" i="37"/>
  <c r="K41" i="13" l="1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I35" i="13" l="1"/>
  <c r="I40" i="13"/>
  <c r="I41" i="13"/>
  <c r="I39" i="13"/>
  <c r="I34" i="13"/>
  <c r="I32" i="13"/>
  <c r="I33" i="13"/>
  <c r="I37" i="13"/>
  <c r="I36" i="13"/>
  <c r="I38" i="13"/>
  <c r="K48" i="42" l="1"/>
  <c r="J48" i="42"/>
  <c r="K47" i="42"/>
  <c r="J47" i="42"/>
  <c r="K46" i="42"/>
  <c r="J46" i="42"/>
  <c r="K45" i="42"/>
  <c r="J45" i="42"/>
  <c r="K64" i="41"/>
  <c r="J64" i="41"/>
  <c r="K63" i="41"/>
  <c r="J63" i="41"/>
  <c r="K62" i="41"/>
  <c r="J62" i="41"/>
  <c r="K61" i="41"/>
  <c r="J61" i="41"/>
  <c r="C2" i="42"/>
  <c r="H90" i="42"/>
  <c r="E13" i="5" s="1"/>
  <c r="K87" i="42"/>
  <c r="J87" i="42"/>
  <c r="K86" i="42"/>
  <c r="J86" i="42"/>
  <c r="K85" i="42"/>
  <c r="J85" i="42"/>
  <c r="K84" i="42"/>
  <c r="J84" i="42"/>
  <c r="K83" i="42"/>
  <c r="J83" i="42"/>
  <c r="K82" i="42"/>
  <c r="J82" i="42"/>
  <c r="K81" i="42"/>
  <c r="J81" i="42"/>
  <c r="K79" i="42"/>
  <c r="J79" i="42"/>
  <c r="K78" i="42"/>
  <c r="J78" i="42"/>
  <c r="K77" i="42"/>
  <c r="J77" i="42"/>
  <c r="K76" i="42"/>
  <c r="J76" i="42"/>
  <c r="K75" i="42"/>
  <c r="J75" i="42"/>
  <c r="K74" i="42"/>
  <c r="J74" i="42"/>
  <c r="K73" i="42"/>
  <c r="J73" i="42"/>
  <c r="K72" i="42"/>
  <c r="J72" i="42"/>
  <c r="K71" i="42"/>
  <c r="J71" i="42"/>
  <c r="K70" i="42"/>
  <c r="J70" i="42"/>
  <c r="K68" i="42"/>
  <c r="J68" i="42"/>
  <c r="K67" i="42"/>
  <c r="J67" i="42"/>
  <c r="K66" i="42"/>
  <c r="J66" i="42"/>
  <c r="K65" i="42"/>
  <c r="J65" i="42"/>
  <c r="K64" i="42"/>
  <c r="J64" i="42"/>
  <c r="K63" i="42"/>
  <c r="J63" i="42"/>
  <c r="K62" i="42"/>
  <c r="J62" i="42"/>
  <c r="K61" i="42"/>
  <c r="J61" i="42"/>
  <c r="K60" i="42"/>
  <c r="J60" i="42"/>
  <c r="K59" i="42"/>
  <c r="J59" i="42"/>
  <c r="K58" i="42"/>
  <c r="J58" i="42"/>
  <c r="K57" i="42"/>
  <c r="J57" i="42"/>
  <c r="K56" i="42"/>
  <c r="J56" i="42"/>
  <c r="K55" i="42"/>
  <c r="J55" i="42"/>
  <c r="K54" i="42"/>
  <c r="J54" i="42"/>
  <c r="K53" i="42"/>
  <c r="J53" i="42"/>
  <c r="K52" i="42"/>
  <c r="J52" i="42"/>
  <c r="K51" i="42"/>
  <c r="J51" i="42"/>
  <c r="K50" i="42"/>
  <c r="J50" i="42"/>
  <c r="K49" i="42"/>
  <c r="J49" i="42"/>
  <c r="K44" i="42"/>
  <c r="J44" i="42"/>
  <c r="K43" i="42"/>
  <c r="J43" i="42"/>
  <c r="K42" i="42"/>
  <c r="J42" i="42"/>
  <c r="K41" i="42"/>
  <c r="J41" i="42"/>
  <c r="K40" i="42"/>
  <c r="J40" i="42"/>
  <c r="K39" i="42"/>
  <c r="J39" i="42"/>
  <c r="K38" i="42"/>
  <c r="J38" i="42"/>
  <c r="K37" i="42"/>
  <c r="J37" i="42"/>
  <c r="K35" i="42"/>
  <c r="J35" i="42"/>
  <c r="K34" i="42"/>
  <c r="J34" i="42"/>
  <c r="K33" i="42"/>
  <c r="J33" i="42"/>
  <c r="K32" i="42"/>
  <c r="J32" i="42"/>
  <c r="K31" i="42"/>
  <c r="J31" i="42"/>
  <c r="K30" i="42"/>
  <c r="J30" i="42"/>
  <c r="K29" i="42"/>
  <c r="J29" i="42"/>
  <c r="K28" i="42"/>
  <c r="J28" i="42"/>
  <c r="K27" i="42"/>
  <c r="J27" i="42"/>
  <c r="K25" i="42"/>
  <c r="J25" i="42"/>
  <c r="K24" i="42"/>
  <c r="J24" i="42"/>
  <c r="K23" i="42"/>
  <c r="J23" i="42"/>
  <c r="K22" i="42"/>
  <c r="J22" i="42"/>
  <c r="K21" i="42"/>
  <c r="J21" i="42"/>
  <c r="K20" i="42"/>
  <c r="J20" i="42"/>
  <c r="K19" i="42"/>
  <c r="J19" i="42"/>
  <c r="K18" i="42"/>
  <c r="J18" i="42"/>
  <c r="K17" i="42"/>
  <c r="J17" i="42"/>
  <c r="K15" i="42"/>
  <c r="J15" i="42"/>
  <c r="K14" i="42"/>
  <c r="J14" i="42"/>
  <c r="K13" i="42"/>
  <c r="J13" i="42"/>
  <c r="K12" i="42"/>
  <c r="J12" i="42"/>
  <c r="I4" i="42"/>
  <c r="I3" i="42"/>
  <c r="I2" i="42"/>
  <c r="K40" i="41"/>
  <c r="J40" i="41"/>
  <c r="K39" i="41"/>
  <c r="J39" i="41"/>
  <c r="K38" i="41"/>
  <c r="J38" i="41"/>
  <c r="K37" i="41"/>
  <c r="J37" i="41"/>
  <c r="C2" i="41"/>
  <c r="H86" i="41"/>
  <c r="E12" i="5" s="1"/>
  <c r="K83" i="41"/>
  <c r="J83" i="41"/>
  <c r="K82" i="41"/>
  <c r="J82" i="41"/>
  <c r="K81" i="41"/>
  <c r="J81" i="41"/>
  <c r="K80" i="41"/>
  <c r="J80" i="41"/>
  <c r="K79" i="41"/>
  <c r="J79" i="41"/>
  <c r="K78" i="41"/>
  <c r="J78" i="41"/>
  <c r="K77" i="41"/>
  <c r="J77" i="41"/>
  <c r="K75" i="41"/>
  <c r="J75" i="41"/>
  <c r="K74" i="41"/>
  <c r="J74" i="41"/>
  <c r="K73" i="41"/>
  <c r="J73" i="41"/>
  <c r="K72" i="41"/>
  <c r="J72" i="41"/>
  <c r="K71" i="41"/>
  <c r="J71" i="41"/>
  <c r="K70" i="41"/>
  <c r="J70" i="41"/>
  <c r="K69" i="41"/>
  <c r="J69" i="41"/>
  <c r="K68" i="41"/>
  <c r="J68" i="41"/>
  <c r="K67" i="41"/>
  <c r="J67" i="41"/>
  <c r="K66" i="41"/>
  <c r="J66" i="41"/>
  <c r="K60" i="41"/>
  <c r="J60" i="41"/>
  <c r="K59" i="41"/>
  <c r="J59" i="41"/>
  <c r="K58" i="41"/>
  <c r="J58" i="41"/>
  <c r="K57" i="41"/>
  <c r="J57" i="41"/>
  <c r="K56" i="41"/>
  <c r="J56" i="41"/>
  <c r="K55" i="41"/>
  <c r="J55" i="41"/>
  <c r="K54" i="41"/>
  <c r="J54" i="41"/>
  <c r="K53" i="41"/>
  <c r="J53" i="41"/>
  <c r="K52" i="41"/>
  <c r="J52" i="41"/>
  <c r="K51" i="41"/>
  <c r="J51" i="41"/>
  <c r="K50" i="41"/>
  <c r="J50" i="41"/>
  <c r="K49" i="41"/>
  <c r="J49" i="41"/>
  <c r="K48" i="41"/>
  <c r="J48" i="41"/>
  <c r="K47" i="41"/>
  <c r="J47" i="41"/>
  <c r="K46" i="41"/>
  <c r="J46" i="41"/>
  <c r="K45" i="41"/>
  <c r="J45" i="41"/>
  <c r="K44" i="41"/>
  <c r="J44" i="41"/>
  <c r="K43" i="41"/>
  <c r="J43" i="41"/>
  <c r="K42" i="41"/>
  <c r="J42" i="41"/>
  <c r="K41" i="41"/>
  <c r="J41" i="41"/>
  <c r="K35" i="41"/>
  <c r="J35" i="41"/>
  <c r="K34" i="41"/>
  <c r="J34" i="41"/>
  <c r="K33" i="41"/>
  <c r="J33" i="41"/>
  <c r="K32" i="41"/>
  <c r="J32" i="41"/>
  <c r="K31" i="41"/>
  <c r="J31" i="41"/>
  <c r="K30" i="41"/>
  <c r="J30" i="41"/>
  <c r="K29" i="41"/>
  <c r="J29" i="41"/>
  <c r="K28" i="41"/>
  <c r="J28" i="41"/>
  <c r="K27" i="41"/>
  <c r="J27" i="41"/>
  <c r="K25" i="41"/>
  <c r="J25" i="41"/>
  <c r="K24" i="41"/>
  <c r="J24" i="41"/>
  <c r="K23" i="41"/>
  <c r="J23" i="41"/>
  <c r="K22" i="41"/>
  <c r="J22" i="41"/>
  <c r="K21" i="41"/>
  <c r="J21" i="41"/>
  <c r="K20" i="41"/>
  <c r="J20" i="41"/>
  <c r="K19" i="41"/>
  <c r="J19" i="41"/>
  <c r="K18" i="41"/>
  <c r="J18" i="41"/>
  <c r="K17" i="41"/>
  <c r="J17" i="41"/>
  <c r="K15" i="41"/>
  <c r="J15" i="41"/>
  <c r="K14" i="41"/>
  <c r="J14" i="41"/>
  <c r="K13" i="41"/>
  <c r="J13" i="41"/>
  <c r="K12" i="41"/>
  <c r="J12" i="41"/>
  <c r="I4" i="41"/>
  <c r="I3" i="41"/>
  <c r="I2" i="41"/>
  <c r="K64" i="40"/>
  <c r="J64" i="40"/>
  <c r="K63" i="40"/>
  <c r="J63" i="40"/>
  <c r="K62" i="40"/>
  <c r="J62" i="40"/>
  <c r="K61" i="40"/>
  <c r="J61" i="40"/>
  <c r="K81" i="40"/>
  <c r="J81" i="40"/>
  <c r="K77" i="39"/>
  <c r="J77" i="39"/>
  <c r="K71" i="3"/>
  <c r="J71" i="3"/>
  <c r="I48" i="42" l="1"/>
  <c r="I46" i="42"/>
  <c r="I31" i="42"/>
  <c r="I52" i="42"/>
  <c r="I62" i="42"/>
  <c r="I85" i="42"/>
  <c r="I45" i="42"/>
  <c r="I60" i="42"/>
  <c r="I24" i="41"/>
  <c r="I42" i="41"/>
  <c r="I46" i="41"/>
  <c r="I50" i="41"/>
  <c r="I54" i="41"/>
  <c r="I33" i="41"/>
  <c r="I27" i="41"/>
  <c r="I13" i="41"/>
  <c r="I43" i="41"/>
  <c r="I14" i="42"/>
  <c r="I17" i="42"/>
  <c r="I19" i="42"/>
  <c r="I21" i="42"/>
  <c r="I23" i="42"/>
  <c r="I25" i="42"/>
  <c r="I57" i="42"/>
  <c r="I59" i="42"/>
  <c r="I61" i="42"/>
  <c r="I63" i="42"/>
  <c r="I67" i="42"/>
  <c r="I62" i="41"/>
  <c r="I64" i="41"/>
  <c r="I27" i="42"/>
  <c r="I68" i="42"/>
  <c r="I77" i="39"/>
  <c r="I63" i="40"/>
  <c r="I17" i="41"/>
  <c r="I55" i="41"/>
  <c r="I38" i="41"/>
  <c r="I40" i="41"/>
  <c r="I18" i="42"/>
  <c r="I44" i="42"/>
  <c r="I56" i="42"/>
  <c r="I21" i="41"/>
  <c r="I23" i="41"/>
  <c r="I25" i="41"/>
  <c r="I28" i="41"/>
  <c r="I47" i="41"/>
  <c r="I13" i="42"/>
  <c r="I22" i="42"/>
  <c r="I32" i="42"/>
  <c r="I34" i="42"/>
  <c r="I37" i="42"/>
  <c r="I39" i="42"/>
  <c r="I41" i="42"/>
  <c r="I49" i="42"/>
  <c r="I51" i="42"/>
  <c r="I64" i="42"/>
  <c r="I47" i="42"/>
  <c r="I67" i="41"/>
  <c r="I72" i="42"/>
  <c r="I71" i="3"/>
  <c r="I12" i="41"/>
  <c r="I14" i="41"/>
  <c r="I83" i="41"/>
  <c r="I39" i="41"/>
  <c r="I35" i="42"/>
  <c r="I75" i="42"/>
  <c r="I61" i="41"/>
  <c r="I63" i="41"/>
  <c r="I82" i="42"/>
  <c r="I84" i="42"/>
  <c r="I79" i="41"/>
  <c r="I81" i="42"/>
  <c r="I73" i="42"/>
  <c r="I76" i="42"/>
  <c r="I78" i="42"/>
  <c r="I77" i="42"/>
  <c r="I79" i="42"/>
  <c r="I65" i="42"/>
  <c r="I43" i="42"/>
  <c r="I42" i="42"/>
  <c r="I24" i="42"/>
  <c r="I50" i="42"/>
  <c r="I66" i="42"/>
  <c r="I83" i="42"/>
  <c r="I29" i="42"/>
  <c r="I54" i="42"/>
  <c r="I70" i="42"/>
  <c r="I87" i="42"/>
  <c r="I15" i="42"/>
  <c r="I30" i="42"/>
  <c r="I40" i="42"/>
  <c r="I53" i="42"/>
  <c r="I55" i="42"/>
  <c r="I58" i="42"/>
  <c r="I71" i="42"/>
  <c r="I74" i="42"/>
  <c r="I86" i="42"/>
  <c r="I33" i="42"/>
  <c r="I28" i="42"/>
  <c r="I20" i="42"/>
  <c r="K90" i="42"/>
  <c r="H13" i="5" s="1"/>
  <c r="I38" i="42"/>
  <c r="J90" i="42"/>
  <c r="G13" i="5" s="1"/>
  <c r="I29" i="41"/>
  <c r="I51" i="41"/>
  <c r="I37" i="41"/>
  <c r="I22" i="41"/>
  <c r="I34" i="41"/>
  <c r="I71" i="41"/>
  <c r="I75" i="41"/>
  <c r="I80" i="41"/>
  <c r="I12" i="42"/>
  <c r="I74" i="41"/>
  <c r="I70" i="41"/>
  <c r="I66" i="41"/>
  <c r="I59" i="41"/>
  <c r="I58" i="41"/>
  <c r="I15" i="41"/>
  <c r="I18" i="41"/>
  <c r="I20" i="41"/>
  <c r="I31" i="41"/>
  <c r="I45" i="41"/>
  <c r="I48" i="41"/>
  <c r="I53" i="41"/>
  <c r="I56" i="41"/>
  <c r="I68" i="41"/>
  <c r="I73" i="41"/>
  <c r="I77" i="41"/>
  <c r="I82" i="41"/>
  <c r="I19" i="41"/>
  <c r="I30" i="41"/>
  <c r="I32" i="41"/>
  <c r="I41" i="41"/>
  <c r="I44" i="41"/>
  <c r="I49" i="41"/>
  <c r="I52" i="41"/>
  <c r="I57" i="41"/>
  <c r="I60" i="41"/>
  <c r="I69" i="41"/>
  <c r="I72" i="41"/>
  <c r="I78" i="41"/>
  <c r="I81" i="41"/>
  <c r="I35" i="41"/>
  <c r="J86" i="41"/>
  <c r="G12" i="5" s="1"/>
  <c r="K86" i="41"/>
  <c r="H12" i="5" s="1"/>
  <c r="I61" i="40"/>
  <c r="I62" i="40"/>
  <c r="I64" i="40"/>
  <c r="I81" i="40"/>
  <c r="I90" i="42" l="1"/>
  <c r="F13" i="5" s="1"/>
  <c r="I86" i="41"/>
  <c r="F12" i="5" s="1"/>
  <c r="K60" i="40" l="1"/>
  <c r="J60" i="40"/>
  <c r="K59" i="40"/>
  <c r="J59" i="40"/>
  <c r="K58" i="40"/>
  <c r="J58" i="40"/>
  <c r="K57" i="40"/>
  <c r="J57" i="40"/>
  <c r="K56" i="40"/>
  <c r="J56" i="40"/>
  <c r="K55" i="40"/>
  <c r="J55" i="40"/>
  <c r="K60" i="39"/>
  <c r="J60" i="39"/>
  <c r="K59" i="39"/>
  <c r="J59" i="39"/>
  <c r="K58" i="39"/>
  <c r="J58" i="39"/>
  <c r="K57" i="39"/>
  <c r="J57" i="39"/>
  <c r="K56" i="39"/>
  <c r="J56" i="39"/>
  <c r="K55" i="39"/>
  <c r="J55" i="39"/>
  <c r="C2" i="40"/>
  <c r="H86" i="40"/>
  <c r="E11" i="5" s="1"/>
  <c r="K83" i="40"/>
  <c r="J83" i="40"/>
  <c r="K82" i="40"/>
  <c r="J82" i="40"/>
  <c r="K80" i="40"/>
  <c r="J80" i="40"/>
  <c r="K79" i="40"/>
  <c r="J79" i="40"/>
  <c r="K78" i="40"/>
  <c r="J78" i="40"/>
  <c r="K77" i="40"/>
  <c r="J77" i="40"/>
  <c r="K75" i="40"/>
  <c r="J75" i="40"/>
  <c r="K74" i="40"/>
  <c r="J74" i="40"/>
  <c r="K73" i="40"/>
  <c r="J73" i="40"/>
  <c r="K72" i="40"/>
  <c r="J72" i="40"/>
  <c r="K71" i="40"/>
  <c r="J71" i="40"/>
  <c r="K70" i="40"/>
  <c r="J70" i="40"/>
  <c r="K69" i="40"/>
  <c r="J69" i="40"/>
  <c r="K68" i="40"/>
  <c r="J68" i="40"/>
  <c r="K67" i="40"/>
  <c r="J67" i="40"/>
  <c r="K66" i="40"/>
  <c r="J66" i="40"/>
  <c r="K54" i="40"/>
  <c r="J54" i="40"/>
  <c r="K53" i="40"/>
  <c r="J53" i="40"/>
  <c r="K52" i="40"/>
  <c r="J52" i="40"/>
  <c r="K51" i="40"/>
  <c r="J51" i="40"/>
  <c r="K50" i="40"/>
  <c r="J50" i="40"/>
  <c r="K49" i="40"/>
  <c r="J49" i="40"/>
  <c r="K48" i="40"/>
  <c r="J48" i="40"/>
  <c r="K47" i="40"/>
  <c r="J47" i="40"/>
  <c r="K46" i="40"/>
  <c r="J46" i="40"/>
  <c r="K45" i="40"/>
  <c r="J45" i="40"/>
  <c r="K44" i="40"/>
  <c r="J44" i="40"/>
  <c r="K43" i="40"/>
  <c r="J43" i="40"/>
  <c r="K42" i="40"/>
  <c r="J42" i="40"/>
  <c r="K41" i="40"/>
  <c r="J41" i="40"/>
  <c r="K40" i="40"/>
  <c r="J40" i="40"/>
  <c r="K39" i="40"/>
  <c r="J39" i="40"/>
  <c r="K38" i="40"/>
  <c r="J38" i="40"/>
  <c r="K37" i="40"/>
  <c r="J37" i="40"/>
  <c r="K35" i="40"/>
  <c r="J35" i="40"/>
  <c r="K34" i="40"/>
  <c r="J34" i="40"/>
  <c r="K33" i="40"/>
  <c r="J33" i="40"/>
  <c r="K32" i="40"/>
  <c r="J32" i="40"/>
  <c r="K31" i="40"/>
  <c r="J31" i="40"/>
  <c r="K30" i="40"/>
  <c r="J30" i="40"/>
  <c r="K29" i="40"/>
  <c r="J29" i="40"/>
  <c r="K28" i="40"/>
  <c r="J28" i="40"/>
  <c r="K27" i="40"/>
  <c r="J27" i="40"/>
  <c r="K25" i="40"/>
  <c r="J25" i="40"/>
  <c r="K24" i="40"/>
  <c r="J24" i="40"/>
  <c r="K22" i="40"/>
  <c r="J22" i="40"/>
  <c r="K21" i="40"/>
  <c r="J21" i="40"/>
  <c r="K23" i="40"/>
  <c r="J23" i="40"/>
  <c r="K20" i="40"/>
  <c r="J20" i="40"/>
  <c r="K19" i="40"/>
  <c r="J19" i="40"/>
  <c r="K18" i="40"/>
  <c r="J18" i="40"/>
  <c r="K17" i="40"/>
  <c r="J17" i="40"/>
  <c r="K15" i="40"/>
  <c r="J15" i="40"/>
  <c r="K14" i="40"/>
  <c r="J14" i="40"/>
  <c r="K13" i="40"/>
  <c r="J13" i="40"/>
  <c r="K12" i="40"/>
  <c r="J12" i="40"/>
  <c r="I4" i="40"/>
  <c r="I3" i="40"/>
  <c r="I2" i="40"/>
  <c r="C2" i="39"/>
  <c r="H82" i="39"/>
  <c r="E10" i="5" s="1"/>
  <c r="K79" i="39"/>
  <c r="J79" i="39"/>
  <c r="K78" i="39"/>
  <c r="J78" i="39"/>
  <c r="K76" i="39"/>
  <c r="J76" i="39"/>
  <c r="K75" i="39"/>
  <c r="J75" i="39"/>
  <c r="K74" i="39"/>
  <c r="J74" i="39"/>
  <c r="K73" i="39"/>
  <c r="J73" i="39"/>
  <c r="K71" i="39"/>
  <c r="J71" i="39"/>
  <c r="K70" i="39"/>
  <c r="J70" i="39"/>
  <c r="K69" i="39"/>
  <c r="J69" i="39"/>
  <c r="K68" i="39"/>
  <c r="J68" i="39"/>
  <c r="K67" i="39"/>
  <c r="J67" i="39"/>
  <c r="K66" i="39"/>
  <c r="J66" i="39"/>
  <c r="K65" i="39"/>
  <c r="J65" i="39"/>
  <c r="K64" i="39"/>
  <c r="J64" i="39"/>
  <c r="K63" i="39"/>
  <c r="J63" i="39"/>
  <c r="K62" i="39"/>
  <c r="J62" i="39"/>
  <c r="K54" i="39"/>
  <c r="J54" i="39"/>
  <c r="K53" i="39"/>
  <c r="J53" i="39"/>
  <c r="K52" i="39"/>
  <c r="J52" i="39"/>
  <c r="K51" i="39"/>
  <c r="J51" i="39"/>
  <c r="K50" i="39"/>
  <c r="J50" i="39"/>
  <c r="K49" i="39"/>
  <c r="J49" i="39"/>
  <c r="K48" i="39"/>
  <c r="J48" i="39"/>
  <c r="K47" i="39"/>
  <c r="J47" i="39"/>
  <c r="K46" i="39"/>
  <c r="J46" i="39"/>
  <c r="K45" i="39"/>
  <c r="J45" i="39"/>
  <c r="K44" i="39"/>
  <c r="J44" i="39"/>
  <c r="K43" i="39"/>
  <c r="J43" i="39"/>
  <c r="K42" i="39"/>
  <c r="J42" i="39"/>
  <c r="K41" i="39"/>
  <c r="J41" i="39"/>
  <c r="K40" i="39"/>
  <c r="J40" i="39"/>
  <c r="K39" i="39"/>
  <c r="J39" i="39"/>
  <c r="K38" i="39"/>
  <c r="J38" i="39"/>
  <c r="K37" i="39"/>
  <c r="J37" i="39"/>
  <c r="K35" i="39"/>
  <c r="J35" i="39"/>
  <c r="K34" i="39"/>
  <c r="J34" i="39"/>
  <c r="K33" i="39"/>
  <c r="J33" i="39"/>
  <c r="K32" i="39"/>
  <c r="J32" i="39"/>
  <c r="K31" i="39"/>
  <c r="J31" i="39"/>
  <c r="K30" i="39"/>
  <c r="J30" i="39"/>
  <c r="K29" i="39"/>
  <c r="J29" i="39"/>
  <c r="K28" i="39"/>
  <c r="J28" i="39"/>
  <c r="K27" i="39"/>
  <c r="J27" i="39"/>
  <c r="K25" i="39"/>
  <c r="J25" i="39"/>
  <c r="K24" i="39"/>
  <c r="J24" i="39"/>
  <c r="K23" i="39"/>
  <c r="J23" i="39"/>
  <c r="K22" i="39"/>
  <c r="J22" i="39"/>
  <c r="K21" i="39"/>
  <c r="J21" i="39"/>
  <c r="K20" i="39"/>
  <c r="J20" i="39"/>
  <c r="K19" i="39"/>
  <c r="J19" i="39"/>
  <c r="K18" i="39"/>
  <c r="J18" i="39"/>
  <c r="K17" i="39"/>
  <c r="J17" i="39"/>
  <c r="K15" i="39"/>
  <c r="J15" i="39"/>
  <c r="K14" i="39"/>
  <c r="J14" i="39"/>
  <c r="K13" i="39"/>
  <c r="J13" i="39"/>
  <c r="K12" i="39"/>
  <c r="J12" i="39"/>
  <c r="I4" i="39"/>
  <c r="I3" i="39"/>
  <c r="I2" i="39"/>
  <c r="K78" i="38"/>
  <c r="J78" i="38"/>
  <c r="K77" i="38"/>
  <c r="J77" i="38"/>
  <c r="K76" i="38"/>
  <c r="J76" i="38"/>
  <c r="K75" i="38"/>
  <c r="J75" i="38"/>
  <c r="K74" i="38"/>
  <c r="J74" i="38"/>
  <c r="K73" i="38"/>
  <c r="J73" i="38"/>
  <c r="K72" i="38"/>
  <c r="J72" i="38"/>
  <c r="K71" i="38"/>
  <c r="J71" i="38"/>
  <c r="K70" i="38"/>
  <c r="J70" i="38"/>
  <c r="K69" i="38"/>
  <c r="J69" i="38"/>
  <c r="I65" i="39" l="1"/>
  <c r="I51" i="40"/>
  <c r="I53" i="40"/>
  <c r="I47" i="40"/>
  <c r="I13" i="39"/>
  <c r="I27" i="39"/>
  <c r="I35" i="39"/>
  <c r="I40" i="39"/>
  <c r="I52" i="39"/>
  <c r="I83" i="40"/>
  <c r="I59" i="39"/>
  <c r="I69" i="38"/>
  <c r="I40" i="40"/>
  <c r="I48" i="40"/>
  <c r="I77" i="38"/>
  <c r="I78" i="40"/>
  <c r="I80" i="40"/>
  <c r="I70" i="38"/>
  <c r="I72" i="38"/>
  <c r="I74" i="38"/>
  <c r="I66" i="40"/>
  <c r="I68" i="40"/>
  <c r="I70" i="40"/>
  <c r="I74" i="40"/>
  <c r="I73" i="40"/>
  <c r="I13" i="40"/>
  <c r="I24" i="40"/>
  <c r="I27" i="40"/>
  <c r="I29" i="40"/>
  <c r="I20" i="40"/>
  <c r="I18" i="40"/>
  <c r="I21" i="40"/>
  <c r="I31" i="40"/>
  <c r="I82" i="40"/>
  <c r="I56" i="40"/>
  <c r="I58" i="40"/>
  <c r="I60" i="40"/>
  <c r="I17" i="40"/>
  <c r="I23" i="40"/>
  <c r="I25" i="40"/>
  <c r="I30" i="40"/>
  <c r="I54" i="40"/>
  <c r="I57" i="40"/>
  <c r="I15" i="40"/>
  <c r="I60" i="39"/>
  <c r="I33" i="40"/>
  <c r="I38" i="40"/>
  <c r="I34" i="40"/>
  <c r="I39" i="40"/>
  <c r="I44" i="40"/>
  <c r="I46" i="40"/>
  <c r="I55" i="40"/>
  <c r="I35" i="40"/>
  <c r="I12" i="40"/>
  <c r="I43" i="40"/>
  <c r="I45" i="40"/>
  <c r="I52" i="40"/>
  <c r="I69" i="40"/>
  <c r="I71" i="40"/>
  <c r="I79" i="40"/>
  <c r="I59" i="40"/>
  <c r="I21" i="39"/>
  <c r="I28" i="39"/>
  <c r="I47" i="39"/>
  <c r="I49" i="39"/>
  <c r="I63" i="39"/>
  <c r="I19" i="40"/>
  <c r="I28" i="40"/>
  <c r="I37" i="40"/>
  <c r="J86" i="40"/>
  <c r="G11" i="5" s="1"/>
  <c r="I42" i="40"/>
  <c r="I50" i="40"/>
  <c r="I77" i="40"/>
  <c r="K86" i="40"/>
  <c r="H11" i="5" s="1"/>
  <c r="I14" i="40"/>
  <c r="I22" i="40"/>
  <c r="I32" i="40"/>
  <c r="I41" i="40"/>
  <c r="I49" i="40"/>
  <c r="I67" i="40"/>
  <c r="I72" i="40"/>
  <c r="I75" i="40"/>
  <c r="I12" i="39"/>
  <c r="I15" i="39"/>
  <c r="I22" i="39"/>
  <c r="I75" i="39"/>
  <c r="I78" i="39"/>
  <c r="I58" i="39"/>
  <c r="I30" i="39"/>
  <c r="I34" i="39"/>
  <c r="I79" i="39"/>
  <c r="I55" i="39"/>
  <c r="I19" i="39"/>
  <c r="I50" i="39"/>
  <c r="I57" i="39"/>
  <c r="I18" i="39"/>
  <c r="I31" i="39"/>
  <c r="I43" i="39"/>
  <c r="I56" i="39"/>
  <c r="I66" i="39"/>
  <c r="I70" i="39"/>
  <c r="I73" i="39"/>
  <c r="I24" i="39"/>
  <c r="I32" i="39"/>
  <c r="I38" i="39"/>
  <c r="I44" i="39"/>
  <c r="I48" i="39"/>
  <c r="I67" i="39"/>
  <c r="I69" i="39"/>
  <c r="I71" i="39"/>
  <c r="I74" i="39"/>
  <c r="I17" i="39"/>
  <c r="I33" i="39"/>
  <c r="I51" i="39"/>
  <c r="I23" i="39"/>
  <c r="I25" i="39"/>
  <c r="I37" i="39"/>
  <c r="I39" i="39"/>
  <c r="I41" i="39"/>
  <c r="I45" i="39"/>
  <c r="I62" i="39"/>
  <c r="I76" i="39"/>
  <c r="I68" i="39"/>
  <c r="I64" i="39"/>
  <c r="I54" i="39"/>
  <c r="I53" i="39"/>
  <c r="I46" i="39"/>
  <c r="I42" i="39"/>
  <c r="I29" i="39"/>
  <c r="I20" i="39"/>
  <c r="I14" i="39"/>
  <c r="J82" i="39"/>
  <c r="G10" i="5" s="1"/>
  <c r="K82" i="39"/>
  <c r="H10" i="5" s="1"/>
  <c r="I76" i="38"/>
  <c r="I78" i="38"/>
  <c r="I75" i="38"/>
  <c r="I73" i="38"/>
  <c r="I71" i="38"/>
  <c r="I86" i="40" l="1"/>
  <c r="F11" i="5" s="1"/>
  <c r="I82" i="39"/>
  <c r="F10" i="5" s="1"/>
  <c r="K51" i="38"/>
  <c r="J51" i="38"/>
  <c r="K50" i="38"/>
  <c r="J50" i="38"/>
  <c r="K49" i="38"/>
  <c r="J49" i="38"/>
  <c r="K47" i="38"/>
  <c r="J47" i="38"/>
  <c r="K67" i="38"/>
  <c r="J67" i="38"/>
  <c r="K66" i="38"/>
  <c r="J66" i="38"/>
  <c r="K65" i="38"/>
  <c r="J65" i="38"/>
  <c r="K63" i="38"/>
  <c r="J63" i="38"/>
  <c r="K62" i="38"/>
  <c r="J62" i="38"/>
  <c r="K61" i="38"/>
  <c r="J61" i="38"/>
  <c r="K60" i="38"/>
  <c r="J60" i="38"/>
  <c r="K59" i="38"/>
  <c r="J59" i="38"/>
  <c r="K58" i="38"/>
  <c r="J58" i="38"/>
  <c r="K57" i="38"/>
  <c r="J57" i="38"/>
  <c r="K56" i="38"/>
  <c r="J56" i="38"/>
  <c r="K55" i="38"/>
  <c r="J55" i="38"/>
  <c r="K54" i="38"/>
  <c r="J54" i="38"/>
  <c r="K52" i="38"/>
  <c r="J52" i="38"/>
  <c r="K46" i="38"/>
  <c r="J46" i="38"/>
  <c r="K45" i="38"/>
  <c r="J45" i="38"/>
  <c r="K44" i="38"/>
  <c r="J44" i="38"/>
  <c r="K42" i="38"/>
  <c r="J42" i="38"/>
  <c r="I61" i="38" l="1"/>
  <c r="I63" i="38"/>
  <c r="I47" i="38"/>
  <c r="I51" i="38"/>
  <c r="I45" i="38"/>
  <c r="I50" i="38"/>
  <c r="I58" i="38"/>
  <c r="I67" i="38"/>
  <c r="I44" i="38"/>
  <c r="I52" i="38"/>
  <c r="I57" i="38"/>
  <c r="I59" i="38"/>
  <c r="I54" i="38"/>
  <c r="I55" i="38"/>
  <c r="I62" i="38"/>
  <c r="I66" i="38"/>
  <c r="I49" i="38"/>
  <c r="I42" i="38"/>
  <c r="I65" i="38"/>
  <c r="I56" i="38"/>
  <c r="I46" i="38"/>
  <c r="I60" i="38"/>
  <c r="K50" i="3" l="1"/>
  <c r="J50" i="3"/>
  <c r="I50" i="3" l="1"/>
  <c r="C2" i="38"/>
  <c r="H87" i="38"/>
  <c r="E14" i="5" s="1"/>
  <c r="K40" i="38"/>
  <c r="J40" i="38"/>
  <c r="K39" i="38"/>
  <c r="J39" i="38"/>
  <c r="K38" i="38"/>
  <c r="J38" i="38"/>
  <c r="K36" i="38"/>
  <c r="J36" i="38"/>
  <c r="K35" i="38"/>
  <c r="J35" i="38"/>
  <c r="K34" i="38"/>
  <c r="J34" i="38"/>
  <c r="K33" i="38"/>
  <c r="J33" i="38"/>
  <c r="K32" i="38"/>
  <c r="J32" i="38"/>
  <c r="K30" i="38"/>
  <c r="J30" i="38"/>
  <c r="K28" i="38"/>
  <c r="J28" i="38"/>
  <c r="K27" i="38"/>
  <c r="J27" i="38"/>
  <c r="K26" i="38"/>
  <c r="J26" i="38"/>
  <c r="K25" i="38"/>
  <c r="J25" i="38"/>
  <c r="K24" i="38"/>
  <c r="J24" i="38"/>
  <c r="K23" i="38"/>
  <c r="J23" i="38"/>
  <c r="K22" i="38"/>
  <c r="J22" i="38"/>
  <c r="K21" i="38"/>
  <c r="J21" i="38"/>
  <c r="K20" i="38"/>
  <c r="J20" i="38"/>
  <c r="K18" i="38"/>
  <c r="J18" i="38"/>
  <c r="K17" i="38"/>
  <c r="J17" i="38"/>
  <c r="K16" i="38"/>
  <c r="J16" i="38"/>
  <c r="K12" i="38"/>
  <c r="J12" i="38"/>
  <c r="I4" i="38"/>
  <c r="I3" i="38"/>
  <c r="I2" i="38"/>
  <c r="K54" i="3"/>
  <c r="J54" i="3"/>
  <c r="K27" i="37"/>
  <c r="J27" i="37"/>
  <c r="I27" i="37" s="1"/>
  <c r="K25" i="37"/>
  <c r="J25" i="37"/>
  <c r="I25" i="37" s="1"/>
  <c r="I35" i="38" l="1"/>
  <c r="I40" i="38"/>
  <c r="I20" i="38"/>
  <c r="I22" i="38"/>
  <c r="I24" i="38"/>
  <c r="I26" i="38"/>
  <c r="I28" i="38"/>
  <c r="I32" i="38"/>
  <c r="I34" i="38"/>
  <c r="I16" i="38"/>
  <c r="I21" i="38"/>
  <c r="I25" i="38"/>
  <c r="I30" i="38"/>
  <c r="I23" i="38"/>
  <c r="I36" i="38"/>
  <c r="I39" i="38"/>
  <c r="I33" i="38"/>
  <c r="I38" i="38"/>
  <c r="I27" i="38"/>
  <c r="K87" i="38"/>
  <c r="H14" i="5" s="1"/>
  <c r="I17" i="38"/>
  <c r="I18" i="38"/>
  <c r="J87" i="38"/>
  <c r="G14" i="5" s="1"/>
  <c r="I54" i="3"/>
  <c r="I12" i="38"/>
  <c r="I87" i="38" l="1"/>
  <c r="F14" i="5" s="1"/>
  <c r="C2" i="37"/>
  <c r="H47" i="37"/>
  <c r="K32" i="37"/>
  <c r="J32" i="37"/>
  <c r="K31" i="37"/>
  <c r="J31" i="37"/>
  <c r="I31" i="37" s="1"/>
  <c r="K30" i="37"/>
  <c r="J30" i="37"/>
  <c r="K29" i="37"/>
  <c r="J29" i="37"/>
  <c r="I29" i="37" s="1"/>
  <c r="K24" i="37"/>
  <c r="J24" i="37"/>
  <c r="K23" i="37"/>
  <c r="J23" i="37"/>
  <c r="I23" i="37" s="1"/>
  <c r="K22" i="37"/>
  <c r="J22" i="37"/>
  <c r="K20" i="37"/>
  <c r="J20" i="37"/>
  <c r="I20" i="37" s="1"/>
  <c r="K19" i="37"/>
  <c r="J19" i="37"/>
  <c r="K18" i="37"/>
  <c r="J18" i="37"/>
  <c r="I18" i="37" s="1"/>
  <c r="K17" i="37"/>
  <c r="J17" i="37"/>
  <c r="K16" i="37"/>
  <c r="J16" i="37"/>
  <c r="I16" i="37" s="1"/>
  <c r="K14" i="37"/>
  <c r="J14" i="37"/>
  <c r="K13" i="37"/>
  <c r="J13" i="37"/>
  <c r="I13" i="37" s="1"/>
  <c r="K12" i="37"/>
  <c r="J12" i="37"/>
  <c r="I4" i="37"/>
  <c r="I3" i="37"/>
  <c r="I2" i="37"/>
  <c r="I14" i="37" l="1"/>
  <c r="I17" i="37"/>
  <c r="I19" i="37"/>
  <c r="I22" i="37"/>
  <c r="I24" i="37"/>
  <c r="I30" i="37"/>
  <c r="I32" i="37"/>
  <c r="J47" i="37"/>
  <c r="K47" i="37"/>
  <c r="I12" i="37"/>
  <c r="K22" i="3"/>
  <c r="J22" i="3"/>
  <c r="K21" i="3"/>
  <c r="J21" i="3"/>
  <c r="I47" i="37" l="1"/>
  <c r="I22" i="3"/>
  <c r="I21" i="3"/>
  <c r="C2" i="36" l="1"/>
  <c r="F15" i="36"/>
  <c r="E49" i="8" s="1"/>
  <c r="I12" i="36"/>
  <c r="H12" i="36"/>
  <c r="H15" i="36" s="1"/>
  <c r="G49" i="8" s="1"/>
  <c r="G4" i="36"/>
  <c r="G3" i="36"/>
  <c r="G2" i="36"/>
  <c r="G12" i="36" l="1"/>
  <c r="G15" i="36" s="1"/>
  <c r="F49" i="8" s="1"/>
  <c r="I15" i="36"/>
  <c r="H49" i="8" s="1"/>
  <c r="I56" i="35" l="1"/>
  <c r="J56" i="35"/>
  <c r="I57" i="35"/>
  <c r="J57" i="35"/>
  <c r="I58" i="35"/>
  <c r="J58" i="35"/>
  <c r="I59" i="35"/>
  <c r="J59" i="35"/>
  <c r="I60" i="35"/>
  <c r="J60" i="35"/>
  <c r="C2" i="35"/>
  <c r="G63" i="35"/>
  <c r="E57" i="8" s="1"/>
  <c r="J55" i="35"/>
  <c r="I55" i="35"/>
  <c r="J54" i="35"/>
  <c r="I54" i="35"/>
  <c r="J53" i="35"/>
  <c r="I53" i="35"/>
  <c r="J52" i="35"/>
  <c r="I52" i="35"/>
  <c r="J51" i="35"/>
  <c r="I51" i="35"/>
  <c r="J50" i="35"/>
  <c r="I50" i="35"/>
  <c r="J49" i="35"/>
  <c r="I49" i="35"/>
  <c r="J48" i="35"/>
  <c r="I48" i="35"/>
  <c r="J47" i="35"/>
  <c r="I47" i="35"/>
  <c r="J46" i="35"/>
  <c r="I46" i="35"/>
  <c r="J45" i="35"/>
  <c r="I45" i="35"/>
  <c r="J44" i="35"/>
  <c r="I44" i="35"/>
  <c r="J43" i="35"/>
  <c r="I43" i="35"/>
  <c r="J42" i="35"/>
  <c r="I42" i="35"/>
  <c r="J41" i="35"/>
  <c r="I41" i="35"/>
  <c r="J39" i="35"/>
  <c r="I39" i="35"/>
  <c r="J38" i="35"/>
  <c r="I38" i="35"/>
  <c r="J37" i="35"/>
  <c r="I37" i="35"/>
  <c r="J36" i="35"/>
  <c r="I36" i="35"/>
  <c r="J35" i="35"/>
  <c r="I35" i="35"/>
  <c r="J34" i="35"/>
  <c r="I34" i="35"/>
  <c r="J32" i="35"/>
  <c r="I32" i="35"/>
  <c r="J31" i="35"/>
  <c r="I31" i="35"/>
  <c r="J30" i="35"/>
  <c r="I30" i="35"/>
  <c r="J29" i="35"/>
  <c r="I29" i="35"/>
  <c r="J28" i="35"/>
  <c r="I28" i="35"/>
  <c r="J27" i="35"/>
  <c r="I27" i="35"/>
  <c r="J26" i="35"/>
  <c r="I26" i="35"/>
  <c r="J25" i="35"/>
  <c r="I25" i="35"/>
  <c r="J24" i="35"/>
  <c r="I24" i="35"/>
  <c r="J23" i="35"/>
  <c r="I23" i="35"/>
  <c r="J22" i="35"/>
  <c r="I22" i="35"/>
  <c r="J21" i="35"/>
  <c r="I21" i="35"/>
  <c r="J20" i="35"/>
  <c r="I20" i="35"/>
  <c r="J19" i="35"/>
  <c r="I19" i="35"/>
  <c r="J18" i="35"/>
  <c r="I18" i="35"/>
  <c r="J17" i="35"/>
  <c r="I17" i="35"/>
  <c r="J16" i="35"/>
  <c r="I16" i="35"/>
  <c r="J15" i="35"/>
  <c r="I15" i="35"/>
  <c r="J14" i="35"/>
  <c r="I14" i="35"/>
  <c r="J13" i="35"/>
  <c r="I13" i="35"/>
  <c r="J12" i="35"/>
  <c r="I12" i="35"/>
  <c r="H4" i="35"/>
  <c r="H3" i="35"/>
  <c r="H2" i="35"/>
  <c r="I14" i="34"/>
  <c r="I13" i="34"/>
  <c r="C2" i="34"/>
  <c r="F24" i="34"/>
  <c r="E53" i="8" s="1"/>
  <c r="I21" i="34"/>
  <c r="H21" i="34"/>
  <c r="I20" i="34"/>
  <c r="H20" i="34"/>
  <c r="I19" i="34"/>
  <c r="H19" i="34"/>
  <c r="I17" i="34"/>
  <c r="H17" i="34"/>
  <c r="I16" i="34"/>
  <c r="H16" i="34"/>
  <c r="H14" i="34"/>
  <c r="H13" i="34"/>
  <c r="I12" i="34"/>
  <c r="H12" i="34"/>
  <c r="G4" i="34"/>
  <c r="G3" i="34"/>
  <c r="G2" i="34"/>
  <c r="C2" i="33"/>
  <c r="G15" i="33"/>
  <c r="E45" i="8" s="1"/>
  <c r="J12" i="33"/>
  <c r="I12" i="33"/>
  <c r="H4" i="33"/>
  <c r="H3" i="33"/>
  <c r="H2" i="33"/>
  <c r="J15" i="33" l="1"/>
  <c r="H45" i="8" s="1"/>
  <c r="H23" i="35"/>
  <c r="H31" i="35"/>
  <c r="H14" i="35"/>
  <c r="H18" i="35"/>
  <c r="H22" i="35"/>
  <c r="H60" i="35"/>
  <c r="H26" i="35"/>
  <c r="H59" i="35"/>
  <c r="H57" i="35"/>
  <c r="H41" i="35"/>
  <c r="H49" i="35"/>
  <c r="H51" i="35"/>
  <c r="H53" i="35"/>
  <c r="H55" i="35"/>
  <c r="J63" i="35"/>
  <c r="H57" i="8" s="1"/>
  <c r="H13" i="35"/>
  <c r="H15" i="35"/>
  <c r="H17" i="35"/>
  <c r="H19" i="35"/>
  <c r="H58" i="35"/>
  <c r="H56" i="35"/>
  <c r="H44" i="35"/>
  <c r="H48" i="35"/>
  <c r="H52" i="35"/>
  <c r="H30" i="35"/>
  <c r="H21" i="35"/>
  <c r="H25" i="35"/>
  <c r="H27" i="35"/>
  <c r="H54" i="35"/>
  <c r="H35" i="35"/>
  <c r="H39" i="35"/>
  <c r="H43" i="35"/>
  <c r="H45" i="35"/>
  <c r="H47" i="35"/>
  <c r="H34" i="35"/>
  <c r="H36" i="35"/>
  <c r="H38" i="35"/>
  <c r="H29" i="35"/>
  <c r="I63" i="35"/>
  <c r="G57" i="8" s="1"/>
  <c r="H12" i="35"/>
  <c r="H20" i="35"/>
  <c r="H28" i="35"/>
  <c r="H37" i="35"/>
  <c r="H46" i="35"/>
  <c r="H16" i="35"/>
  <c r="H24" i="35"/>
  <c r="H32" i="35"/>
  <c r="H42" i="35"/>
  <c r="H50" i="35"/>
  <c r="G14" i="34"/>
  <c r="G16" i="34"/>
  <c r="G12" i="34"/>
  <c r="G20" i="34"/>
  <c r="G17" i="34"/>
  <c r="I24" i="34"/>
  <c r="H53" i="8" s="1"/>
  <c r="G19" i="34"/>
  <c r="G21" i="34"/>
  <c r="G13" i="34"/>
  <c r="H24" i="34"/>
  <c r="G53" i="8" s="1"/>
  <c r="H12" i="33"/>
  <c r="I15" i="33"/>
  <c r="G45" i="8" s="1"/>
  <c r="H63" i="35" l="1"/>
  <c r="F57" i="8" s="1"/>
  <c r="G24" i="34"/>
  <c r="F53" i="8" s="1"/>
  <c r="H15" i="33"/>
  <c r="F45" i="8" s="1"/>
  <c r="C2" i="31" l="1"/>
  <c r="F20" i="31"/>
  <c r="E25" i="8" s="1"/>
  <c r="I17" i="31"/>
  <c r="H17" i="31"/>
  <c r="I16" i="31"/>
  <c r="H16" i="31"/>
  <c r="I15" i="31"/>
  <c r="H15" i="31"/>
  <c r="I14" i="31"/>
  <c r="H14" i="31"/>
  <c r="I13" i="31"/>
  <c r="H13" i="31"/>
  <c r="I12" i="31"/>
  <c r="H12" i="31"/>
  <c r="G4" i="31"/>
  <c r="G3" i="31"/>
  <c r="G2" i="31"/>
  <c r="G14" i="31" l="1"/>
  <c r="G16" i="31"/>
  <c r="G15" i="31"/>
  <c r="G17" i="31"/>
  <c r="G13" i="31"/>
  <c r="I20" i="31"/>
  <c r="H25" i="8" s="1"/>
  <c r="H20" i="31"/>
  <c r="G25" i="8" s="1"/>
  <c r="G12" i="31"/>
  <c r="G20" i="31" l="1"/>
  <c r="F25" i="8" s="1"/>
  <c r="E40" i="8" l="1"/>
  <c r="E42" i="8" s="1"/>
  <c r="C2" i="30"/>
  <c r="I13" i="30"/>
  <c r="H13" i="30"/>
  <c r="I12" i="30"/>
  <c r="H12" i="30"/>
  <c r="G4" i="30"/>
  <c r="G3" i="30"/>
  <c r="G2" i="30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C2" i="29"/>
  <c r="F44" i="29"/>
  <c r="E61" i="8" s="1"/>
  <c r="E62" i="8" s="1"/>
  <c r="I41" i="29"/>
  <c r="H41" i="29"/>
  <c r="I40" i="29"/>
  <c r="H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G16" i="12"/>
  <c r="E34" i="8" s="1"/>
  <c r="G18" i="22"/>
  <c r="E35" i="8" s="1"/>
  <c r="G19" i="23"/>
  <c r="E36" i="8" s="1"/>
  <c r="G29" i="17"/>
  <c r="E30" i="8" s="1"/>
  <c r="G29" i="11"/>
  <c r="E29" i="8" s="1"/>
  <c r="I43" i="10"/>
  <c r="E9" i="8" s="1"/>
  <c r="G13" i="29" l="1"/>
  <c r="G12" i="29"/>
  <c r="G15" i="29"/>
  <c r="G16" i="29"/>
  <c r="G14" i="29"/>
  <c r="I16" i="30"/>
  <c r="H40" i="8" s="1"/>
  <c r="H42" i="8" s="1"/>
  <c r="H16" i="30"/>
  <c r="G40" i="8" s="1"/>
  <c r="G42" i="8" s="1"/>
  <c r="G41" i="29"/>
  <c r="G13" i="30"/>
  <c r="G12" i="30"/>
  <c r="G37" i="29"/>
  <c r="G33" i="29"/>
  <c r="G31" i="29"/>
  <c r="G27" i="29"/>
  <c r="G35" i="29"/>
  <c r="G39" i="29"/>
  <c r="G34" i="29"/>
  <c r="G30" i="29"/>
  <c r="G26" i="29"/>
  <c r="G38" i="29"/>
  <c r="G32" i="29"/>
  <c r="G28" i="29"/>
  <c r="G24" i="29"/>
  <c r="G20" i="29"/>
  <c r="G36" i="29"/>
  <c r="G29" i="29"/>
  <c r="G25" i="29"/>
  <c r="G21" i="29"/>
  <c r="G17" i="29"/>
  <c r="G22" i="29"/>
  <c r="G18" i="29"/>
  <c r="G23" i="29"/>
  <c r="G19" i="29"/>
  <c r="G40" i="29"/>
  <c r="H44" i="29"/>
  <c r="G61" i="8" s="1"/>
  <c r="G62" i="8" s="1"/>
  <c r="I44" i="29"/>
  <c r="H61" i="8" s="1"/>
  <c r="H62" i="8" s="1"/>
  <c r="G16" i="30" l="1"/>
  <c r="F40" i="8" s="1"/>
  <c r="F42" i="8" s="1"/>
  <c r="G44" i="29"/>
  <c r="F61" i="8" s="1"/>
  <c r="F62" i="8" s="1"/>
  <c r="H18" i="28" l="1"/>
  <c r="I18" i="28"/>
  <c r="H19" i="28"/>
  <c r="I19" i="28"/>
  <c r="H20" i="28"/>
  <c r="I20" i="28"/>
  <c r="H21" i="28"/>
  <c r="I21" i="28"/>
  <c r="H22" i="28"/>
  <c r="I22" i="28"/>
  <c r="H23" i="28"/>
  <c r="I23" i="28"/>
  <c r="H24" i="28"/>
  <c r="I24" i="28"/>
  <c r="H25" i="28"/>
  <c r="I25" i="28"/>
  <c r="H26" i="28"/>
  <c r="I26" i="28"/>
  <c r="H27" i="28"/>
  <c r="I27" i="28"/>
  <c r="H28" i="28"/>
  <c r="I28" i="28"/>
  <c r="H29" i="28"/>
  <c r="I29" i="28"/>
  <c r="H30" i="28"/>
  <c r="I30" i="28"/>
  <c r="H31" i="28"/>
  <c r="I31" i="28"/>
  <c r="C2" i="28"/>
  <c r="F34" i="28"/>
  <c r="E36" i="5" s="1"/>
  <c r="E37" i="5" s="1"/>
  <c r="I17" i="28"/>
  <c r="H17" i="28"/>
  <c r="I16" i="28"/>
  <c r="H16" i="28"/>
  <c r="I15" i="28"/>
  <c r="H15" i="28"/>
  <c r="I14" i="28"/>
  <c r="H14" i="28"/>
  <c r="I13" i="28"/>
  <c r="H13" i="28"/>
  <c r="I12" i="28"/>
  <c r="H12" i="28"/>
  <c r="G4" i="28"/>
  <c r="G3" i="28"/>
  <c r="G2" i="28"/>
  <c r="G20" i="28" l="1"/>
  <c r="G24" i="28"/>
  <c r="G31" i="28"/>
  <c r="G27" i="28"/>
  <c r="G28" i="28"/>
  <c r="G23" i="28"/>
  <c r="G19" i="28"/>
  <c r="G30" i="28"/>
  <c r="G25" i="28"/>
  <c r="G22" i="28"/>
  <c r="G29" i="28"/>
  <c r="G26" i="28"/>
  <c r="G21" i="28"/>
  <c r="G18" i="28"/>
  <c r="G15" i="28"/>
  <c r="I34" i="28"/>
  <c r="H36" i="5" s="1"/>
  <c r="H37" i="5" s="1"/>
  <c r="G14" i="28"/>
  <c r="G13" i="28"/>
  <c r="G16" i="28"/>
  <c r="H34" i="28"/>
  <c r="G36" i="5" s="1"/>
  <c r="G37" i="5" s="1"/>
  <c r="G17" i="28"/>
  <c r="G12" i="28"/>
  <c r="G34" i="28" l="1"/>
  <c r="F36" i="5" s="1"/>
  <c r="F37" i="5" s="1"/>
  <c r="C2" i="13" l="1"/>
  <c r="J13" i="13"/>
  <c r="K13" i="13"/>
  <c r="J14" i="13"/>
  <c r="I14" i="13" s="1"/>
  <c r="K14" i="13"/>
  <c r="J16" i="13"/>
  <c r="K16" i="13"/>
  <c r="J17" i="13"/>
  <c r="I17" i="13" s="1"/>
  <c r="K17" i="13"/>
  <c r="J18" i="13"/>
  <c r="K18" i="13"/>
  <c r="J19" i="13"/>
  <c r="I19" i="13" s="1"/>
  <c r="K19" i="13"/>
  <c r="J20" i="13"/>
  <c r="K20" i="13"/>
  <c r="J22" i="13"/>
  <c r="I22" i="13" s="1"/>
  <c r="K22" i="13"/>
  <c r="J23" i="13"/>
  <c r="K23" i="13"/>
  <c r="J24" i="13"/>
  <c r="I24" i="13" s="1"/>
  <c r="K24" i="13"/>
  <c r="J26" i="13"/>
  <c r="K26" i="13"/>
  <c r="J27" i="13"/>
  <c r="I27" i="13" s="1"/>
  <c r="K27" i="13"/>
  <c r="J28" i="13"/>
  <c r="K28" i="13"/>
  <c r="J29" i="13"/>
  <c r="I29" i="13" s="1"/>
  <c r="K29" i="13"/>
  <c r="J31" i="13"/>
  <c r="K31" i="13"/>
  <c r="H44" i="13"/>
  <c r="E19" i="5" s="1"/>
  <c r="E22" i="5" s="1"/>
  <c r="H40" i="14"/>
  <c r="E25" i="5" s="1"/>
  <c r="E27" i="5" s="1"/>
  <c r="H76" i="3"/>
  <c r="E9" i="5" s="1"/>
  <c r="J14" i="14"/>
  <c r="K14" i="14"/>
  <c r="J15" i="14"/>
  <c r="K15" i="14"/>
  <c r="J20" i="14"/>
  <c r="K20" i="14"/>
  <c r="J22" i="14"/>
  <c r="K22" i="14"/>
  <c r="J23" i="14"/>
  <c r="K23" i="14"/>
  <c r="J24" i="14"/>
  <c r="K24" i="14"/>
  <c r="J35" i="14"/>
  <c r="K35" i="14"/>
  <c r="J36" i="14"/>
  <c r="K36" i="14"/>
  <c r="J37" i="14"/>
  <c r="K37" i="14"/>
  <c r="K13" i="14"/>
  <c r="J13" i="14"/>
  <c r="K12" i="13"/>
  <c r="J12" i="13"/>
  <c r="I4" i="14"/>
  <c r="I3" i="14"/>
  <c r="I2" i="14"/>
  <c r="J13" i="3"/>
  <c r="K13" i="3"/>
  <c r="J14" i="3"/>
  <c r="K14" i="3"/>
  <c r="J15" i="3"/>
  <c r="K15" i="3"/>
  <c r="J17" i="3"/>
  <c r="K17" i="3"/>
  <c r="J18" i="3"/>
  <c r="K18" i="3"/>
  <c r="J19" i="3"/>
  <c r="K19" i="3"/>
  <c r="J20" i="3"/>
  <c r="K20" i="3"/>
  <c r="J23" i="3"/>
  <c r="K23" i="3"/>
  <c r="J24" i="3"/>
  <c r="K24" i="3"/>
  <c r="J25" i="3"/>
  <c r="K25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1" i="3"/>
  <c r="K51" i="3"/>
  <c r="J52" i="3"/>
  <c r="K52" i="3"/>
  <c r="J53" i="3"/>
  <c r="K53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7" i="3"/>
  <c r="K67" i="3"/>
  <c r="J68" i="3"/>
  <c r="K68" i="3"/>
  <c r="J69" i="3"/>
  <c r="K69" i="3"/>
  <c r="J70" i="3"/>
  <c r="K70" i="3"/>
  <c r="J72" i="3"/>
  <c r="K72" i="3"/>
  <c r="J73" i="3"/>
  <c r="K73" i="3"/>
  <c r="I31" i="13" l="1"/>
  <c r="I28" i="13"/>
  <c r="I26" i="13"/>
  <c r="I23" i="13"/>
  <c r="I20" i="13"/>
  <c r="I18" i="13"/>
  <c r="I16" i="13"/>
  <c r="I13" i="13"/>
  <c r="I36" i="14"/>
  <c r="I35" i="14"/>
  <c r="I22" i="14"/>
  <c r="I14" i="14"/>
  <c r="I12" i="13"/>
  <c r="I73" i="3"/>
  <c r="I70" i="3"/>
  <c r="I33" i="3"/>
  <c r="I43" i="3"/>
  <c r="I14" i="3"/>
  <c r="I69" i="3"/>
  <c r="I56" i="3"/>
  <c r="I53" i="3"/>
  <c r="I48" i="3"/>
  <c r="I32" i="3"/>
  <c r="I19" i="3"/>
  <c r="J40" i="14"/>
  <c r="I65" i="3"/>
  <c r="I57" i="3"/>
  <c r="I40" i="3"/>
  <c r="I29" i="3"/>
  <c r="I25" i="3"/>
  <c r="I13" i="3"/>
  <c r="K40" i="14"/>
  <c r="I23" i="14"/>
  <c r="I64" i="3"/>
  <c r="I63" i="3"/>
  <c r="I62" i="3"/>
  <c r="I61" i="3"/>
  <c r="I24" i="3"/>
  <c r="I18" i="3"/>
  <c r="I46" i="3"/>
  <c r="I44" i="3"/>
  <c r="I47" i="3"/>
  <c r="I45" i="3"/>
  <c r="I28" i="3"/>
  <c r="I67" i="3"/>
  <c r="I59" i="3"/>
  <c r="I51" i="3"/>
  <c r="I41" i="3"/>
  <c r="I38" i="3"/>
  <c r="I35" i="3"/>
  <c r="I30" i="3"/>
  <c r="I27" i="3"/>
  <c r="I23" i="3"/>
  <c r="I15" i="3"/>
  <c r="I24" i="14"/>
  <c r="I20" i="14"/>
  <c r="I72" i="3"/>
  <c r="I68" i="3"/>
  <c r="I60" i="3"/>
  <c r="I58" i="3"/>
  <c r="I52" i="3"/>
  <c r="I49" i="3"/>
  <c r="I42" i="3"/>
  <c r="I39" i="3"/>
  <c r="I37" i="3"/>
  <c r="I34" i="3"/>
  <c r="I31" i="3"/>
  <c r="I20" i="3"/>
  <c r="I17" i="3"/>
  <c r="I37" i="14"/>
  <c r="I15" i="14"/>
  <c r="J44" i="13"/>
  <c r="G19" i="5" s="1"/>
  <c r="G22" i="5" s="1"/>
  <c r="K44" i="13"/>
  <c r="H19" i="5" s="1"/>
  <c r="H22" i="5" s="1"/>
  <c r="I13" i="14"/>
  <c r="K12" i="3"/>
  <c r="K76" i="3" s="1"/>
  <c r="H9" i="5" s="1"/>
  <c r="J76" i="3"/>
  <c r="G9" i="5" s="1"/>
  <c r="G25" i="5" l="1"/>
  <c r="G27" i="5" s="1"/>
  <c r="H25" i="5"/>
  <c r="H27" i="5" s="1"/>
  <c r="I40" i="14"/>
  <c r="I12" i="3"/>
  <c r="I76" i="3" s="1"/>
  <c r="F9" i="5" s="1"/>
  <c r="F25" i="5" l="1"/>
  <c r="F27" i="5" s="1"/>
  <c r="H16" i="5"/>
  <c r="H29" i="5" s="1"/>
  <c r="G16" i="5"/>
  <c r="G29" i="5" s="1"/>
  <c r="H39" i="5" l="1"/>
  <c r="G39" i="5"/>
  <c r="C2" i="17"/>
  <c r="H4" i="17"/>
  <c r="H3" i="17"/>
  <c r="H2" i="17"/>
  <c r="C2" i="11"/>
  <c r="H4" i="11"/>
  <c r="H3" i="11"/>
  <c r="H2" i="11"/>
  <c r="C2" i="23"/>
  <c r="H4" i="23"/>
  <c r="H3" i="23"/>
  <c r="H2" i="23"/>
  <c r="H3" i="22"/>
  <c r="H4" i="22"/>
  <c r="H2" i="22"/>
  <c r="H4" i="12"/>
  <c r="H3" i="12"/>
  <c r="H2" i="12"/>
  <c r="C2" i="22"/>
  <c r="C2" i="19"/>
  <c r="I4" i="13"/>
  <c r="I3" i="13"/>
  <c r="I2" i="13"/>
  <c r="H9" i="49" l="1"/>
  <c r="G9" i="49"/>
  <c r="I2" i="3"/>
  <c r="I3" i="3"/>
  <c r="I4" i="3"/>
  <c r="C2" i="3"/>
  <c r="J16" i="23" l="1"/>
  <c r="I16" i="23"/>
  <c r="J15" i="23"/>
  <c r="I15" i="23"/>
  <c r="J14" i="23"/>
  <c r="I14" i="23"/>
  <c r="J13" i="23"/>
  <c r="I13" i="23"/>
  <c r="J12" i="23"/>
  <c r="I12" i="23"/>
  <c r="C2" i="12"/>
  <c r="J14" i="22"/>
  <c r="I14" i="22"/>
  <c r="J13" i="22"/>
  <c r="I13" i="22"/>
  <c r="J12" i="22"/>
  <c r="I12" i="22"/>
  <c r="J14" i="19"/>
  <c r="K40" i="19"/>
  <c r="J40" i="19"/>
  <c r="K38" i="19"/>
  <c r="J38" i="19"/>
  <c r="K36" i="19"/>
  <c r="J36" i="19"/>
  <c r="K35" i="19"/>
  <c r="J35" i="19"/>
  <c r="K34" i="19"/>
  <c r="J34" i="19"/>
  <c r="J25" i="19"/>
  <c r="K25" i="19"/>
  <c r="K30" i="19"/>
  <c r="J30" i="19"/>
  <c r="K29" i="19"/>
  <c r="J29" i="19"/>
  <c r="K28" i="19"/>
  <c r="J28" i="19"/>
  <c r="K27" i="19"/>
  <c r="J27" i="19"/>
  <c r="K26" i="19"/>
  <c r="J26" i="19"/>
  <c r="K24" i="19"/>
  <c r="J24" i="19"/>
  <c r="K20" i="19"/>
  <c r="J20" i="19"/>
  <c r="K19" i="19"/>
  <c r="K18" i="19"/>
  <c r="J18" i="19"/>
  <c r="K17" i="19"/>
  <c r="J17" i="19"/>
  <c r="K16" i="19"/>
  <c r="J16" i="19"/>
  <c r="K15" i="19"/>
  <c r="J15" i="19"/>
  <c r="K14" i="19"/>
  <c r="I4" i="19"/>
  <c r="I3" i="19"/>
  <c r="I2" i="19"/>
  <c r="K43" i="19" l="1"/>
  <c r="H19" i="8" s="1"/>
  <c r="H22" i="8" s="1"/>
  <c r="J43" i="19"/>
  <c r="G19" i="8" s="1"/>
  <c r="G22" i="8" s="1"/>
  <c r="I19" i="23"/>
  <c r="G36" i="8" s="1"/>
  <c r="I18" i="22"/>
  <c r="G35" i="8" s="1"/>
  <c r="J19" i="23"/>
  <c r="H36" i="8" s="1"/>
  <c r="J18" i="22"/>
  <c r="H35" i="8" s="1"/>
  <c r="H13" i="23"/>
  <c r="H15" i="23"/>
  <c r="H16" i="23"/>
  <c r="H12" i="23"/>
  <c r="H14" i="23"/>
  <c r="H14" i="22"/>
  <c r="H13" i="22"/>
  <c r="H12" i="22"/>
  <c r="I35" i="19"/>
  <c r="I38" i="19"/>
  <c r="I40" i="19"/>
  <c r="I34" i="19"/>
  <c r="I36" i="19"/>
  <c r="I26" i="19"/>
  <c r="I28" i="19"/>
  <c r="I25" i="19"/>
  <c r="I15" i="19"/>
  <c r="I17" i="19"/>
  <c r="I16" i="19"/>
  <c r="I20" i="19"/>
  <c r="I30" i="19"/>
  <c r="I18" i="19"/>
  <c r="I29" i="19"/>
  <c r="I14" i="19"/>
  <c r="I24" i="19"/>
  <c r="I19" i="19"/>
  <c r="I27" i="19"/>
  <c r="I43" i="19" l="1"/>
  <c r="F19" i="8" s="1"/>
  <c r="F22" i="8" s="1"/>
  <c r="H18" i="22"/>
  <c r="F35" i="8" s="1"/>
  <c r="H19" i="23"/>
  <c r="F36" i="8" s="1"/>
  <c r="I44" i="13" l="1"/>
  <c r="F19" i="5" s="1"/>
  <c r="F22" i="5" s="1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H21" i="17" l="1"/>
  <c r="I29" i="17"/>
  <c r="G30" i="8" s="1"/>
  <c r="H13" i="17"/>
  <c r="H15" i="17"/>
  <c r="H17" i="17"/>
  <c r="J29" i="17"/>
  <c r="H30" i="8" s="1"/>
  <c r="H16" i="17"/>
  <c r="H22" i="17"/>
  <c r="H24" i="17"/>
  <c r="H26" i="17"/>
  <c r="H20" i="17"/>
  <c r="H18" i="17"/>
  <c r="H14" i="17"/>
  <c r="H25" i="17"/>
  <c r="H19" i="17"/>
  <c r="H12" i="17"/>
  <c r="H23" i="17"/>
  <c r="J13" i="12"/>
  <c r="I13" i="12"/>
  <c r="J12" i="12"/>
  <c r="I12" i="12"/>
  <c r="J22" i="11"/>
  <c r="I22" i="11"/>
  <c r="H29" i="17" l="1"/>
  <c r="F30" i="8" s="1"/>
  <c r="I16" i="12"/>
  <c r="G34" i="8" s="1"/>
  <c r="J16" i="12"/>
  <c r="H34" i="8" s="1"/>
  <c r="H22" i="11"/>
  <c r="H12" i="12"/>
  <c r="H13" i="12"/>
  <c r="H16" i="12" l="1"/>
  <c r="F34" i="8" s="1"/>
  <c r="J26" i="11"/>
  <c r="I26" i="11"/>
  <c r="J25" i="11"/>
  <c r="I25" i="11"/>
  <c r="J24" i="11"/>
  <c r="I24" i="11"/>
  <c r="J23" i="11"/>
  <c r="I23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3" i="10"/>
  <c r="J4" i="10"/>
  <c r="J2" i="10"/>
  <c r="L39" i="10"/>
  <c r="K39" i="10"/>
  <c r="L38" i="10"/>
  <c r="K38" i="10"/>
  <c r="L37" i="10"/>
  <c r="K37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J15" i="10" s="1"/>
  <c r="L14" i="10"/>
  <c r="K14" i="10"/>
  <c r="L13" i="10"/>
  <c r="K13" i="10"/>
  <c r="L12" i="10"/>
  <c r="K12" i="10"/>
  <c r="H13" i="11" l="1"/>
  <c r="H15" i="11"/>
  <c r="J29" i="11"/>
  <c r="H29" i="8" s="1"/>
  <c r="I29" i="11"/>
  <c r="G29" i="8" s="1"/>
  <c r="H17" i="11"/>
  <c r="L43" i="10"/>
  <c r="H9" i="8" s="1"/>
  <c r="H16" i="8" s="1"/>
  <c r="H20" i="11"/>
  <c r="K43" i="10"/>
  <c r="G9" i="8" s="1"/>
  <c r="H23" i="11"/>
  <c r="H19" i="11"/>
  <c r="H21" i="11"/>
  <c r="H12" i="11"/>
  <c r="H26" i="11"/>
  <c r="H18" i="11"/>
  <c r="H14" i="11"/>
  <c r="H16" i="11"/>
  <c r="H24" i="11"/>
  <c r="H25" i="11"/>
  <c r="J18" i="10"/>
  <c r="J20" i="10"/>
  <c r="J13" i="10"/>
  <c r="J17" i="10"/>
  <c r="J37" i="10"/>
  <c r="J39" i="10"/>
  <c r="J12" i="10"/>
  <c r="J14" i="10"/>
  <c r="J16" i="10"/>
  <c r="J19" i="10"/>
  <c r="J21" i="10"/>
  <c r="J38" i="10"/>
  <c r="H29" i="11" l="1"/>
  <c r="F29" i="8" s="1"/>
  <c r="J43" i="10"/>
  <c r="F9" i="8" s="1"/>
  <c r="F16" i="8" s="1"/>
  <c r="H50" i="8" l="1"/>
  <c r="G50" i="8"/>
  <c r="F50" i="8"/>
  <c r="E50" i="8"/>
  <c r="H54" i="8"/>
  <c r="G54" i="8"/>
  <c r="F54" i="8"/>
  <c r="E54" i="8"/>
  <c r="H58" i="8"/>
  <c r="G58" i="8"/>
  <c r="F58" i="8"/>
  <c r="E58" i="8"/>
  <c r="H46" i="8"/>
  <c r="G46" i="8"/>
  <c r="F46" i="8"/>
  <c r="E46" i="8"/>
  <c r="H31" i="8"/>
  <c r="G31" i="8"/>
  <c r="F31" i="8"/>
  <c r="E31" i="8"/>
  <c r="H37" i="8"/>
  <c r="G37" i="8"/>
  <c r="F37" i="8"/>
  <c r="E37" i="8"/>
  <c r="H26" i="8" l="1"/>
  <c r="G26" i="8"/>
  <c r="F26" i="8"/>
  <c r="F64" i="8" s="1"/>
  <c r="E26" i="8"/>
  <c r="G16" i="8"/>
  <c r="E16" i="8"/>
  <c r="F10" i="49" l="1"/>
  <c r="G64" i="8"/>
  <c r="H64" i="8"/>
  <c r="E64" i="8"/>
  <c r="F16" i="5"/>
  <c r="F29" i="5" s="1"/>
  <c r="E16" i="5"/>
  <c r="E29" i="5" l="1"/>
  <c r="E39" i="5" s="1"/>
  <c r="H10" i="49"/>
  <c r="G10" i="49"/>
  <c r="E10" i="49"/>
  <c r="F39" i="5"/>
  <c r="E9" i="49" l="1"/>
  <c r="G12" i="49"/>
  <c r="H12" i="49"/>
  <c r="F9" i="49"/>
  <c r="F12" i="49" l="1"/>
</calcChain>
</file>

<file path=xl/sharedStrings.xml><?xml version="1.0" encoding="utf-8"?>
<sst xmlns="http://schemas.openxmlformats.org/spreadsheetml/2006/main" count="2756" uniqueCount="1181">
  <si>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</si>
  <si>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</si>
  <si>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</si>
  <si>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</si>
  <si>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</si>
  <si>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</si>
  <si>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</si>
  <si>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</si>
  <si>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</si>
  <si>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</si>
  <si>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</si>
  <si>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</si>
  <si>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</si>
  <si>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</si>
  <si>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</si>
  <si>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</si>
  <si>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</si>
  <si>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</si>
  <si>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</si>
  <si>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</si>
  <si>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</si>
  <si>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</si>
  <si>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</si>
  <si>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</si>
  <si>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</si>
  <si>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</si>
  <si>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</si>
  <si>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</si>
  <si>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</si>
  <si>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</si>
  <si>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</si>
  <si>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</si>
  <si>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</si>
  <si>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</si>
  <si>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</si>
  <si>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</si>
  <si>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</si>
  <si>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</si>
  <si>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</si>
  <si>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</si>
  <si>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</si>
  <si>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</si>
  <si>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</si>
  <si>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</si>
  <si>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</si>
  <si>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</si>
  <si>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</si>
  <si>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</si>
  <si>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</si>
  <si>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</si>
  <si>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</si>
  <si>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</si>
  <si>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</si>
  <si>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</si>
  <si>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</si>
  <si>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</si>
  <si>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</si>
  <si>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</si>
  <si>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</si>
  <si>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</si>
  <si>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</si>
  <si>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</si>
  <si>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</si>
  <si>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</si>
  <si>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</si>
  <si>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</si>
  <si>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</si>
  <si>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</si>
  <si>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</si>
  <si>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</si>
  <si>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</si>
  <si>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</si>
  <si>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</si>
  <si>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</si>
  <si>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</si>
  <si>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</si>
  <si>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</si>
  <si>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</si>
  <si>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</si>
  <si>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</si>
  <si>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</si>
  <si>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</si>
  <si>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</si>
  <si>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</si>
  <si>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</si>
  <si>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</si>
  <si>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</si>
  <si>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</si>
  <si>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</si>
  <si>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</si>
  <si>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</si>
  <si>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</si>
  <si>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</si>
  <si>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</si>
  <si>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</si>
  <si>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</si>
  <si>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</si>
  <si>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</si>
  <si>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</si>
  <si>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</si>
  <si>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</si>
  <si>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</si>
  <si>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</si>
  <si>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</si>
  <si>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</si>
  <si>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</si>
  <si>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</si>
  <si>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</si>
  <si>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</si>
  <si>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</si>
  <si>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</si>
  <si>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</si>
  <si>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</si>
  <si>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</si>
  <si>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</si>
  <si>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</si>
  <si>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</si>
  <si>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</si>
  <si>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</si>
  <si>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</si>
  <si>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</si>
  <si>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</si>
  <si>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</si>
  <si>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</si>
  <si>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</si>
  <si>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</si>
  <si>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</si>
  <si>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</si>
  <si>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</si>
  <si>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</si>
  <si>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</si>
  <si>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</si>
  <si>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</si>
  <si>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</si>
  <si>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</si>
  <si>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</si>
  <si>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</si>
  <si>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</si>
  <si>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</si>
  <si>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</si>
  <si>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</si>
  <si>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</si>
  <si>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</si>
  <si>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</si>
  <si>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</si>
  <si>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</si>
  <si>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</si>
  <si>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</si>
  <si>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</si>
  <si>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</si>
  <si>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</si>
  <si>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</si>
  <si>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</si>
  <si>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</si>
  <si>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</si>
  <si>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</si>
  <si>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</si>
  <si>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</si>
  <si>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</si>
  <si>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</si>
  <si>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</si>
  <si>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</si>
  <si>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</si>
  <si>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</si>
  <si>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</si>
  <si>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</si>
  <si>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</si>
  <si>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</si>
  <si>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</si>
  <si>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</si>
  <si>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</si>
  <si>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</si>
  <si>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</si>
  <si>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</si>
  <si>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</si>
  <si>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</si>
  <si>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</si>
  <si>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</si>
  <si>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</si>
  <si>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</si>
  <si>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</si>
  <si>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</si>
  <si>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</si>
  <si>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</si>
  <si>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</si>
  <si>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</si>
  <si>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</si>
  <si>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</si>
  <si>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</si>
  <si>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</si>
  <si>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</si>
  <si>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</si>
  <si>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</si>
  <si>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</si>
  <si>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</si>
  <si>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</si>
  <si>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</si>
  <si>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</si>
  <si>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</si>
  <si>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</si>
  <si>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</si>
  <si>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</si>
  <si>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</si>
  <si>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</si>
  <si>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</si>
  <si>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</si>
  <si>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</si>
  <si>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</si>
  <si>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</si>
  <si>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</si>
  <si>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</si>
  <si>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</si>
  <si>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</si>
  <si>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</si>
  <si>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</si>
  <si>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</si>
  <si>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</si>
  <si>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</si>
  <si>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</si>
  <si>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</si>
  <si>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</si>
  <si>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</si>
  <si>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</si>
  <si>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</si>
  <si>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</si>
  <si>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</si>
  <si>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</si>
  <si>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</si>
  <si>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</si>
  <si>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</si>
  <si>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</si>
  <si>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</si>
  <si>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</si>
  <si>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</si>
  <si>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</si>
  <si>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</si>
  <si>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</si>
  <si>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</si>
  <si>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</si>
  <si>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</si>
  <si>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</si>
  <si>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</si>
  <si>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</si>
  <si>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</si>
  <si>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</si>
  <si>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</si>
  <si>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</si>
  <si>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</si>
  <si>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</si>
  <si>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</si>
  <si>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</si>
  <si>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</si>
  <si>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</si>
  <si>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</si>
  <si>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</si>
  <si>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</si>
  <si>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</si>
  <si>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</si>
  <si>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</si>
  <si>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</si>
  <si>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</si>
  <si>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</si>
  <si>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</si>
  <si>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</si>
  <si>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</si>
  <si>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</si>
  <si>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</si>
  <si>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</si>
  <si>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</si>
  <si>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</si>
  <si>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</si>
  <si>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</si>
  <si>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</si>
  <si>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</si>
  <si>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</si>
  <si>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</si>
  <si>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</si>
  <si>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</si>
  <si>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</si>
  <si>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</si>
  <si>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</si>
  <si>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</si>
  <si>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</si>
  <si>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</si>
  <si>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</si>
  <si>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</si>
  <si>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</si>
  <si>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</si>
  <si>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</si>
  <si>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</si>
  <si>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</si>
  <si>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</si>
  <si>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</si>
  <si>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</si>
  <si>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</si>
  <si>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</si>
  <si>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</si>
  <si>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</si>
  <si>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</si>
  <si>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</si>
  <si>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</si>
  <si>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</si>
  <si>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</si>
  <si>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</si>
  <si>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</si>
  <si>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</si>
  <si>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</si>
  <si>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</si>
  <si>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</si>
  <si>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</si>
  <si>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</si>
  <si>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</si>
  <si>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</si>
  <si>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</si>
  <si>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</si>
  <si>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</si>
  <si>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</si>
  <si>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</si>
  <si>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</si>
  <si>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</si>
  <si>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</si>
  <si>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</si>
  <si>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</si>
  <si>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</si>
  <si>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</si>
  <si>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</si>
  <si>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</si>
  <si>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</si>
  <si>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</si>
  <si>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</si>
  <si>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</si>
  <si>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</si>
  <si>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</si>
  <si>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</si>
  <si>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</si>
  <si>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</si>
  <si>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</si>
  <si>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</si>
  <si>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</si>
  <si>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</si>
  <si>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</si>
  <si>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</si>
  <si>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</si>
  <si>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</si>
  <si>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</si>
  <si>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</si>
  <si>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</si>
  <si>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</si>
  <si>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</si>
  <si>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</si>
  <si>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</si>
  <si>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</si>
  <si>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</si>
  <si>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</si>
  <si>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</si>
  <si>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</si>
  <si>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</si>
  <si>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</si>
  <si>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</si>
  <si>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</si>
  <si>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</si>
  <si>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</si>
  <si>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</si>
  <si>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</si>
  <si>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</si>
  <si>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</si>
  <si>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</si>
  <si>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</si>
  <si>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</si>
  <si>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</si>
  <si>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</si>
  <si>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</si>
  <si>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</si>
  <si>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</si>
  <si>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</si>
  <si>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</si>
  <si>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</si>
  <si>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</si>
  <si>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</si>
  <si>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</si>
  <si>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</si>
  <si>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</si>
  <si>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</si>
  <si>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</si>
  <si>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</si>
  <si>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</si>
  <si>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</si>
  <si>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</si>
  <si>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</si>
  <si>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</si>
  <si>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</si>
  <si>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</si>
  <si>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</si>
  <si>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</si>
  <si>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</si>
  <si>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</si>
  <si>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</si>
  <si>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</si>
  <si>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</si>
  <si>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</si>
  <si>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</si>
  <si>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</si>
  <si>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</si>
  <si>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</si>
  <si>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</si>
  <si>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</si>
  <si>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</si>
  <si>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</si>
  <si>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</si>
  <si>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</si>
  <si>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</si>
  <si>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</si>
  <si>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</si>
  <si>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</si>
  <si>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</si>
  <si>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</si>
  <si>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</si>
  <si>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</si>
  <si>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</si>
  <si>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</si>
  <si>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</si>
  <si>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</si>
  <si>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</si>
  <si>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</si>
  <si>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</si>
  <si>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</si>
  <si>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</si>
  <si>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</si>
  <si>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</si>
  <si>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</si>
  <si>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</si>
  <si>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</si>
  <si>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</si>
  <si>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</si>
  <si>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</si>
  <si>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</si>
  <si>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</si>
  <si>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</si>
  <si>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</si>
  <si>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</si>
  <si>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</si>
  <si>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</si>
  <si>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</si>
  <si>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</si>
  <si>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</si>
  <si>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</si>
  <si>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</si>
  <si>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</si>
  <si>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</si>
  <si>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</si>
  <si>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</si>
  <si>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</si>
  <si>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</si>
  <si>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</si>
  <si>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</si>
  <si>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</si>
  <si>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</si>
  <si>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</si>
  <si>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</si>
  <si>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</si>
  <si>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</si>
  <si>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</si>
  <si>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</si>
  <si>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</si>
  <si>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</si>
  <si>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</si>
  <si>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</si>
  <si>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</si>
  <si>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</si>
  <si>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</si>
  <si>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</si>
  <si>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</si>
  <si>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</si>
  <si>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</si>
  <si>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</si>
  <si>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</si>
  <si>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</si>
  <si>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</si>
  <si>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</si>
  <si>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</si>
  <si>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</si>
  <si>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</si>
  <si>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</si>
  <si>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</si>
  <si>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</si>
  <si>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</si>
  <si>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</si>
  <si>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</si>
  <si>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</si>
  <si>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</si>
  <si>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</si>
  <si>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</si>
  <si>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</si>
  <si>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</si>
  <si>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</si>
  <si>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</si>
  <si>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</si>
  <si>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</si>
  <si>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</si>
  <si>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</si>
  <si>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</si>
  <si>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</si>
  <si>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</si>
  <si>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</si>
  <si>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</si>
  <si>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</si>
  <si>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</si>
  <si>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</si>
  <si>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</si>
  <si>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</si>
  <si>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</si>
  <si>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</si>
  <si>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</si>
  <si>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</si>
  <si>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</si>
  <si>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</si>
  <si>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</si>
  <si>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</si>
  <si>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</si>
  <si>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</si>
  <si>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</si>
  <si>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</si>
  <si>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</si>
  <si>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</si>
  <si>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</si>
  <si>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</si>
  <si>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</si>
  <si>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</si>
  <si>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</si>
  <si>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</si>
  <si>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</si>
  <si>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</si>
  <si>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</si>
  <si>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</si>
  <si>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</si>
  <si>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</si>
  <si>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</si>
  <si>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</si>
  <si>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</si>
  <si>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</si>
  <si>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</si>
  <si>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</si>
  <si>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</si>
  <si>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</si>
  <si>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</si>
  <si>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</si>
  <si>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</si>
  <si>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</si>
  <si>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</si>
  <si>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</si>
  <si>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</si>
  <si>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</si>
  <si>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</si>
  <si>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</si>
  <si>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</si>
  <si>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</si>
  <si>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</si>
  <si>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</si>
  <si>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</si>
  <si>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</si>
  <si>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</si>
  <si>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</si>
  <si>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</si>
  <si>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</si>
  <si>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</si>
  <si>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</si>
  <si>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</si>
  <si>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</si>
  <si>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</si>
  <si>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</si>
  <si>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</si>
  <si>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</si>
  <si>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</si>
  <si>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</si>
  <si>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</si>
  <si>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</si>
  <si>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</si>
  <si>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</si>
  <si>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</si>
  <si>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</si>
  <si>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</si>
  <si>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</si>
  <si>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</si>
  <si>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</si>
  <si>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</si>
  <si>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</si>
  <si>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</si>
  <si>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</si>
  <si>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</si>
  <si>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</si>
  <si>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</si>
  <si>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</si>
  <si>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</si>
  <si>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</si>
  <si>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</si>
  <si>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</si>
  <si>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</si>
  <si>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</si>
  <si>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</si>
  <si>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</si>
  <si>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</si>
  <si>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</si>
  <si>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</si>
  <si>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</si>
  <si>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</si>
  <si>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</si>
  <si>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</si>
  <si>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</si>
  <si>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</si>
  <si>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</si>
  <si>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</si>
  <si>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</si>
  <si>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</si>
  <si>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</si>
  <si>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</si>
  <si>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</si>
  <si>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</si>
  <si>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</si>
  <si>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</si>
  <si>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</si>
  <si>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</si>
  <si>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</si>
  <si>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</si>
  <si>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</si>
  <si>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</si>
  <si>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</si>
  <si>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</si>
  <si>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</si>
  <si>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</si>
  <si>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</si>
  <si>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</si>
  <si>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</si>
  <si>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</si>
  <si>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</si>
  <si>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</si>
  <si>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</si>
  <si>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</si>
  <si>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</si>
  <si>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</si>
  <si>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</si>
  <si>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</si>
  <si>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</si>
  <si>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</si>
  <si>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</si>
  <si>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</si>
  <si>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</si>
  <si>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</si>
  <si>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</si>
  <si>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</si>
  <si>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</si>
  <si>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</si>
  <si>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</si>
  <si>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</si>
  <si>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</si>
  <si>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</si>
  <si>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</si>
  <si>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</si>
  <si>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</si>
  <si>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</si>
  <si>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</si>
  <si>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</si>
  <si>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</si>
  <si>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</si>
  <si>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</si>
  <si>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</si>
  <si>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</si>
  <si>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</si>
  <si>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</si>
  <si>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</si>
  <si>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</si>
  <si>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</si>
  <si>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</si>
  <si>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</si>
  <si>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</si>
  <si>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</si>
  <si>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</si>
  <si>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</si>
  <si>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</si>
  <si>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</si>
  <si>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</si>
  <si>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</si>
  <si>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</si>
  <si>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</si>
  <si>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</si>
  <si>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</si>
  <si>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</si>
  <si>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</si>
  <si>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</si>
  <si>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</si>
  <si>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</si>
  <si>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</si>
  <si>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</si>
  <si>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</si>
  <si>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</si>
  <si>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</si>
  <si>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</si>
  <si>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</si>
  <si>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</si>
  <si>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</si>
  <si>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</si>
  <si>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</si>
  <si>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</si>
  <si>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</si>
  <si>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</si>
  <si>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</si>
  <si>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</si>
  <si>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</si>
  <si>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</si>
  <si>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</si>
  <si>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</si>
  <si>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</si>
  <si>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</si>
  <si>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</si>
  <si>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</si>
  <si>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</si>
  <si>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</si>
  <si>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</si>
  <si>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</si>
  <si>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</si>
  <si>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</si>
  <si>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</si>
  <si>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</si>
  <si>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</si>
  <si>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</si>
  <si>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</si>
  <si>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</si>
  <si>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</si>
  <si>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</si>
  <si>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</si>
  <si>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</si>
  <si>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</si>
  <si>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</si>
  <si>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</si>
  <si>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</si>
  <si>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</si>
  <si>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</si>
  <si>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</si>
  <si>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</si>
  <si>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</si>
  <si>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</si>
  <si>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</si>
  <si>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</si>
  <si>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</si>
  <si>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</si>
  <si>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</si>
  <si>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</si>
  <si>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</si>
  <si>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</si>
  <si>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</si>
  <si>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</si>
  <si>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</si>
  <si>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</si>
  <si>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</si>
  <si>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</si>
  <si>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</si>
  <si>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</si>
  <si>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</si>
  <si>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</si>
  <si>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</si>
  <si>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</si>
  <si>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</si>
  <si>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</si>
  <si>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</si>
  <si>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</si>
  <si>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</si>
  <si>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</si>
  <si>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</si>
  <si>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</si>
  <si>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</si>
  <si>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</si>
  <si>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</si>
  <si>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</si>
  <si>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charset val="238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</si>
  <si>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</si>
  <si>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</si>
  <si>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</si>
  <si>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</si>
  <si>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</si>
  <si>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</si>
  <si>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</si>
  <si>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</si>
  <si>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</si>
  <si>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</si>
  <si>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</si>
  <si>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</si>
  <si>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</si>
  <si>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</si>
  <si>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</si>
  <si>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</si>
  <si>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</si>
  <si>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</si>
  <si>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</si>
  <si>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</si>
  <si>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</si>
  <si>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</si>
  <si>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</si>
  <si>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</si>
  <si>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</si>
  <si>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</si>
  <si>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</si>
  <si>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</si>
  <si>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</si>
  <si>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</si>
  <si>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</si>
  <si>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</si>
  <si>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</si>
  <si>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</si>
  <si>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</si>
  <si>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</si>
  <si>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</si>
  <si>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</si>
  <si>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</si>
  <si>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</si>
  <si>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</si>
  <si>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</si>
  <si>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</si>
  <si>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</si>
  <si>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</si>
  <si>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</si>
  <si>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</si>
  <si>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</si>
  <si>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</si>
  <si>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</si>
  <si>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</si>
  <si>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</si>
  <si>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</si>
  <si>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</si>
  <si>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</si>
  <si>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</si>
  <si>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</si>
  <si>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</si>
  <si>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</si>
  <si>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</si>
  <si>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</si>
  <si>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</si>
  <si>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</si>
  <si>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</si>
  <si>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</si>
  <si>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</si>
  <si>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</si>
  <si>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</si>
  <si>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</si>
  <si>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</si>
  <si>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</si>
  <si>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</si>
  <si>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</si>
  <si>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</si>
  <si>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</si>
  <si>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</si>
  <si>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</si>
  <si>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charset val="238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</si>
  <si>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</si>
  <si>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</si>
  <si>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</si>
  <si>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</si>
  <si>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</si>
  <si>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</si>
  <si>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</si>
  <si>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</si>
  <si>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</si>
  <si>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</si>
  <si>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</si>
  <si>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</si>
  <si>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</si>
  <si>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</si>
  <si>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</si>
  <si>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</si>
  <si>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</si>
  <si>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</si>
  <si>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</si>
  <si>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</si>
  <si>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</si>
  <si>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</si>
  <si>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</si>
  <si>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</si>
  <si>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</si>
  <si>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</si>
  <si>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</si>
  <si>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</si>
  <si>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</si>
  <si>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</si>
  <si>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</si>
  <si>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</si>
  <si>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</si>
  <si>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</si>
  <si>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</si>
  <si>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</si>
  <si>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</si>
  <si>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</si>
  <si>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</si>
  <si>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</si>
  <si>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</si>
  <si>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</si>
  <si>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</si>
  <si>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</si>
  <si>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</si>
  <si>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</si>
  <si>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</si>
  <si>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</si>
  <si>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</si>
  <si>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</si>
  <si>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</si>
  <si>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</si>
  <si>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</si>
  <si>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</si>
  <si>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</si>
  <si>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</si>
  <si>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</si>
  <si>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&lt;=8K,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</si>
  <si>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</si>
  <si>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</si>
  <si>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</si>
  <si>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</si>
  <si>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</si>
  <si>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</si>
  <si>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</si>
  <si>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</si>
  <si>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</si>
  <si>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</si>
  <si>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</si>
  <si>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</si>
  <si>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</si>
  <si>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</si>
  <si>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&lt;=8K,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</si>
  <si>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</si>
  <si>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</si>
  <si>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</si>
  <si>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/>
        <sz val="10"/>
        <color theme="1"/>
        <rFont val="Calibri"/>
        <family val="2"/>
        <charset val="238"/>
        <scheme val="minor"/>
      </rPr>
      <t>Delta T</t>
    </r>
    <r>
      <rPr>
        <sz val="10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>&lt;=6K,</t>
    </r>
    <r>
      <rPr>
        <u/>
        <sz val="10"/>
        <color theme="1"/>
        <rFont val="Calibri"/>
        <family val="2"/>
        <charset val="238"/>
        <scheme val="minor"/>
      </rPr>
      <t xml:space="preserve"> Lamely :</t>
    </r>
    <r>
      <rPr>
        <b/>
        <sz val="10"/>
        <color theme="1"/>
        <rFont val="Calibri"/>
        <family val="2"/>
        <charset val="238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</si>
  <si>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</si>
  <si>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</si>
  <si>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</si>
  <si>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</si>
  <si>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</si>
  <si>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</si>
  <si>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</si>
  <si>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</si>
  <si>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</si>
  <si>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</si>
  <si>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</si>
  <si>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</si>
  <si>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</si>
  <si>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</si>
  <si>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</si>
  <si>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</si>
  <si>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</si>
  <si>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</si>
  <si>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</si>
  <si>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</si>
  <si>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</si>
  <si>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</si>
  <si>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</si>
  <si>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</si>
  <si>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</si>
  <si>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</si>
  <si>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</si>
  <si>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</si>
  <si>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</si>
  <si>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</si>
  <si>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</si>
  <si>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</si>
  <si>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</si>
  <si>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</si>
  <si>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</si>
  <si>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</si>
  <si>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</si>
  <si>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</si>
  <si>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</si>
  <si>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</si>
  <si>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</si>
  <si>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</si>
  <si>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</si>
  <si>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</si>
  <si>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</si>
  <si>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</si>
  <si>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</si>
  <si>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</si>
  <si>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</si>
  <si>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</si>
  <si>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</si>
  <si>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</si>
  <si>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</si>
  <si>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</si>
  <si>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</si>
  <si>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</si>
  <si>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</si>
  <si>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</si>
  <si>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</si>
  <si>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</si>
  <si>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</si>
  <si>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</si>
  <si>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</si>
  <si>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</si>
  <si>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</si>
  <si>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</si>
  <si>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</si>
  <si>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</si>
  <si>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</si>
  <si>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</si>
  <si>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</si>
  <si>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</si>
  <si>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</si>
  <si>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</si>
  <si>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</si>
  <si>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</si>
  <si>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</si>
  <si>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</si>
  <si>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</si>
  <si>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</si>
  <si>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</si>
  <si>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</si>
  <si>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</si>
  <si>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</si>
  <si>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</si>
  <si>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</si>
  <si>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</si>
  <si>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</si>
  <si>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</si>
  <si>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</si>
  <si>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</si>
  <si>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</si>
  <si>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</si>
  <si>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</si>
  <si>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</si>
  <si>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</si>
  <si>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</si>
  <si>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</si>
  <si>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</si>
  <si>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</si>
  <si>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</si>
  <si>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</si>
  <si>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</si>
  <si>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</si>
  <si>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</si>
  <si>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</si>
  <si>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</si>
  <si>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</si>
  <si>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</si>
  <si>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</si>
  <si>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</si>
  <si>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</si>
  <si>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</si>
  <si>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</si>
  <si>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</si>
  <si>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</si>
  <si>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</si>
  <si>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</si>
  <si>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</si>
  <si>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</si>
  <si>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</si>
  <si>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</si>
  <si>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</si>
  <si>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</si>
  <si>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</si>
  <si>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</si>
  <si>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</si>
  <si>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</si>
  <si>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</si>
  <si>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</si>
  <si>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</si>
  <si>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</si>
  <si>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</si>
  <si>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</si>
  <si>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</si>
  <si>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</si>
  <si>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</si>
  <si>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</si>
  <si>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</si>
  <si>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</si>
  <si>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</si>
  <si>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</si>
  <si>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</si>
  <si>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</si>
  <si>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</si>
  <si>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</si>
  <si>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</si>
  <si>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</si>
  <si>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</si>
  <si>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</si>
  <si>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</si>
  <si>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</si>
  <si>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</si>
  <si>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</si>
  <si>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</si>
  <si>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</si>
  <si>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</si>
  <si>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</si>
  <si>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</si>
  <si>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</si>
  <si>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</si>
  <si>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</si>
  <si>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</si>
  <si>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</si>
  <si>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</si>
  <si>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</si>
  <si>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</si>
  <si>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</si>
  <si>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</si>
  <si>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</si>
  <si>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</si>
  <si>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</si>
  <si>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</si>
  <si>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</si>
  <si>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</si>
  <si>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</si>
  <si>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</si>
  <si>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</si>
  <si>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</si>
  <si>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</si>
  <si>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</si>
  <si>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</si>
  <si>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</si>
  <si>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</si>
  <si>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</si>
  <si>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</si>
  <si>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</si>
  <si>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</si>
  <si>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</si>
  <si>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</si>
  <si>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</si>
  <si>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</si>
  <si>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</si>
  <si>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</si>
  <si>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</si>
  <si>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</si>
  <si>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charset val="238"/>
        <scheme val="minor"/>
      </rPr>
      <t xml:space="preserve">nerezových </t>
    </r>
    <r>
      <rPr>
        <sz val="10"/>
        <color theme="1"/>
        <rFont val="Calibri"/>
        <family val="2"/>
        <charset val="238"/>
        <scheme val="minor"/>
      </rPr>
      <t>polic 600 a 650 mm, zesílené police pro max. zatížení 220 kg/m2</t>
    </r>
  </si>
  <si>
    <t>XX.XX.2020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</si>
  <si>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</si>
  <si>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</si>
  <si>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</si>
  <si>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</si>
  <si>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</si>
  <si>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</si>
  <si>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</si>
  <si>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</si>
  <si>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</si>
  <si>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</si>
  <si>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</si>
  <si>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</si>
  <si>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</si>
  <si>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</si>
  <si>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</si>
  <si>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</si>
  <si>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</si>
  <si>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</si>
  <si>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</si>
  <si>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</si>
  <si>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</si>
  <si>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charset val="238"/>
        <scheme val="minor"/>
      </rPr>
      <t>Požadavky :</t>
    </r>
    <r>
      <rPr>
        <sz val="10"/>
        <color indexed="8"/>
        <rFont val="Calibri"/>
        <family val="2"/>
        <charset val="238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</si>
  <si>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</si>
  <si>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</si>
  <si>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</si>
  <si>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Makro Ostrava - remodelling chlazení</t>
  </si>
  <si>
    <t>etiketování masa NK53, mleka NK52, O+Z NK54</t>
  </si>
  <si>
    <t>NK58 chodba (4 výparníky)</t>
  </si>
  <si>
    <t>NK50 prodej ryby (4 výparníky)</t>
  </si>
  <si>
    <t>NK57 chodba (3 výparníky)</t>
  </si>
  <si>
    <t>NK59B chodba (3 výparníky)</t>
  </si>
  <si>
    <t>NK59A chodba (2 výparníky)</t>
  </si>
  <si>
    <t>NK55 chodba (2 výparníky)</t>
  </si>
  <si>
    <t>NK56 chodba (2 výparníky)</t>
  </si>
  <si>
    <t>NK51 prodej O+Z (10 výparníků)</t>
  </si>
  <si>
    <t>NK70 rampa O+Z (2 výparníky)</t>
  </si>
  <si>
    <t>MB TK 34 pizza</t>
  </si>
  <si>
    <t>MB TK35 zmrzlina</t>
  </si>
  <si>
    <t>MB TK36 maso</t>
  </si>
  <si>
    <t>MB TK40 ryby</t>
  </si>
  <si>
    <t>MB TK39 drůbež</t>
  </si>
  <si>
    <t>MB TK38 drůbež prodej</t>
  </si>
  <si>
    <t>CHB ryby NK65</t>
  </si>
  <si>
    <t>CHB O+Z NK71 (2 výparníky)</t>
  </si>
  <si>
    <t>CHB O+Z TK37 (dříve MB pečivo)</t>
  </si>
  <si>
    <t>CHB mleko NK67 (1 výparník)</t>
  </si>
  <si>
    <t>CHB mleko NK74B na novém příjmu</t>
  </si>
  <si>
    <t>CHB mleko NK74A na novém příjmu</t>
  </si>
  <si>
    <t>CHB maso NK64 na novém příjmu</t>
  </si>
  <si>
    <t>CHB maso NK63 na novém příjmu</t>
  </si>
  <si>
    <t>CHB drůbež NK66 (2 výparníky)</t>
  </si>
  <si>
    <t>CHB odpadky NK68</t>
  </si>
  <si>
    <t>CHB vracene zboží NK69</t>
  </si>
  <si>
    <t>prodej maso NK60+61+62 (12 výparníků)</t>
  </si>
  <si>
    <t>Modbus rozhraní pro externí datové připojení a vzdálený přístup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</si>
</sst>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7" fillId="0" borderId="0"/>
    <xf numFmtId="0" fontId="22" fillId="0" borderId="0"/>
    <xf numFmtId="44" fontId="25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20" xfId="0" applyBorder="1"/>
    <xf numFmtId="0" fontId="0" fillId="0" borderId="2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/>
    <xf numFmtId="0" fontId="4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Font="1" applyBorder="1"/>
    <xf numFmtId="0" fontId="6" fillId="0" borderId="0" xfId="0" applyFont="1"/>
    <xf numFmtId="0" fontId="4" fillId="3" borderId="18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6" borderId="18" xfId="0" applyFont="1" applyFill="1" applyBorder="1"/>
    <xf numFmtId="0" fontId="4" fillId="6" borderId="18" xfId="0" applyFont="1" applyFill="1" applyBorder="1"/>
    <xf numFmtId="0" fontId="0" fillId="8" borderId="22" xfId="0" applyFill="1" applyBorder="1" applyAlignment="1">
      <alignment horizontal="left" vertical="center"/>
    </xf>
    <xf numFmtId="0" fontId="0" fillId="8" borderId="29" xfId="0" applyFill="1" applyBorder="1" applyAlignment="1">
      <alignment horizontal="left" vertical="center" wrapText="1"/>
    </xf>
    <xf numFmtId="0" fontId="0" fillId="8" borderId="27" xfId="0" applyFill="1" applyBorder="1" applyAlignment="1">
      <alignment horizontal="left" vertical="center"/>
    </xf>
    <xf numFmtId="0" fontId="1" fillId="8" borderId="26" xfId="0" applyFont="1" applyFill="1" applyBorder="1" applyAlignment="1">
      <alignment horizontal="center" vertical="center"/>
    </xf>
    <xf numFmtId="0" fontId="0" fillId="0" borderId="0" xfId="0" applyFont="1"/>
    <xf numFmtId="0" fontId="0" fillId="8" borderId="22" xfId="0" applyFont="1" applyFill="1" applyBorder="1" applyAlignment="1">
      <alignment horizontal="left" vertical="center"/>
    </xf>
    <xf numFmtId="0" fontId="0" fillId="8" borderId="27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center"/>
      <protection hidden="1"/>
    </xf>
    <xf numFmtId="4" fontId="8" fillId="2" borderId="12" xfId="0" applyNumberFormat="1" applyFont="1" applyFill="1" applyBorder="1" applyProtection="1">
      <protection locked="0" hidden="1"/>
    </xf>
    <xf numFmtId="4" fontId="9" fillId="0" borderId="12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ont="1" applyBorder="1"/>
    <xf numFmtId="49" fontId="7" fillId="0" borderId="7" xfId="0" applyNumberFormat="1" applyFont="1" applyFill="1" applyBorder="1" applyAlignment="1" applyProtection="1">
      <protection hidden="1"/>
    </xf>
    <xf numFmtId="49" fontId="7" fillId="0" borderId="7" xfId="0" applyNumberFormat="1" applyFont="1" applyFill="1" applyBorder="1" applyAlignment="1" applyProtection="1">
      <alignment horizontal="center"/>
      <protection hidden="1"/>
    </xf>
    <xf numFmtId="4" fontId="10" fillId="0" borderId="7" xfId="0" applyNumberFormat="1" applyFont="1" applyBorder="1" applyProtection="1">
      <protection hidden="1"/>
    </xf>
    <xf numFmtId="4" fontId="9" fillId="0" borderId="7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4" fontId="8" fillId="0" borderId="7" xfId="0" applyNumberFormat="1" applyFont="1" applyFill="1" applyBorder="1" applyProtection="1">
      <protection hidden="1"/>
    </xf>
    <xf numFmtId="49" fontId="0" fillId="0" borderId="0" xfId="0" applyNumberFormat="1" applyFont="1"/>
    <xf numFmtId="4" fontId="8" fillId="0" borderId="41" xfId="0" applyNumberFormat="1" applyFont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12" fillId="2" borderId="41" xfId="0" applyFont="1" applyFill="1" applyBorder="1" applyAlignment="1" applyProtection="1">
      <alignment horizontal="center" vertical="center"/>
      <protection locked="0" hidden="1"/>
    </xf>
    <xf numFmtId="0" fontId="8" fillId="2" borderId="41" xfId="0" applyFont="1" applyFill="1" applyBorder="1" applyAlignment="1" applyProtection="1">
      <alignment horizontal="center" vertical="center"/>
      <protection locked="0" hidden="1"/>
    </xf>
    <xf numFmtId="4" fontId="8" fillId="0" borderId="50" xfId="0" applyNumberFormat="1" applyFont="1" applyFill="1" applyBorder="1" applyAlignment="1" applyProtection="1">
      <alignment horizontal="center" vertical="center"/>
      <protection hidden="1"/>
    </xf>
    <xf numFmtId="4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protection hidden="1"/>
    </xf>
    <xf numFmtId="0" fontId="0" fillId="0" borderId="10" xfId="0" applyFont="1" applyBorder="1" applyProtection="1">
      <protection hidden="1"/>
    </xf>
    <xf numFmtId="0" fontId="0" fillId="0" borderId="10" xfId="0" applyFont="1" applyBorder="1" applyAlignment="1" applyProtection="1">
      <alignment horizontal="left"/>
      <protection hidden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4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9" borderId="10" xfId="0" applyFont="1" applyFill="1" applyBorder="1" applyAlignment="1" applyProtection="1">
      <alignment horizontal="center" vertical="center"/>
      <protection locked="0" hidden="1"/>
    </xf>
    <xf numFmtId="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/>
      <protection hidden="1"/>
    </xf>
    <xf numFmtId="0" fontId="0" fillId="8" borderId="39" xfId="0" applyFont="1" applyFill="1" applyBorder="1"/>
    <xf numFmtId="0" fontId="0" fillId="8" borderId="17" xfId="0" applyFont="1" applyFill="1" applyBorder="1"/>
    <xf numFmtId="49" fontId="8" fillId="0" borderId="43" xfId="0" applyNumberFormat="1" applyFont="1" applyFill="1" applyBorder="1" applyAlignment="1" applyProtection="1">
      <alignment horizontal="center"/>
      <protection hidden="1"/>
    </xf>
    <xf numFmtId="0" fontId="8" fillId="0" borderId="46" xfId="0" applyFont="1" applyFill="1" applyBorder="1" applyProtection="1">
      <protection hidden="1"/>
    </xf>
    <xf numFmtId="1" fontId="8" fillId="0" borderId="4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49" fontId="8" fillId="0" borderId="54" xfId="0" applyNumberFormat="1" applyFont="1" applyFill="1" applyBorder="1" applyAlignment="1" applyProtection="1">
      <alignment horizontal="center"/>
      <protection hidden="1"/>
    </xf>
    <xf numFmtId="49" fontId="8" fillId="0" borderId="24" xfId="0" applyNumberFormat="1" applyFont="1" applyFill="1" applyBorder="1" applyAlignment="1" applyProtection="1">
      <protection hidden="1"/>
    </xf>
    <xf numFmtId="49" fontId="8" fillId="0" borderId="21" xfId="0" applyNumberFormat="1" applyFont="1" applyFill="1" applyBorder="1" applyAlignment="1" applyProtection="1">
      <protection hidden="1"/>
    </xf>
    <xf numFmtId="1" fontId="0" fillId="0" borderId="12" xfId="0" applyNumberFormat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protection hidden="1"/>
    </xf>
    <xf numFmtId="0" fontId="9" fillId="0" borderId="14" xfId="0" applyFont="1" applyFill="1" applyBorder="1" applyProtection="1">
      <protection hidden="1"/>
    </xf>
    <xf numFmtId="4" fontId="8" fillId="0" borderId="12" xfId="0" applyNumberFormat="1" applyFont="1" applyFill="1" applyBorder="1" applyProtection="1">
      <protection locked="0" hidden="1"/>
    </xf>
    <xf numFmtId="4" fontId="8" fillId="0" borderId="13" xfId="0" applyNumberFormat="1" applyFont="1" applyFill="1" applyBorder="1" applyProtection="1">
      <protection locked="0" hidden="1"/>
    </xf>
    <xf numFmtId="0" fontId="8" fillId="0" borderId="13" xfId="0" applyFont="1" applyFill="1" applyBorder="1" applyAlignment="1" applyProtection="1">
      <alignment horizontal="center"/>
      <protection locked="0" hidden="1"/>
    </xf>
    <xf numFmtId="4" fontId="8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35" xfId="0" applyFont="1" applyFill="1" applyBorder="1" applyAlignment="1" applyProtection="1">
      <alignment horizontal="center" vertical="center"/>
      <protection locked="0" hidden="1"/>
    </xf>
    <xf numFmtId="3" fontId="8" fillId="5" borderId="12" xfId="0" applyNumberFormat="1" applyFont="1" applyFill="1" applyBorder="1" applyAlignment="1" applyProtection="1">
      <alignment horizontal="center" vertical="center"/>
      <protection locked="0" hidden="1"/>
    </xf>
    <xf numFmtId="2" fontId="8" fillId="5" borderId="46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 applyProtection="1">
      <alignment horizontal="left"/>
      <protection hidden="1"/>
    </xf>
    <xf numFmtId="2" fontId="16" fillId="0" borderId="12" xfId="0" applyNumberFormat="1" applyFont="1" applyBorder="1" applyAlignment="1" applyProtection="1">
      <alignment horizontal="center"/>
      <protection hidden="1"/>
    </xf>
    <xf numFmtId="2" fontId="16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left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16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41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164" fontId="8" fillId="0" borderId="13" xfId="0" applyNumberFormat="1" applyFont="1" applyFill="1" applyBorder="1" applyAlignment="1" applyProtection="1">
      <protection hidden="1"/>
    </xf>
    <xf numFmtId="0" fontId="8" fillId="0" borderId="46" xfId="0" applyFont="1" applyFill="1" applyBorder="1" applyAlignment="1" applyProtection="1">
      <alignment wrapText="1"/>
      <protection hidden="1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9" fillId="0" borderId="59" xfId="0" applyFont="1" applyFill="1" applyBorder="1" applyProtection="1">
      <protection hidden="1"/>
    </xf>
    <xf numFmtId="0" fontId="8" fillId="0" borderId="19" xfId="0" applyFont="1" applyFill="1" applyBorder="1" applyProtection="1">
      <protection hidden="1"/>
    </xf>
    <xf numFmtId="3" fontId="8" fillId="0" borderId="60" xfId="0" applyNumberFormat="1" applyFont="1" applyBorder="1" applyAlignment="1" applyProtection="1">
      <alignment horizontal="center"/>
      <protection hidden="1"/>
    </xf>
    <xf numFmtId="0" fontId="8" fillId="0" borderId="23" xfId="0" applyFont="1" applyFill="1" applyBorder="1" applyProtection="1">
      <protection hidden="1"/>
    </xf>
    <xf numFmtId="0" fontId="8" fillId="0" borderId="44" xfId="0" applyFont="1" applyFill="1" applyBorder="1" applyProtection="1">
      <protection hidden="1"/>
    </xf>
    <xf numFmtId="3" fontId="8" fillId="0" borderId="20" xfId="0" applyNumberFormat="1" applyFont="1" applyBorder="1" applyAlignment="1" applyProtection="1">
      <alignment horizontal="center"/>
      <protection hidden="1"/>
    </xf>
    <xf numFmtId="0" fontId="8" fillId="0" borderId="44" xfId="0" applyFont="1" applyFill="1" applyBorder="1" applyAlignment="1" applyProtection="1">
      <alignment horizontal="right"/>
      <protection hidden="1"/>
    </xf>
    <xf numFmtId="3" fontId="8" fillId="0" borderId="20" xfId="0" applyNumberFormat="1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Protection="1"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16" fillId="0" borderId="44" xfId="0" applyFont="1" applyFill="1" applyBorder="1" applyAlignment="1" applyProtection="1">
      <alignment horizontal="left"/>
      <protection hidden="1"/>
    </xf>
    <xf numFmtId="0" fontId="16" fillId="0" borderId="20" xfId="0" applyFont="1" applyFill="1" applyBorder="1" applyAlignment="1" applyProtection="1">
      <alignment horizontal="left"/>
      <protection hidden="1"/>
    </xf>
    <xf numFmtId="0" fontId="8" fillId="0" borderId="23" xfId="0" applyNumberFormat="1" applyFont="1" applyFill="1" applyBorder="1" applyAlignment="1" applyProtection="1">
      <protection hidden="1"/>
    </xf>
    <xf numFmtId="0" fontId="16" fillId="0" borderId="44" xfId="0" applyFont="1" applyFill="1" applyBorder="1" applyAlignment="1"/>
    <xf numFmtId="0" fontId="16" fillId="0" borderId="20" xfId="0" applyFont="1" applyFill="1" applyBorder="1" applyAlignment="1"/>
    <xf numFmtId="0" fontId="8" fillId="0" borderId="25" xfId="0" applyFont="1" applyFill="1" applyBorder="1" applyAlignment="1" applyProtection="1">
      <alignment horizontal="left"/>
      <protection hidden="1"/>
    </xf>
    <xf numFmtId="0" fontId="8" fillId="0" borderId="21" xfId="0" applyFont="1" applyFill="1" applyBorder="1" applyAlignment="1" applyProtection="1">
      <alignment horizontal="left"/>
      <protection hidden="1"/>
    </xf>
    <xf numFmtId="49" fontId="16" fillId="0" borderId="38" xfId="0" applyNumberFormat="1" applyFont="1" applyBorder="1"/>
    <xf numFmtId="49" fontId="16" fillId="0" borderId="39" xfId="0" applyNumberFormat="1" applyFont="1" applyBorder="1"/>
    <xf numFmtId="49" fontId="16" fillId="0" borderId="52" xfId="0" applyNumberFormat="1" applyFont="1" applyBorder="1"/>
    <xf numFmtId="0" fontId="14" fillId="8" borderId="5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/>
    <xf numFmtId="0" fontId="1" fillId="2" borderId="26" xfId="0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" fillId="6" borderId="61" xfId="0" applyFont="1" applyFill="1" applyBorder="1"/>
    <xf numFmtId="0" fontId="0" fillId="8" borderId="17" xfId="0" applyFill="1" applyBorder="1" applyAlignment="1">
      <alignment horizontal="center"/>
    </xf>
    <xf numFmtId="1" fontId="0" fillId="0" borderId="39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8" fillId="0" borderId="13" xfId="0" applyNumberFormat="1" applyFont="1" applyFill="1" applyBorder="1" applyAlignment="1" applyProtection="1">
      <alignment horizontal="center"/>
      <protection locked="0" hidden="1"/>
    </xf>
    <xf numFmtId="0" fontId="19" fillId="0" borderId="59" xfId="0" applyFont="1" applyFill="1" applyBorder="1" applyProtection="1">
      <protection hidden="1"/>
    </xf>
    <xf numFmtId="0" fontId="16" fillId="0" borderId="23" xfId="0" applyFont="1" applyFill="1" applyBorder="1" applyProtection="1">
      <protection hidden="1"/>
    </xf>
    <xf numFmtId="0" fontId="9" fillId="0" borderId="23" xfId="0" applyNumberFormat="1" applyFont="1" applyFill="1" applyBorder="1" applyProtection="1"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0" fontId="8" fillId="0" borderId="44" xfId="0" applyFont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left"/>
      <protection hidden="1"/>
    </xf>
    <xf numFmtId="4" fontId="8" fillId="0" borderId="14" xfId="0" applyNumberFormat="1" applyFont="1" applyFill="1" applyBorder="1" applyProtection="1">
      <protection locked="0" hidden="1"/>
    </xf>
    <xf numFmtId="1" fontId="8" fillId="0" borderId="14" xfId="0" applyNumberFormat="1" applyFont="1" applyFill="1" applyBorder="1" applyAlignment="1" applyProtection="1">
      <alignment horizontal="center"/>
      <protection locked="0" hidden="1"/>
    </xf>
    <xf numFmtId="4" fontId="8" fillId="0" borderId="16" xfId="0" applyNumberFormat="1" applyFont="1" applyFill="1" applyBorder="1" applyAlignment="1" applyProtection="1">
      <alignment horizontal="right" vertical="center"/>
      <protection hidden="1"/>
    </xf>
    <xf numFmtId="4" fontId="8" fillId="0" borderId="38" xfId="0" applyNumberFormat="1" applyFont="1" applyFill="1" applyBorder="1" applyAlignment="1" applyProtection="1">
      <alignment horizontal="right" vertical="center"/>
      <protection hidden="1"/>
    </xf>
    <xf numFmtId="4" fontId="8" fillId="0" borderId="17" xfId="0" applyNumberFormat="1" applyFont="1" applyFill="1" applyBorder="1" applyAlignment="1" applyProtection="1">
      <alignment horizontal="right" vertical="center"/>
      <protection hidden="1"/>
    </xf>
    <xf numFmtId="4" fontId="8" fillId="0" borderId="39" xfId="0" applyNumberFormat="1" applyFont="1" applyFill="1" applyBorder="1" applyAlignment="1" applyProtection="1">
      <alignment horizontal="right" vertical="center"/>
      <protection hidden="1"/>
    </xf>
    <xf numFmtId="4" fontId="8" fillId="0" borderId="15" xfId="0" applyNumberFormat="1" applyFont="1" applyFill="1" applyBorder="1" applyAlignment="1" applyProtection="1">
      <alignment horizontal="right" vertical="center"/>
      <protection hidden="1"/>
    </xf>
    <xf numFmtId="4" fontId="8" fillId="0" borderId="5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4" fontId="9" fillId="0" borderId="14" xfId="0" applyNumberFormat="1" applyFont="1" applyFill="1" applyBorder="1" applyAlignment="1" applyProtection="1">
      <alignment horizontal="right"/>
      <protection hidden="1"/>
    </xf>
    <xf numFmtId="4" fontId="8" fillId="2" borderId="12" xfId="0" applyNumberFormat="1" applyFont="1" applyFill="1" applyBorder="1" applyAlignment="1" applyProtection="1">
      <alignment horizontal="right"/>
      <protection hidden="1"/>
    </xf>
    <xf numFmtId="4" fontId="9" fillId="0" borderId="12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8" fillId="0" borderId="14" xfId="0" applyNumberFormat="1" applyFont="1" applyFill="1" applyBorder="1" applyAlignment="1" applyProtection="1">
      <alignment horizontal="right"/>
      <protection hidden="1"/>
    </xf>
    <xf numFmtId="4" fontId="8" fillId="0" borderId="13" xfId="0" applyNumberFormat="1" applyFont="1" applyFill="1" applyBorder="1" applyAlignment="1" applyProtection="1">
      <alignment horizontal="right"/>
      <protection hidden="1"/>
    </xf>
    <xf numFmtId="4" fontId="9" fillId="0" borderId="13" xfId="0" applyNumberFormat="1" applyFont="1" applyFill="1" applyBorder="1" applyAlignment="1" applyProtection="1">
      <alignment horizontal="right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6" xfId="0" applyNumberFormat="1" applyFont="1" applyFill="1" applyBorder="1" applyAlignment="1" applyProtection="1">
      <alignment horizontal="right" vertical="center"/>
      <protection hidden="1"/>
    </xf>
    <xf numFmtId="4" fontId="9" fillId="0" borderId="17" xfId="0" applyNumberFormat="1" applyFont="1" applyFill="1" applyBorder="1" applyAlignment="1" applyProtection="1">
      <alignment horizontal="right" vertical="center"/>
      <protection hidden="1"/>
    </xf>
    <xf numFmtId="4" fontId="8" fillId="5" borderId="41" xfId="0" applyNumberFormat="1" applyFont="1" applyFill="1" applyBorder="1" applyAlignment="1" applyProtection="1">
      <alignment horizontal="right" vertical="center"/>
      <protection locked="0" hidden="1"/>
    </xf>
    <xf numFmtId="4" fontId="8" fillId="0" borderId="16" xfId="0" applyNumberFormat="1" applyFont="1" applyFill="1" applyBorder="1" applyAlignment="1" applyProtection="1">
      <alignment horizontal="right"/>
      <protection hidden="1"/>
    </xf>
    <xf numFmtId="4" fontId="8" fillId="0" borderId="38" xfId="0" applyNumberFormat="1" applyFont="1" applyFill="1" applyBorder="1" applyAlignment="1" applyProtection="1">
      <alignment horizontal="right"/>
      <protection hidden="1"/>
    </xf>
    <xf numFmtId="1" fontId="8" fillId="0" borderId="62" xfId="0" applyNumberFormat="1" applyFont="1" applyFill="1" applyBorder="1" applyAlignment="1" applyProtection="1">
      <alignment horizontal="right" vertical="center"/>
      <protection hidden="1"/>
    </xf>
    <xf numFmtId="4" fontId="8" fillId="0" borderId="55" xfId="0" applyNumberFormat="1" applyFont="1" applyFill="1" applyBorder="1" applyAlignment="1" applyProtection="1">
      <alignment horizontal="right" vertical="center"/>
      <protection hidden="1"/>
    </xf>
    <xf numFmtId="4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62" xfId="0" applyFont="1" applyFill="1" applyBorder="1" applyAlignment="1" applyProtection="1">
      <alignment horizontal="left" vertical="center"/>
      <protection locked="0" hidden="1"/>
    </xf>
    <xf numFmtId="2" fontId="8" fillId="0" borderId="62" xfId="0" applyNumberFormat="1" applyFont="1" applyFill="1" applyBorder="1" applyAlignment="1" applyProtection="1">
      <alignment horizontal="right" vertical="center"/>
      <protection locked="0" hidden="1"/>
    </xf>
    <xf numFmtId="3" fontId="8" fillId="0" borderId="42" xfId="0" applyNumberFormat="1" applyFont="1" applyFill="1" applyBorder="1" applyAlignment="1" applyProtection="1">
      <alignment horizontal="right" vertical="center"/>
      <protection locked="0" hidden="1"/>
    </xf>
    <xf numFmtId="4" fontId="8" fillId="0" borderId="42" xfId="0" applyNumberFormat="1" applyFont="1" applyFill="1" applyBorder="1" applyAlignment="1" applyProtection="1">
      <alignment horizontal="right" vertical="center"/>
      <protection locked="0" hidden="1"/>
    </xf>
    <xf numFmtId="0" fontId="12" fillId="0" borderId="42" xfId="0" applyFont="1" applyFill="1" applyBorder="1" applyAlignment="1" applyProtection="1">
      <alignment horizontal="center" vertical="center"/>
      <protection locked="0" hidden="1"/>
    </xf>
    <xf numFmtId="49" fontId="8" fillId="0" borderId="38" xfId="0" applyNumberFormat="1" applyFont="1" applyFill="1" applyBorder="1" applyAlignment="1" applyProtection="1">
      <alignment horizontal="center"/>
      <protection hidden="1"/>
    </xf>
    <xf numFmtId="4" fontId="8" fillId="5" borderId="12" xfId="0" applyNumberFormat="1" applyFont="1" applyFill="1" applyBorder="1" applyAlignment="1" applyProtection="1">
      <alignment horizontal="right" vertical="center"/>
      <protection locked="0" hidden="1"/>
    </xf>
    <xf numFmtId="4" fontId="9" fillId="0" borderId="63" xfId="0" applyNumberFormat="1" applyFont="1" applyFill="1" applyBorder="1" applyAlignment="1" applyProtection="1">
      <alignment horizontal="right" vertical="center"/>
      <protection hidden="1"/>
    </xf>
    <xf numFmtId="4" fontId="9" fillId="0" borderId="16" xfId="0" applyNumberFormat="1" applyFont="1" applyFill="1" applyBorder="1" applyAlignment="1" applyProtection="1">
      <alignment horizontal="right"/>
      <protection hidden="1"/>
    </xf>
    <xf numFmtId="4" fontId="9" fillId="0" borderId="50" xfId="0" applyNumberFormat="1" applyFont="1" applyFill="1" applyBorder="1" applyAlignment="1" applyProtection="1">
      <alignment horizontal="center" vertical="center"/>
      <protection hidden="1"/>
    </xf>
    <xf numFmtId="2" fontId="8" fillId="5" borderId="20" xfId="0" applyNumberFormat="1" applyFont="1" applyFill="1" applyBorder="1" applyAlignment="1" applyProtection="1">
      <alignment horizontal="center" vertical="center"/>
      <protection locked="0"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4" fontId="8" fillId="0" borderId="41" xfId="0" applyNumberFormat="1" applyFont="1" applyFill="1" applyBorder="1" applyAlignment="1" applyProtection="1">
      <alignment horizontal="right" vertical="center"/>
      <protection locked="0" hidden="1"/>
    </xf>
    <xf numFmtId="4" fontId="9" fillId="0" borderId="50" xfId="0" applyNumberFormat="1" applyFont="1" applyFill="1" applyBorder="1" applyAlignment="1" applyProtection="1">
      <alignment horizontal="right" vertical="center"/>
      <protection hidden="1"/>
    </xf>
    <xf numFmtId="4" fontId="3" fillId="7" borderId="30" xfId="0" applyNumberFormat="1" applyFont="1" applyFill="1" applyBorder="1" applyAlignment="1" applyProtection="1">
      <alignment horizontal="right"/>
      <protection hidden="1"/>
    </xf>
    <xf numFmtId="4" fontId="15" fillId="7" borderId="27" xfId="0" applyNumberFormat="1" applyFont="1" applyFill="1" applyBorder="1" applyAlignment="1" applyProtection="1">
      <alignment horizontal="right"/>
      <protection hidden="1"/>
    </xf>
    <xf numFmtId="4" fontId="4" fillId="7" borderId="28" xfId="0" applyNumberFormat="1" applyFont="1" applyFill="1" applyBorder="1" applyAlignment="1" applyProtection="1">
      <alignment horizontal="right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1" fontId="8" fillId="0" borderId="60" xfId="0" applyNumberFormat="1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right" vertical="center"/>
      <protection locked="0" hidden="1"/>
    </xf>
    <xf numFmtId="4" fontId="8" fillId="0" borderId="14" xfId="0" applyNumberFormat="1" applyFont="1" applyFill="1" applyBorder="1" applyAlignment="1" applyProtection="1">
      <alignment horizontal="right" vertical="center"/>
      <protection locked="0" hidden="1"/>
    </xf>
    <xf numFmtId="0" fontId="12" fillId="0" borderId="14" xfId="0" applyFont="1" applyFill="1" applyBorder="1" applyAlignment="1" applyProtection="1">
      <alignment horizontal="center" vertical="center"/>
      <protection locked="0" hidden="1"/>
    </xf>
    <xf numFmtId="4" fontId="8" fillId="0" borderId="14" xfId="0" applyNumberFormat="1" applyFont="1" applyFill="1" applyBorder="1" applyAlignment="1" applyProtection="1">
      <alignment vertical="center"/>
      <protection locked="0" hidden="1"/>
    </xf>
    <xf numFmtId="4" fontId="8" fillId="5" borderId="41" xfId="0" applyNumberFormat="1" applyFont="1" applyFill="1" applyBorder="1" applyAlignment="1" applyProtection="1">
      <alignment vertical="center"/>
      <protection locked="0" hidden="1"/>
    </xf>
    <xf numFmtId="4" fontId="9" fillId="0" borderId="15" xfId="0" applyNumberFormat="1" applyFont="1" applyFill="1" applyBorder="1" applyAlignment="1" applyProtection="1">
      <alignment vertical="center"/>
      <protection hidden="1"/>
    </xf>
    <xf numFmtId="4" fontId="8" fillId="0" borderId="52" xfId="0" applyNumberFormat="1" applyFont="1" applyFill="1" applyBorder="1" applyAlignment="1" applyProtection="1">
      <alignment vertical="center"/>
      <protection hidden="1"/>
    </xf>
    <xf numFmtId="4" fontId="8" fillId="0" borderId="15" xfId="0" applyNumberFormat="1" applyFont="1" applyFill="1" applyBorder="1" applyAlignment="1" applyProtection="1">
      <alignment vertical="center"/>
      <protection hidden="1"/>
    </xf>
    <xf numFmtId="4" fontId="8" fillId="0" borderId="64" xfId="0" applyNumberFormat="1" applyFont="1" applyFill="1" applyBorder="1" applyAlignment="1" applyProtection="1">
      <alignment vertical="center"/>
      <protection hidden="1"/>
    </xf>
    <xf numFmtId="4" fontId="8" fillId="0" borderId="43" xfId="0" applyNumberFormat="1" applyFont="1" applyFill="1" applyBorder="1" applyAlignment="1" applyProtection="1">
      <alignment vertical="center"/>
      <protection hidden="1"/>
    </xf>
    <xf numFmtId="4" fontId="8" fillId="0" borderId="16" xfId="0" applyNumberFormat="1" applyFont="1" applyFill="1" applyBorder="1" applyAlignment="1" applyProtection="1">
      <alignment vertical="center"/>
      <protection hidden="1"/>
    </xf>
    <xf numFmtId="4" fontId="8" fillId="0" borderId="38" xfId="0" applyNumberFormat="1" applyFont="1" applyFill="1" applyBorder="1" applyAlignment="1" applyProtection="1">
      <alignment vertical="center"/>
      <protection hidden="1"/>
    </xf>
    <xf numFmtId="4" fontId="8" fillId="0" borderId="50" xfId="0" applyNumberFormat="1" applyFont="1" applyFill="1" applyBorder="1" applyAlignment="1" applyProtection="1">
      <alignment vertical="center"/>
      <protection hidden="1"/>
    </xf>
    <xf numFmtId="4" fontId="8" fillId="0" borderId="55" xfId="0" applyNumberFormat="1" applyFont="1" applyFill="1" applyBorder="1" applyAlignment="1" applyProtection="1">
      <alignment vertical="center"/>
      <protection hidden="1"/>
    </xf>
    <xf numFmtId="4" fontId="9" fillId="0" borderId="64" xfId="0" applyNumberFormat="1" applyFont="1" applyFill="1" applyBorder="1" applyAlignment="1" applyProtection="1">
      <alignment vertical="center"/>
      <protection hidden="1"/>
    </xf>
    <xf numFmtId="4" fontId="9" fillId="0" borderId="16" xfId="0" applyNumberFormat="1" applyFont="1" applyFill="1" applyBorder="1" applyAlignment="1" applyProtection="1">
      <alignment vertical="center"/>
      <protection hidden="1"/>
    </xf>
    <xf numFmtId="4" fontId="9" fillId="0" borderId="50" xfId="0" applyNumberFormat="1" applyFont="1" applyFill="1" applyBorder="1" applyAlignment="1" applyProtection="1">
      <alignment vertical="center"/>
      <protection hidden="1"/>
    </xf>
    <xf numFmtId="4" fontId="8" fillId="0" borderId="10" xfId="0" applyNumberFormat="1" applyFont="1" applyFill="1" applyBorder="1" applyAlignment="1" applyProtection="1">
      <alignment horizontal="right" vertical="center"/>
      <protection hidden="1"/>
    </xf>
    <xf numFmtId="4" fontId="8" fillId="0" borderId="42" xfId="0" applyNumberFormat="1" applyFont="1" applyFill="1" applyBorder="1" applyAlignment="1" applyProtection="1">
      <alignment vertical="center"/>
      <protection locked="0" hidden="1"/>
    </xf>
    <xf numFmtId="4" fontId="8" fillId="0" borderId="10" xfId="0" applyNumberFormat="1" applyFont="1" applyFill="1" applyBorder="1" applyAlignment="1" applyProtection="1">
      <alignment vertical="center"/>
      <protection hidden="1"/>
    </xf>
    <xf numFmtId="4" fontId="4" fillId="7" borderId="28" xfId="0" applyNumberFormat="1" applyFont="1" applyFill="1" applyBorder="1" applyAlignment="1" applyProtection="1">
      <protection hidden="1"/>
    </xf>
    <xf numFmtId="4" fontId="15" fillId="7" borderId="27" xfId="0" applyNumberFormat="1" applyFont="1" applyFill="1" applyBorder="1" applyAlignment="1" applyProtection="1">
      <protection hidden="1"/>
    </xf>
    <xf numFmtId="4" fontId="3" fillId="7" borderId="30" xfId="0" applyNumberFormat="1" applyFont="1" applyFill="1" applyBorder="1" applyAlignment="1" applyProtection="1">
      <protection hidden="1"/>
    </xf>
    <xf numFmtId="4" fontId="17" fillId="5" borderId="41" xfId="0" applyNumberFormat="1" applyFont="1" applyFill="1" applyBorder="1" applyProtection="1">
      <protection locked="0" hidden="1"/>
    </xf>
    <xf numFmtId="0" fontId="20" fillId="0" borderId="19" xfId="0" applyFont="1" applyFill="1" applyBorder="1" applyProtection="1">
      <protection hidden="1"/>
    </xf>
    <xf numFmtId="4" fontId="8" fillId="0" borderId="41" xfId="0" applyNumberFormat="1" applyFont="1" applyFill="1" applyBorder="1" applyAlignment="1" applyProtection="1">
      <alignment vertical="center"/>
      <protection locked="0" hidden="1"/>
    </xf>
    <xf numFmtId="0" fontId="19" fillId="0" borderId="0" xfId="0" applyFont="1" applyFill="1"/>
    <xf numFmtId="0" fontId="21" fillId="7" borderId="53" xfId="0" applyFont="1" applyFill="1" applyBorder="1" applyAlignment="1" applyProtection="1">
      <alignment horizontal="center"/>
      <protection hidden="1"/>
    </xf>
    <xf numFmtId="3" fontId="6" fillId="7" borderId="53" xfId="0" applyNumberFormat="1" applyFont="1" applyFill="1" applyBorder="1" applyAlignment="1" applyProtection="1">
      <alignment horizontal="center"/>
      <protection hidden="1"/>
    </xf>
    <xf numFmtId="1" fontId="21" fillId="7" borderId="31" xfId="0" applyNumberFormat="1" applyFont="1" applyFill="1" applyBorder="1" applyAlignment="1" applyProtection="1">
      <alignment horizontal="center"/>
      <protection hidden="1"/>
    </xf>
    <xf numFmtId="4" fontId="8" fillId="0" borderId="40" xfId="0" applyNumberFormat="1" applyFont="1" applyFill="1" applyBorder="1" applyAlignment="1" applyProtection="1">
      <alignment vertical="center"/>
      <protection locked="0" hidden="1"/>
    </xf>
    <xf numFmtId="4" fontId="8" fillId="0" borderId="65" xfId="0" applyNumberFormat="1" applyFont="1" applyFill="1" applyBorder="1" applyAlignment="1" applyProtection="1">
      <alignment vertical="center"/>
      <protection locked="0" hidden="1"/>
    </xf>
    <xf numFmtId="3" fontId="6" fillId="7" borderId="31" xfId="0" applyNumberFormat="1" applyFont="1" applyFill="1" applyBorder="1" applyAlignment="1" applyProtection="1">
      <alignment horizontal="center"/>
      <protection hidden="1"/>
    </xf>
    <xf numFmtId="1" fontId="9" fillId="0" borderId="60" xfId="0" applyNumberFormat="1" applyFont="1" applyFill="1" applyBorder="1" applyAlignment="1" applyProtection="1">
      <alignment horizontal="left" vertical="center"/>
      <protection hidden="1"/>
    </xf>
    <xf numFmtId="0" fontId="1" fillId="8" borderId="48" xfId="0" applyFont="1" applyFill="1" applyBorder="1" applyAlignment="1">
      <alignment horizontal="center" vertical="center"/>
    </xf>
    <xf numFmtId="2" fontId="15" fillId="7" borderId="27" xfId="0" applyNumberFormat="1" applyFont="1" applyFill="1" applyBorder="1" applyAlignment="1" applyProtection="1">
      <alignment horizontal="right"/>
      <protection hidden="1"/>
    </xf>
    <xf numFmtId="0" fontId="9" fillId="0" borderId="41" xfId="0" applyFont="1" applyFill="1" applyBorder="1" applyProtection="1">
      <protection hidden="1"/>
    </xf>
    <xf numFmtId="0" fontId="8" fillId="0" borderId="41" xfId="0" applyFont="1" applyFill="1" applyBorder="1" applyAlignment="1" applyProtection="1">
      <alignment horizontal="left" vertical="center"/>
      <protection locked="0" hidden="1"/>
    </xf>
    <xf numFmtId="49" fontId="8" fillId="0" borderId="41" xfId="0" applyNumberFormat="1" applyFont="1" applyFill="1" applyBorder="1" applyAlignment="1" applyProtection="1">
      <alignment horizontal="left"/>
      <protection hidden="1"/>
    </xf>
    <xf numFmtId="0" fontId="11" fillId="7" borderId="7" xfId="0" applyFont="1" applyFill="1" applyBorder="1" applyAlignment="1" applyProtection="1">
      <alignment horizontal="left"/>
      <protection hidden="1"/>
    </xf>
    <xf numFmtId="49" fontId="9" fillId="0" borderId="43" xfId="0" applyNumberFormat="1" applyFont="1" applyFill="1" applyBorder="1" applyAlignment="1" applyProtection="1">
      <alignment horizontal="center"/>
      <protection hidden="1"/>
    </xf>
    <xf numFmtId="49" fontId="9" fillId="0" borderId="41" xfId="0" applyNumberFormat="1" applyFont="1" applyFill="1" applyBorder="1" applyAlignment="1" applyProtection="1">
      <alignment horizontal="left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locked="0" hidden="1"/>
    </xf>
    <xf numFmtId="4" fontId="9" fillId="0" borderId="38" xfId="0" applyNumberFormat="1" applyFont="1" applyFill="1" applyBorder="1" applyAlignment="1" applyProtection="1">
      <alignment horizontal="right" vertical="center"/>
      <protection hidden="1"/>
    </xf>
    <xf numFmtId="0" fontId="1" fillId="8" borderId="48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49" fontId="8" fillId="0" borderId="23" xfId="0" applyNumberFormat="1" applyFont="1" applyFill="1" applyBorder="1" applyAlignment="1" applyProtection="1"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9" fillId="0" borderId="23" xfId="0" applyNumberFormat="1" applyFont="1" applyFill="1" applyBorder="1" applyAlignment="1" applyProtection="1">
      <protection hidden="1"/>
    </xf>
    <xf numFmtId="4" fontId="0" fillId="0" borderId="16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8" borderId="29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right"/>
    </xf>
    <xf numFmtId="4" fontId="8" fillId="5" borderId="12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2" xfId="0" applyFont="1" applyFill="1" applyBorder="1" applyAlignment="1" applyProtection="1">
      <alignment horizontal="left" vertical="center"/>
      <protection locked="0" hidden="1"/>
    </xf>
    <xf numFmtId="49" fontId="8" fillId="2" borderId="12" xfId="0" applyNumberFormat="1" applyFont="1" applyFill="1" applyBorder="1" applyAlignment="1" applyProtection="1">
      <alignment horizontal="left"/>
      <protection hidden="1"/>
    </xf>
    <xf numFmtId="49" fontId="8" fillId="2" borderId="12" xfId="0" applyNumberFormat="1" applyFont="1" applyFill="1" applyBorder="1" applyAlignment="1" applyProtection="1">
      <protection hidden="1"/>
    </xf>
    <xf numFmtId="0" fontId="16" fillId="0" borderId="20" xfId="0" applyFont="1" applyBorder="1"/>
    <xf numFmtId="4" fontId="4" fillId="7" borderId="29" xfId="0" applyNumberFormat="1" applyFont="1" applyFill="1" applyBorder="1" applyAlignment="1" applyProtection="1">
      <alignment horizontal="right"/>
      <protection hidden="1"/>
    </xf>
    <xf numFmtId="4" fontId="4" fillId="7" borderId="30" xfId="0" applyNumberFormat="1" applyFont="1" applyFill="1" applyBorder="1" applyAlignment="1" applyProtection="1">
      <alignment horizontal="right"/>
      <protection hidden="1"/>
    </xf>
    <xf numFmtId="4" fontId="3" fillId="7" borderId="29" xfId="0" applyNumberFormat="1" applyFont="1" applyFill="1" applyBorder="1" applyAlignment="1" applyProtection="1">
      <alignment horizontal="right"/>
      <protection hidden="1"/>
    </xf>
    <xf numFmtId="4" fontId="8" fillId="10" borderId="41" xfId="0" applyNumberFormat="1" applyFont="1" applyFill="1" applyBorder="1" applyAlignment="1" applyProtection="1">
      <alignment horizontal="right"/>
      <protection locked="0" hidden="1"/>
    </xf>
    <xf numFmtId="49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9" fontId="16" fillId="0" borderId="60" xfId="0" applyNumberFormat="1" applyFont="1" applyBorder="1"/>
    <xf numFmtId="49" fontId="8" fillId="0" borderId="62" xfId="0" applyNumberFormat="1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14" fontId="1" fillId="4" borderId="28" xfId="0" applyNumberFormat="1" applyFont="1" applyFill="1" applyBorder="1" applyAlignment="1">
      <alignment horizontal="left" vertical="center" wrapText="1"/>
    </xf>
    <xf numFmtId="49" fontId="16" fillId="0" borderId="52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6" borderId="15" xfId="0" applyNumberFormat="1" applyFont="1" applyFill="1" applyBorder="1" applyAlignment="1">
      <alignment horizontal="right"/>
    </xf>
    <xf numFmtId="4" fontId="4" fillId="6" borderId="14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4" xfId="0" applyFont="1" applyBorder="1"/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8" fillId="2" borderId="46" xfId="0" applyNumberFormat="1" applyFont="1" applyFill="1" applyBorder="1" applyAlignment="1" applyProtection="1">
      <alignment horizontal="left"/>
      <protection hidden="1"/>
    </xf>
    <xf numFmtId="4" fontId="1" fillId="0" borderId="16" xfId="0" applyNumberFormat="1" applyFont="1" applyBorder="1"/>
    <xf numFmtId="4" fontId="0" fillId="0" borderId="38" xfId="0" applyNumberFormat="1" applyBorder="1"/>
    <xf numFmtId="4" fontId="0" fillId="0" borderId="16" xfId="0" applyNumberFormat="1" applyBorder="1"/>
    <xf numFmtId="4" fontId="0" fillId="0" borderId="39" xfId="0" applyNumberFormat="1" applyBorder="1"/>
    <xf numFmtId="4" fontId="0" fillId="0" borderId="17" xfId="0" applyNumberFormat="1" applyBorder="1"/>
    <xf numFmtId="4" fontId="4" fillId="3" borderId="30" xfId="0" applyNumberFormat="1" applyFont="1" applyFill="1" applyBorder="1"/>
    <xf numFmtId="4" fontId="4" fillId="3" borderId="29" xfId="0" applyNumberFormat="1" applyFont="1" applyFill="1" applyBorder="1"/>
    <xf numFmtId="3" fontId="0" fillId="0" borderId="12" xfId="0" applyNumberFormat="1" applyBorder="1" applyAlignment="1">
      <alignment horizontal="center"/>
    </xf>
    <xf numFmtId="3" fontId="4" fillId="3" borderId="31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3" borderId="31" xfId="0" applyNumberFormat="1" applyFont="1" applyFill="1" applyBorder="1" applyAlignment="1">
      <alignment horizontal="center"/>
    </xf>
    <xf numFmtId="4" fontId="3" fillId="7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7" borderId="31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/>
    <xf numFmtId="0" fontId="24" fillId="0" borderId="20" xfId="0" applyFont="1" applyBorder="1"/>
    <xf numFmtId="1" fontId="24" fillId="0" borderId="12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24" fillId="0" borderId="38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24" fillId="0" borderId="39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 horizontal="right"/>
    </xf>
    <xf numFmtId="1" fontId="15" fillId="6" borderId="14" xfId="0" applyNumberFormat="1" applyFont="1" applyFill="1" applyBorder="1" applyAlignment="1">
      <alignment horizontal="center"/>
    </xf>
    <xf numFmtId="4" fontId="15" fillId="6" borderId="15" xfId="0" applyNumberFormat="1" applyFont="1" applyFill="1" applyBorder="1" applyAlignment="1">
      <alignment horizontal="right"/>
    </xf>
    <xf numFmtId="4" fontId="15" fillId="6" borderId="14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0" borderId="12" xfId="3" applyNumberFormat="1" applyFont="1" applyBorder="1" applyProtection="1">
      <protection hidden="1"/>
    </xf>
    <xf numFmtId="4" fontId="4" fillId="3" borderId="32" xfId="0" applyNumberFormat="1" applyFont="1" applyFill="1" applyBorder="1" applyAlignment="1">
      <alignment horizontal="right"/>
    </xf>
    <xf numFmtId="0" fontId="0" fillId="0" borderId="0" xfId="0"/>
    <xf numFmtId="3" fontId="16" fillId="0" borderId="0" xfId="0" applyNumberFormat="1" applyFont="1"/>
    <xf numFmtId="3" fontId="0" fillId="0" borderId="0" xfId="0" applyNumberFormat="1"/>
    <xf numFmtId="0" fontId="28" fillId="0" borderId="0" xfId="0" applyFont="1" applyFill="1"/>
    <xf numFmtId="0" fontId="0" fillId="0" borderId="0" xfId="0"/>
    <xf numFmtId="0" fontId="2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9" fillId="0" borderId="0" xfId="0" applyFont="1" applyFill="1"/>
    <xf numFmtId="4" fontId="0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3" fontId="16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4" xfId="0" applyFont="1" applyFill="1" applyBorder="1"/>
    <xf numFmtId="4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Fill="1" applyBorder="1"/>
    <xf numFmtId="0" fontId="28" fillId="0" borderId="0" xfId="0" applyFont="1" applyFill="1" applyBorder="1"/>
    <xf numFmtId="3" fontId="28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7" fillId="0" borderId="0" xfId="0" applyFont="1" applyFill="1" applyBorder="1"/>
    <xf numFmtId="10" fontId="16" fillId="0" borderId="0" xfId="0" applyNumberFormat="1" applyFont="1" applyFill="1" applyBorder="1"/>
    <xf numFmtId="0" fontId="30" fillId="0" borderId="0" xfId="0" applyFont="1" applyFill="1"/>
    <xf numFmtId="1" fontId="8" fillId="0" borderId="4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/>
    <xf numFmtId="9" fontId="27" fillId="0" borderId="0" xfId="0" applyNumberFormat="1" applyFont="1" applyFill="1"/>
    <xf numFmtId="0" fontId="8" fillId="0" borderId="14" xfId="0" applyFont="1" applyFill="1" applyBorder="1" applyAlignment="1" applyProtection="1">
      <alignment horizontal="left" vertical="center"/>
      <protection locked="0" hidden="1"/>
    </xf>
    <xf numFmtId="1" fontId="8" fillId="10" borderId="12" xfId="0" applyNumberFormat="1" applyFont="1" applyFill="1" applyBorder="1" applyAlignment="1" applyProtection="1">
      <alignment horizontal="center"/>
      <protection locked="0" hidden="1"/>
    </xf>
    <xf numFmtId="1" fontId="8" fillId="10" borderId="13" xfId="0" applyNumberFormat="1" applyFont="1" applyFill="1" applyBorder="1" applyAlignment="1" applyProtection="1">
      <alignment horizontal="center"/>
      <protection locked="0" hidden="1"/>
    </xf>
    <xf numFmtId="4" fontId="9" fillId="10" borderId="12" xfId="0" applyNumberFormat="1" applyFont="1" applyFill="1" applyBorder="1" applyAlignment="1" applyProtection="1">
      <alignment horizontal="center"/>
      <protection hidden="1"/>
    </xf>
    <xf numFmtId="0" fontId="12" fillId="10" borderId="41" xfId="0" applyFont="1" applyFill="1" applyBorder="1" applyAlignment="1" applyProtection="1">
      <alignment horizontal="center" vertical="center"/>
      <protection locked="0" hidden="1"/>
    </xf>
    <xf numFmtId="0" fontId="12" fillId="10" borderId="12" xfId="0" applyFont="1" applyFill="1" applyBorder="1" applyAlignment="1" applyProtection="1">
      <alignment horizontal="center" vertical="center"/>
      <protection locked="0" hidden="1"/>
    </xf>
    <xf numFmtId="0" fontId="8" fillId="10" borderId="41" xfId="0" applyFont="1" applyFill="1" applyBorder="1" applyAlignment="1" applyProtection="1">
      <alignment horizontal="center" vertical="center"/>
      <protection locked="0" hidden="1"/>
    </xf>
    <xf numFmtId="0" fontId="8" fillId="10" borderId="12" xfId="0" applyFont="1" applyFill="1" applyBorder="1" applyAlignment="1" applyProtection="1">
      <alignment horizontal="center"/>
      <protection locked="0" hidden="1"/>
    </xf>
    <xf numFmtId="0" fontId="8" fillId="10" borderId="12" xfId="0" applyFont="1" applyFill="1" applyBorder="1" applyAlignment="1" applyProtection="1">
      <alignment horizontal="center" vertical="center"/>
      <protection locked="0" hidden="1"/>
    </xf>
    <xf numFmtId="0" fontId="8" fillId="10" borderId="35" xfId="0" applyFont="1" applyFill="1" applyBorder="1" applyAlignment="1" applyProtection="1">
      <alignment horizontal="center" vertical="center"/>
      <protection locked="0" hidden="1"/>
    </xf>
    <xf numFmtId="0" fontId="9" fillId="10" borderId="41" xfId="0" applyFont="1" applyFill="1" applyBorder="1" applyAlignment="1" applyProtection="1">
      <alignment horizontal="center" vertical="center"/>
      <protection locked="0" hidden="1"/>
    </xf>
    <xf numFmtId="0" fontId="8" fillId="10" borderId="41" xfId="0" applyFont="1" applyFill="1" applyBorder="1" applyAlignment="1" applyProtection="1">
      <alignment horizontal="center"/>
      <protection locked="0" hidden="1"/>
    </xf>
    <xf numFmtId="0" fontId="16" fillId="2" borderId="12" xfId="0" applyFont="1" applyFill="1" applyBorder="1" applyAlignment="1" applyProtection="1">
      <protection hidden="1"/>
    </xf>
    <xf numFmtId="0" fontId="16" fillId="0" borderId="12" xfId="0" applyFont="1" applyBorder="1" applyAlignment="1" applyProtection="1">
      <alignment horizontal="left"/>
      <protection hidden="1"/>
    </xf>
    <xf numFmtId="0" fontId="8" fillId="0" borderId="46" xfId="0" applyFont="1" applyFill="1" applyBorder="1" applyAlignment="1" applyProtection="1">
      <alignment horizontal="left" vertical="center"/>
      <protection locked="0" hidden="1"/>
    </xf>
    <xf numFmtId="0" fontId="8" fillId="0" borderId="20" xfId="0" applyFont="1" applyFill="1" applyBorder="1" applyAlignment="1" applyProtection="1">
      <alignment horizontal="left" vertical="center"/>
      <protection locked="0" hidden="1"/>
    </xf>
    <xf numFmtId="0" fontId="16" fillId="2" borderId="12" xfId="0" applyFont="1" applyFill="1" applyBorder="1" applyAlignment="1" applyProtection="1">
      <alignment horizontal="left"/>
      <protection hidden="1"/>
    </xf>
    <xf numFmtId="0" fontId="1" fillId="0" borderId="30" xfId="0" applyFont="1" applyFill="1" applyBorder="1" applyAlignment="1">
      <alignment horizontal="left" vertical="center" wrapText="1"/>
    </xf>
    <xf numFmtId="0" fontId="8" fillId="2" borderId="46" xfId="0" applyFont="1" applyFill="1" applyBorder="1" applyProtection="1">
      <protection hidden="1"/>
    </xf>
    <xf numFmtId="3" fontId="8" fillId="0" borderId="41" xfId="0" applyNumberFormat="1" applyFont="1" applyFill="1" applyBorder="1" applyAlignment="1" applyProtection="1">
      <alignment horizontal="center" vertical="center"/>
      <protection locked="0" hidden="1"/>
    </xf>
    <xf numFmtId="3" fontId="12" fillId="0" borderId="41" xfId="0" applyNumberFormat="1" applyFont="1" applyFill="1" applyBorder="1" applyAlignment="1" applyProtection="1">
      <alignment horizontal="center" vertical="center"/>
      <protection locked="0" hidden="1"/>
    </xf>
    <xf numFmtId="1" fontId="8" fillId="0" borderId="41" xfId="0" applyNumberFormat="1" applyFont="1" applyFill="1" applyBorder="1" applyAlignment="1" applyProtection="1">
      <alignment horizontal="center" vertical="center"/>
      <protection locked="0" hidden="1"/>
    </xf>
    <xf numFmtId="1" fontId="12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1" xfId="0" applyFont="1" applyFill="1" applyBorder="1" applyAlignment="1" applyProtection="1">
      <alignment horizontal="center" vertical="center"/>
      <protection locked="0" hidden="1"/>
    </xf>
    <xf numFmtId="1" fontId="8" fillId="0" borderId="12" xfId="0" applyNumberFormat="1" applyFont="1" applyFill="1" applyBorder="1" applyAlignment="1" applyProtection="1">
      <alignment horizontal="center"/>
      <protection locked="0" hidden="1"/>
    </xf>
    <xf numFmtId="4" fontId="17" fillId="0" borderId="41" xfId="0" applyNumberFormat="1" applyFont="1" applyFill="1" applyBorder="1" applyProtection="1">
      <protection locked="0"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165" fontId="3" fillId="3" borderId="14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7" borderId="31" xfId="0" applyNumberFormat="1" applyFont="1" applyFill="1" applyBorder="1" applyAlignment="1">
      <alignment horizontal="right"/>
    </xf>
    <xf numFmtId="165" fontId="3" fillId="7" borderId="30" xfId="0" applyNumberFormat="1" applyFont="1" applyFill="1" applyBorder="1" applyAlignment="1">
      <alignment horizontal="right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Protection="1">
      <protection hidden="1"/>
    </xf>
    <xf numFmtId="0" fontId="19" fillId="0" borderId="12" xfId="0" applyFont="1" applyBorder="1" applyAlignment="1" applyProtection="1">
      <alignment horizontal="left"/>
      <protection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0" fillId="0" borderId="0" xfId="0"/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wrapText="1"/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1" fillId="8" borderId="18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5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3" borderId="3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" fillId="4" borderId="31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14" fontId="1" fillId="4" borderId="53" xfId="0" applyNumberFormat="1" applyFont="1" applyFill="1" applyBorder="1" applyAlignment="1">
      <alignment horizontal="left" vertical="center" wrapText="1"/>
    </xf>
    <xf numFmtId="14" fontId="1" fillId="4" borderId="1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4" borderId="53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14" fontId="0" fillId="4" borderId="53" xfId="0" applyNumberFormat="1" applyFont="1" applyFill="1" applyBorder="1" applyAlignment="1">
      <alignment horizontal="left"/>
    </xf>
    <xf numFmtId="14" fontId="0" fillId="4" borderId="10" xfId="0" applyNumberFormat="1" applyFont="1" applyFill="1" applyBorder="1" applyAlignment="1">
      <alignment horizontal="left"/>
    </xf>
    <xf numFmtId="14" fontId="0" fillId="4" borderId="11" xfId="0" applyNumberFormat="1" applyFont="1" applyFill="1" applyBorder="1" applyAlignment="1">
      <alignment horizontal="left"/>
    </xf>
    <xf numFmtId="0" fontId="0" fillId="8" borderId="52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" fillId="8" borderId="5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left" vertical="center" wrapText="1"/>
    </xf>
    <xf numFmtId="0" fontId="0" fillId="8" borderId="31" xfId="0" applyFont="1" applyFill="1" applyBorder="1" applyAlignment="1">
      <alignment horizontal="left" vertical="center" wrapText="1"/>
    </xf>
    <xf numFmtId="0" fontId="0" fillId="8" borderId="22" xfId="0" applyFont="1" applyFill="1" applyBorder="1" applyAlignment="1">
      <alignment horizontal="left" vertical="center" wrapText="1"/>
    </xf>
    <xf numFmtId="0" fontId="0" fillId="8" borderId="4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7" borderId="9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left"/>
      <protection hidden="1"/>
    </xf>
    <xf numFmtId="0" fontId="11" fillId="7" borderId="32" xfId="0" applyFont="1" applyFill="1" applyBorder="1" applyAlignment="1" applyProtection="1">
      <alignment horizontal="left"/>
      <protection hidden="1"/>
    </xf>
    <xf numFmtId="49" fontId="8" fillId="0" borderId="44" xfId="0" applyNumberFormat="1" applyFont="1" applyFill="1" applyBorder="1" applyAlignment="1" applyProtection="1">
      <protection hidden="1"/>
    </xf>
    <xf numFmtId="49" fontId="8" fillId="0" borderId="20" xfId="0" applyNumberFormat="1" applyFont="1" applyFill="1" applyBorder="1" applyAlignment="1" applyProtection="1">
      <protection hidden="1"/>
    </xf>
    <xf numFmtId="49" fontId="16" fillId="0" borderId="23" xfId="0" applyNumberFormat="1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49" fontId="16" fillId="0" borderId="23" xfId="0" applyNumberFormat="1" applyFont="1" applyFill="1" applyBorder="1" applyAlignment="1" applyProtection="1">
      <protection hidden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14" fontId="1" fillId="4" borderId="53" xfId="0" applyNumberFormat="1" applyFont="1" applyFill="1" applyBorder="1" applyAlignment="1">
      <alignment horizontal="left"/>
    </xf>
    <xf numFmtId="14" fontId="1" fillId="4" borderId="10" xfId="0" applyNumberFormat="1" applyFont="1" applyFill="1" applyBorder="1" applyAlignment="1">
      <alignment horizontal="left"/>
    </xf>
    <xf numFmtId="14" fontId="1" fillId="4" borderId="11" xfId="0" applyNumberFormat="1" applyFont="1" applyFill="1" applyBorder="1" applyAlignment="1">
      <alignment horizontal="left"/>
    </xf>
    <xf numFmtId="0" fontId="1" fillId="4" borderId="5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1" fillId="4" borderId="53" xfId="0" applyNumberFormat="1" applyFont="1" applyFill="1" applyBorder="1" applyAlignment="1">
      <alignment horizontal="left" wrapText="1"/>
    </xf>
    <xf numFmtId="14" fontId="1" fillId="4" borderId="10" xfId="0" applyNumberFormat="1" applyFont="1" applyFill="1" applyBorder="1" applyAlignment="1">
      <alignment horizontal="left" wrapText="1"/>
    </xf>
    <xf numFmtId="14" fontId="1" fillId="4" borderId="1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4" fillId="8" borderId="22" xfId="0" applyFont="1" applyFill="1" applyBorder="1" applyAlignment="1" applyProtection="1">
      <alignment horizontal="center" vertical="center"/>
      <protection hidden="1"/>
    </xf>
    <xf numFmtId="0" fontId="14" fillId="8" borderId="27" xfId="0" applyFont="1" applyFill="1" applyBorder="1" applyAlignment="1" applyProtection="1">
      <alignment horizontal="center" vertical="center"/>
      <protection hidden="1"/>
    </xf>
    <xf numFmtId="0" fontId="14" fillId="8" borderId="48" xfId="0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8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8" fillId="0" borderId="23" xfId="0" applyNumberFormat="1" applyFont="1" applyFill="1" applyBorder="1" applyAlignment="1" applyProtection="1">
      <alignment horizontal="left"/>
      <protection hidden="1"/>
    </xf>
    <xf numFmtId="0" fontId="16" fillId="0" borderId="4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49" fontId="8" fillId="0" borderId="44" xfId="0" applyNumberFormat="1" applyFont="1" applyFill="1" applyBorder="1" applyAlignment="1" applyProtection="1">
      <alignment horizontal="left"/>
      <protection hidden="1"/>
    </xf>
    <xf numFmtId="49" fontId="8" fillId="0" borderId="20" xfId="0" applyNumberFormat="1" applyFont="1" applyFill="1" applyBorder="1" applyAlignment="1" applyProtection="1">
      <alignment horizontal="left"/>
      <protection hidden="1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8" fillId="0" borderId="49" xfId="0" applyNumberFormat="1" applyFont="1" applyFill="1" applyBorder="1" applyAlignment="1" applyProtection="1">
      <alignment horizontal="left"/>
      <protection hidden="1"/>
    </xf>
    <xf numFmtId="49" fontId="8" fillId="0" borderId="45" xfId="0" applyNumberFormat="1" applyFont="1" applyFill="1" applyBorder="1" applyAlignment="1" applyProtection="1">
      <alignment horizontal="left"/>
      <protection hidden="1"/>
    </xf>
    <xf numFmtId="49" fontId="8" fillId="0" borderId="34" xfId="0" applyNumberFormat="1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9" fillId="8" borderId="22" xfId="0" applyFont="1" applyFill="1" applyBorder="1" applyAlignment="1" applyProtection="1">
      <alignment horizontal="center" vertical="center"/>
      <protection hidden="1"/>
    </xf>
    <xf numFmtId="0" fontId="9" fillId="8" borderId="27" xfId="0" applyFont="1" applyFill="1" applyBorder="1" applyAlignment="1" applyProtection="1">
      <alignment horizontal="center" vertical="center"/>
      <protection hidden="1"/>
    </xf>
    <xf numFmtId="0" fontId="9" fillId="8" borderId="48" xfId="0" applyFont="1" applyFill="1" applyBorder="1" applyAlignment="1" applyProtection="1">
      <alignment horizontal="center" vertical="center"/>
      <protection hidden="1"/>
    </xf>
    <xf numFmtId="0" fontId="9" fillId="8" borderId="51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8" borderId="5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left" wrapText="1"/>
    </xf>
  </cellXfs>
  <cellStyles count="4">
    <cellStyle name="Měna" xfId="3" builtinId="4"/>
    <cellStyle name="Normální" xfId="0" builtinId="0"/>
    <cellStyle name="Standard 3" xfId="2"/>
    <cellStyle name="Standard 5" xfId="1"/>
  </cellStyles>
  <dxfs count="8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50801</xdr:rowOff>
    </xdr:from>
    <xdr:to>
      <xdr:col>3</xdr:col>
      <xdr:colOff>220949</xdr:colOff>
      <xdr:row>3</xdr:row>
      <xdr:rowOff>14943</xdr:rowOff>
    </xdr:to>
    <xdr:pic>
      <xdr:nvPicPr>
        <xdr:cNvPr id="2" name="Picture 1" descr="Metro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984" y="250826"/>
          <a:ext cx="1235890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50801</xdr:rowOff>
    </xdr:from>
    <xdr:to>
      <xdr:col>2</xdr:col>
      <xdr:colOff>747625</xdr:colOff>
      <xdr:row>3</xdr:row>
      <xdr:rowOff>203201</xdr:rowOff>
    </xdr:to>
    <xdr:pic>
      <xdr:nvPicPr>
        <xdr:cNvPr id="4" name="Picture 1" descr="Metro log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794" y="424181"/>
          <a:ext cx="1262112" cy="6172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71718</xdr:colOff>
      <xdr:row>1</xdr:row>
      <xdr:rowOff>53788</xdr:rowOff>
    </xdr:from>
    <xdr:to>
      <xdr:col>2</xdr:col>
      <xdr:colOff>682320</xdr:colOff>
      <xdr:row>3</xdr:row>
      <xdr:rowOff>188259</xdr:rowOff>
    </xdr:to>
    <xdr:pic>
      <xdr:nvPicPr>
        <xdr:cNvPr id="5" name="Picture 1" descr="Metro log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730" y="421341"/>
          <a:ext cx="1256621" cy="6185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abSelected="1" zoomScale="60" zoomScaleNormal="60" workbookViewId="0">
      <selection activeCell="H4" sqref="H4"/>
    </sheetView>
  </sheetViews>
  <sheetFormatPr defaultColWidth="9.109375" defaultRowHeight="14.4" x14ac:dyDescent="0.3"/>
  <cols>
    <col min="1" max="1" width="3.6640625" style="263" customWidth="1"/>
    <col min="2" max="2" width="7" style="263" customWidth="1"/>
    <col min="3" max="3" width="8.88671875" style="263" bestFit="1" customWidth="1"/>
    <col min="4" max="4" width="31" style="263" bestFit="1" customWidth="1"/>
    <col min="5" max="5" width="12.6640625" style="1" bestFit="1" customWidth="1"/>
    <col min="6" max="7" width="21.6640625" style="263" customWidth="1"/>
    <col min="8" max="8" width="26.6640625" style="263" customWidth="1"/>
    <col min="9" max="16384" width="9.109375" style="263"/>
  </cols>
  <sheetData>
    <row r="1" spans="2:8" ht="15" thickBot="1" x14ac:dyDescent="0.35"/>
    <row r="2" spans="2:8" ht="21.6" thickBot="1" x14ac:dyDescent="0.35">
      <c r="B2" s="17"/>
      <c r="C2" s="18"/>
      <c r="D2" s="441" t="s">
        <v>680</v>
      </c>
      <c r="E2" s="442"/>
      <c r="F2" s="443"/>
      <c r="G2" s="35" t="s">
        <v>681</v>
      </c>
      <c r="H2" s="131" t="s">
        <v>690</v>
      </c>
    </row>
    <row r="3" spans="2:8" s="16" customFormat="1" ht="29.4" thickBot="1" x14ac:dyDescent="0.35">
      <c r="B3" s="14"/>
      <c r="C3" s="15"/>
      <c r="D3" s="444"/>
      <c r="E3" s="445"/>
      <c r="F3" s="446"/>
      <c r="G3" s="36" t="s">
        <v>682</v>
      </c>
      <c r="H3" s="383" t="s">
        <v>1151</v>
      </c>
    </row>
    <row r="4" spans="2:8" ht="21.6" thickBot="1" x14ac:dyDescent="0.35">
      <c r="B4" s="19"/>
      <c r="C4" s="20"/>
      <c r="D4" s="447" t="s">
        <v>691</v>
      </c>
      <c r="E4" s="448"/>
      <c r="F4" s="449"/>
      <c r="G4" s="37" t="s">
        <v>683</v>
      </c>
      <c r="H4" s="132" t="s">
        <v>1125</v>
      </c>
    </row>
    <row r="5" spans="2:8" ht="21" x14ac:dyDescent="0.3">
      <c r="B5" s="276"/>
      <c r="C5" s="276"/>
      <c r="D5" s="277"/>
      <c r="E5" s="4"/>
      <c r="F5" s="4"/>
      <c r="G5" s="4"/>
      <c r="H5" s="4"/>
    </row>
    <row r="6" spans="2:8" ht="15" thickBot="1" x14ac:dyDescent="0.35">
      <c r="E6" s="2"/>
    </row>
    <row r="7" spans="2:8" x14ac:dyDescent="0.3">
      <c r="B7" s="456" t="s">
        <v>684</v>
      </c>
      <c r="C7" s="457"/>
      <c r="D7" s="458"/>
      <c r="E7" s="439" t="s">
        <v>685</v>
      </c>
      <c r="F7" s="437" t="s">
        <v>686</v>
      </c>
      <c r="G7" s="435" t="s">
        <v>697</v>
      </c>
      <c r="H7" s="436"/>
    </row>
    <row r="8" spans="2:8" ht="15" thickBot="1" x14ac:dyDescent="0.35">
      <c r="B8" s="459"/>
      <c r="C8" s="460"/>
      <c r="D8" s="461"/>
      <c r="E8" s="440"/>
      <c r="F8" s="438"/>
      <c r="G8" s="133" t="s">
        <v>687</v>
      </c>
      <c r="H8" s="138" t="s">
        <v>688</v>
      </c>
    </row>
    <row r="9" spans="2:8" s="11" customFormat="1" ht="18" x14ac:dyDescent="0.35">
      <c r="B9" s="454" t="s">
        <v>692</v>
      </c>
      <c r="C9" s="455"/>
      <c r="D9" s="455"/>
      <c r="E9" s="302">
        <f>Nábytek!E39</f>
        <v>3650.5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" x14ac:dyDescent="0.35">
      <c r="B10" s="450" t="s">
        <v>693</v>
      </c>
      <c r="C10" s="451"/>
      <c r="D10" s="451"/>
      <c r="E10" s="303">
        <f>Technologie!E64</f>
        <v>5013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 x14ac:dyDescent="0.35">
      <c r="B11" s="3"/>
      <c r="C11" s="4"/>
      <c r="D11" s="4"/>
      <c r="E11" s="304"/>
      <c r="F11" s="278"/>
      <c r="G11" s="278"/>
      <c r="H11" s="279"/>
    </row>
    <row r="12" spans="2:8" ht="18.600000000000001" thickBot="1" x14ac:dyDescent="0.4">
      <c r="B12" s="452" t="s">
        <v>689</v>
      </c>
      <c r="C12" s="453"/>
      <c r="D12" s="453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r:id="rId1"/>
  <headerFooter>
    <oddFooter>&amp;L&amp;F, 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44140625" style="39" bestFit="1" customWidth="1"/>
    <col min="3" max="3" width="63" style="39" customWidth="1"/>
    <col min="4" max="4" width="19.33203125" style="39" bestFit="1" customWidth="1"/>
    <col min="5" max="5" width="11" style="39" bestFit="1" customWidth="1"/>
    <col min="6" max="6" width="8.88671875" style="39"/>
    <col min="7" max="7" width="17.44140625" style="39" customWidth="1"/>
    <col min="8" max="8" width="6.109375" style="39" customWidth="1"/>
    <col min="9" max="10" width="15.6640625" style="39" customWidth="1"/>
    <col min="11" max="11" width="12.109375" style="39" bestFit="1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140</v>
      </c>
      <c r="C2" s="504" t="str">
        <f>Nábytek!D19</f>
        <v>Mrazicí skříně s dveřmi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Ostrava - remodelling chlazení</v>
      </c>
      <c r="J3" s="548"/>
      <c r="K3" s="549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857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1113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858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thickBot="1" x14ac:dyDescent="0.35">
      <c r="B8" s="513" t="s">
        <v>882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42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43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09" t="s">
        <v>900</v>
      </c>
      <c r="D11" s="110" t="s">
        <v>859</v>
      </c>
      <c r="E11" s="111"/>
      <c r="F11" s="42"/>
      <c r="G11" s="159"/>
      <c r="H11" s="42"/>
      <c r="I11" s="166"/>
      <c r="J11" s="156"/>
      <c r="K11" s="155"/>
    </row>
    <row r="12" spans="2:11" s="72" customFormat="1" ht="13.8" x14ac:dyDescent="0.3">
      <c r="B12" s="272" t="s">
        <v>92</v>
      </c>
      <c r="C12" s="112" t="s">
        <v>863</v>
      </c>
      <c r="D12" s="113" t="s">
        <v>860</v>
      </c>
      <c r="E12" s="114"/>
      <c r="F12" s="217"/>
      <c r="G12" s="160"/>
      <c r="H12" s="367">
        <v>1</v>
      </c>
      <c r="I12" s="167">
        <f>J12+K12</f>
        <v>0</v>
      </c>
      <c r="J12" s="152">
        <f t="shared" ref="J12" si="0">F12*H12</f>
        <v>0</v>
      </c>
      <c r="K12" s="151">
        <f t="shared" ref="K12" si="1">G12*H12</f>
        <v>0</v>
      </c>
    </row>
    <row r="13" spans="2:11" s="72" customFormat="1" ht="13.8" x14ac:dyDescent="0.3">
      <c r="B13" s="272" t="s">
        <v>93</v>
      </c>
      <c r="C13" s="112" t="s">
        <v>864</v>
      </c>
      <c r="D13" s="113" t="s">
        <v>861</v>
      </c>
      <c r="E13" s="114"/>
      <c r="F13" s="217"/>
      <c r="G13" s="160"/>
      <c r="H13" s="367">
        <v>2</v>
      </c>
      <c r="I13" s="167">
        <f t="shared" ref="I13:I14" si="2">J13+K13</f>
        <v>0</v>
      </c>
      <c r="J13" s="152">
        <f t="shared" ref="J13:J41" si="3">F13*H13</f>
        <v>0</v>
      </c>
      <c r="K13" s="151">
        <f t="shared" ref="K13:K41" si="4">G13*H13</f>
        <v>0</v>
      </c>
    </row>
    <row r="14" spans="2:11" s="72" customFormat="1" ht="13.8" x14ac:dyDescent="0.3">
      <c r="B14" s="272" t="s">
        <v>94</v>
      </c>
      <c r="C14" s="112" t="s">
        <v>865</v>
      </c>
      <c r="D14" s="113" t="s">
        <v>862</v>
      </c>
      <c r="E14" s="114"/>
      <c r="F14" s="217"/>
      <c r="G14" s="160"/>
      <c r="H14" s="367"/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 x14ac:dyDescent="0.3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 x14ac:dyDescent="0.3">
      <c r="B16" s="272" t="s">
        <v>95</v>
      </c>
      <c r="C16" s="112" t="s">
        <v>869</v>
      </c>
      <c r="D16" s="113"/>
      <c r="E16" s="114"/>
      <c r="F16" s="43"/>
      <c r="G16" s="224"/>
      <c r="H16" s="367">
        <v>1</v>
      </c>
      <c r="I16" s="167">
        <f>J16+K16</f>
        <v>0</v>
      </c>
      <c r="J16" s="152">
        <f t="shared" si="3"/>
        <v>0</v>
      </c>
      <c r="K16" s="151">
        <f t="shared" si="4"/>
        <v>0</v>
      </c>
    </row>
    <row r="17" spans="2:11" s="72" customFormat="1" ht="13.8" x14ac:dyDescent="0.3">
      <c r="B17" s="272" t="s">
        <v>96</v>
      </c>
      <c r="C17" s="112" t="s">
        <v>868</v>
      </c>
      <c r="D17" s="115"/>
      <c r="E17" s="116"/>
      <c r="F17" s="43"/>
      <c r="G17" s="225"/>
      <c r="H17" s="367">
        <v>1</v>
      </c>
      <c r="I17" s="167">
        <f t="shared" ref="I17:I20" si="5">J17+K17</f>
        <v>0</v>
      </c>
      <c r="J17" s="152">
        <f t="shared" si="3"/>
        <v>0</v>
      </c>
      <c r="K17" s="151">
        <f t="shared" si="4"/>
        <v>0</v>
      </c>
    </row>
    <row r="18" spans="2:11" s="72" customFormat="1" ht="13.8" x14ac:dyDescent="0.3">
      <c r="B18" s="272" t="s">
        <v>97</v>
      </c>
      <c r="C18" s="143" t="s">
        <v>866</v>
      </c>
      <c r="D18" s="115"/>
      <c r="E18" s="114"/>
      <c r="F18" s="43"/>
      <c r="G18" s="225"/>
      <c r="H18" s="367"/>
      <c r="I18" s="167">
        <f t="shared" si="5"/>
        <v>0</v>
      </c>
      <c r="J18" s="152">
        <f t="shared" si="3"/>
        <v>0</v>
      </c>
      <c r="K18" s="151">
        <f t="shared" si="4"/>
        <v>0</v>
      </c>
    </row>
    <row r="19" spans="2:11" s="72" customFormat="1" ht="13.8" x14ac:dyDescent="0.3">
      <c r="B19" s="272" t="s">
        <v>98</v>
      </c>
      <c r="C19" s="143" t="s">
        <v>867</v>
      </c>
      <c r="D19" s="113"/>
      <c r="E19" s="114"/>
      <c r="F19" s="43"/>
      <c r="G19" s="225"/>
      <c r="H19" s="367"/>
      <c r="I19" s="167">
        <f t="shared" si="5"/>
        <v>0</v>
      </c>
      <c r="J19" s="152">
        <f t="shared" si="3"/>
        <v>0</v>
      </c>
      <c r="K19" s="151">
        <f t="shared" si="4"/>
        <v>0</v>
      </c>
    </row>
    <row r="20" spans="2:11" s="72" customFormat="1" ht="13.8" x14ac:dyDescent="0.3">
      <c r="B20" s="272" t="s">
        <v>99</v>
      </c>
      <c r="C20" s="143" t="s">
        <v>870</v>
      </c>
      <c r="D20" s="115"/>
      <c r="E20" s="114"/>
      <c r="F20" s="43"/>
      <c r="G20" s="225"/>
      <c r="H20" s="367"/>
      <c r="I20" s="167">
        <f t="shared" si="5"/>
        <v>0</v>
      </c>
      <c r="J20" s="152">
        <f t="shared" si="3"/>
        <v>0</v>
      </c>
      <c r="K20" s="151">
        <f t="shared" si="4"/>
        <v>0</v>
      </c>
    </row>
    <row r="21" spans="2:11" s="72" customFormat="1" ht="13.8" x14ac:dyDescent="0.3">
      <c r="B21" s="272"/>
      <c r="C21" s="117" t="s">
        <v>871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 x14ac:dyDescent="0.3">
      <c r="B22" s="272" t="s">
        <v>100</v>
      </c>
      <c r="C22" s="112" t="s">
        <v>873</v>
      </c>
      <c r="D22" s="113" t="s">
        <v>875</v>
      </c>
      <c r="E22" s="114"/>
      <c r="F22" s="43"/>
      <c r="G22" s="225"/>
      <c r="H22" s="367">
        <v>55</v>
      </c>
      <c r="I22" s="167">
        <f>J22+K22</f>
        <v>0</v>
      </c>
      <c r="J22" s="152">
        <f t="shared" si="3"/>
        <v>0</v>
      </c>
      <c r="K22" s="151">
        <f t="shared" si="4"/>
        <v>0</v>
      </c>
    </row>
    <row r="23" spans="2:11" s="72" customFormat="1" ht="13.8" x14ac:dyDescent="0.3">
      <c r="B23" s="272" t="s">
        <v>101</v>
      </c>
      <c r="C23" s="112" t="s">
        <v>872</v>
      </c>
      <c r="D23" s="113" t="s">
        <v>876</v>
      </c>
      <c r="E23" s="116"/>
      <c r="F23" s="43"/>
      <c r="G23" s="225"/>
      <c r="H23" s="367"/>
      <c r="I23" s="167">
        <f t="shared" ref="I23:I24" si="6">J23+K23</f>
        <v>0</v>
      </c>
      <c r="J23" s="152">
        <f t="shared" si="3"/>
        <v>0</v>
      </c>
      <c r="K23" s="151">
        <f t="shared" si="4"/>
        <v>0</v>
      </c>
    </row>
    <row r="24" spans="2:11" s="72" customFormat="1" ht="13.8" x14ac:dyDescent="0.3">
      <c r="B24" s="272" t="s">
        <v>102</v>
      </c>
      <c r="C24" s="112" t="s">
        <v>874</v>
      </c>
      <c r="D24" s="113"/>
      <c r="E24" s="116"/>
      <c r="F24" s="43"/>
      <c r="G24" s="225"/>
      <c r="H24" s="367">
        <v>66</v>
      </c>
      <c r="I24" s="167">
        <f t="shared" si="6"/>
        <v>0</v>
      </c>
      <c r="J24" s="152">
        <f t="shared" si="3"/>
        <v>0</v>
      </c>
      <c r="K24" s="151">
        <f t="shared" si="4"/>
        <v>0</v>
      </c>
    </row>
    <row r="25" spans="2:11" s="130" customFormat="1" ht="13.8" x14ac:dyDescent="0.3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 x14ac:dyDescent="0.3">
      <c r="B26" s="272" t="s">
        <v>103</v>
      </c>
      <c r="C26" s="112" t="s">
        <v>877</v>
      </c>
      <c r="D26" s="115"/>
      <c r="E26" s="116"/>
      <c r="F26" s="43"/>
      <c r="G26" s="224"/>
      <c r="H26" s="367"/>
      <c r="I26" s="167">
        <f>J26+K26</f>
        <v>0</v>
      </c>
      <c r="J26" s="152">
        <f t="shared" si="3"/>
        <v>0</v>
      </c>
      <c r="K26" s="151">
        <f t="shared" si="4"/>
        <v>0</v>
      </c>
    </row>
    <row r="27" spans="2:11" s="72" customFormat="1" ht="13.8" x14ac:dyDescent="0.3">
      <c r="B27" s="272" t="s">
        <v>104</v>
      </c>
      <c r="C27" s="112" t="s">
        <v>878</v>
      </c>
      <c r="D27" s="113" t="s">
        <v>860</v>
      </c>
      <c r="E27" s="116"/>
      <c r="F27" s="43"/>
      <c r="G27" s="225"/>
      <c r="H27" s="367">
        <v>1</v>
      </c>
      <c r="I27" s="167">
        <f t="shared" ref="I27:I29" si="7">J27+K27</f>
        <v>0</v>
      </c>
      <c r="J27" s="152">
        <f t="shared" si="3"/>
        <v>0</v>
      </c>
      <c r="K27" s="151">
        <f t="shared" si="4"/>
        <v>0</v>
      </c>
    </row>
    <row r="28" spans="2:11" s="72" customFormat="1" ht="13.8" x14ac:dyDescent="0.3">
      <c r="B28" s="272" t="s">
        <v>105</v>
      </c>
      <c r="C28" s="112" t="s">
        <v>878</v>
      </c>
      <c r="D28" s="113" t="s">
        <v>861</v>
      </c>
      <c r="E28" s="116"/>
      <c r="F28" s="43"/>
      <c r="G28" s="225"/>
      <c r="H28" s="367">
        <v>2</v>
      </c>
      <c r="I28" s="167">
        <f t="shared" si="7"/>
        <v>0</v>
      </c>
      <c r="J28" s="152">
        <f t="shared" si="3"/>
        <v>0</v>
      </c>
      <c r="K28" s="151">
        <f t="shared" si="4"/>
        <v>0</v>
      </c>
    </row>
    <row r="29" spans="2:11" s="72" customFormat="1" ht="13.8" x14ac:dyDescent="0.3">
      <c r="B29" s="272" t="s">
        <v>106</v>
      </c>
      <c r="C29" s="112" t="s">
        <v>878</v>
      </c>
      <c r="D29" s="113" t="s">
        <v>862</v>
      </c>
      <c r="E29" s="116"/>
      <c r="F29" s="43"/>
      <c r="G29" s="225"/>
      <c r="H29" s="367"/>
      <c r="I29" s="167">
        <f t="shared" si="7"/>
        <v>0</v>
      </c>
      <c r="J29" s="152">
        <f t="shared" si="3"/>
        <v>0</v>
      </c>
      <c r="K29" s="151">
        <f t="shared" si="4"/>
        <v>0</v>
      </c>
    </row>
    <row r="30" spans="2:11" s="130" customFormat="1" ht="13.8" x14ac:dyDescent="0.3">
      <c r="B30" s="275"/>
      <c r="C30" s="117" t="s">
        <v>792</v>
      </c>
      <c r="D30" s="379" t="s">
        <v>793</v>
      </c>
      <c r="E30" s="379" t="s">
        <v>739</v>
      </c>
      <c r="F30" s="80"/>
      <c r="G30" s="162"/>
      <c r="H30" s="367"/>
      <c r="I30" s="167"/>
      <c r="J30" s="152"/>
      <c r="K30" s="151"/>
    </row>
    <row r="31" spans="2:11" s="72" customFormat="1" ht="13.8" x14ac:dyDescent="0.3">
      <c r="B31" s="272" t="s">
        <v>108</v>
      </c>
      <c r="C31" s="112" t="s">
        <v>879</v>
      </c>
      <c r="D31" s="256"/>
      <c r="E31" s="378"/>
      <c r="F31" s="43"/>
      <c r="G31" s="224"/>
      <c r="H31" s="367">
        <v>3</v>
      </c>
      <c r="I31" s="167">
        <f>J31+K31</f>
        <v>0</v>
      </c>
      <c r="J31" s="152">
        <f t="shared" si="3"/>
        <v>0</v>
      </c>
      <c r="K31" s="151">
        <f t="shared" si="4"/>
        <v>0</v>
      </c>
    </row>
    <row r="32" spans="2:11" s="72" customFormat="1" ht="13.8" x14ac:dyDescent="0.3">
      <c r="B32" s="272" t="s">
        <v>109</v>
      </c>
      <c r="C32" s="395" t="s">
        <v>794</v>
      </c>
      <c r="D32" s="256"/>
      <c r="E32" s="378"/>
      <c r="F32" s="43"/>
      <c r="G32" s="225"/>
      <c r="H32" s="367">
        <v>3</v>
      </c>
      <c r="I32" s="167">
        <f t="shared" ref="I32:I41" si="8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 x14ac:dyDescent="0.3">
      <c r="B33" s="272" t="s">
        <v>110</v>
      </c>
      <c r="C33" s="400" t="s">
        <v>795</v>
      </c>
      <c r="D33" s="256"/>
      <c r="E33" s="378"/>
      <c r="F33" s="43"/>
      <c r="G33" s="225"/>
      <c r="H33" s="367">
        <v>3</v>
      </c>
      <c r="I33" s="167">
        <f t="shared" si="8"/>
        <v>0</v>
      </c>
      <c r="J33" s="152">
        <f t="shared" si="3"/>
        <v>0</v>
      </c>
      <c r="K33" s="151">
        <f t="shared" si="4"/>
        <v>0</v>
      </c>
    </row>
    <row r="34" spans="2:11" s="72" customFormat="1" ht="13.8" x14ac:dyDescent="0.3">
      <c r="B34" s="272" t="s">
        <v>111</v>
      </c>
      <c r="C34" s="395" t="s">
        <v>796</v>
      </c>
      <c r="D34" s="256"/>
      <c r="E34" s="378"/>
      <c r="F34" s="43"/>
      <c r="G34" s="160"/>
      <c r="H34" s="367">
        <v>3</v>
      </c>
      <c r="I34" s="167">
        <f t="shared" si="8"/>
        <v>0</v>
      </c>
      <c r="J34" s="152">
        <f t="shared" si="3"/>
        <v>0</v>
      </c>
      <c r="K34" s="151">
        <f t="shared" si="4"/>
        <v>0</v>
      </c>
    </row>
    <row r="35" spans="2:11" s="72" customFormat="1" ht="13.8" x14ac:dyDescent="0.3">
      <c r="B35" s="272" t="s">
        <v>112</v>
      </c>
      <c r="C35" s="395" t="s">
        <v>917</v>
      </c>
      <c r="D35" s="256"/>
      <c r="E35" s="378"/>
      <c r="F35" s="43"/>
      <c r="G35" s="225"/>
      <c r="H35" s="367">
        <v>9</v>
      </c>
      <c r="I35" s="167">
        <f t="shared" si="8"/>
        <v>0</v>
      </c>
      <c r="J35" s="152">
        <f t="shared" si="3"/>
        <v>0</v>
      </c>
      <c r="K35" s="151">
        <f t="shared" si="4"/>
        <v>0</v>
      </c>
    </row>
    <row r="36" spans="2:11" s="72" customFormat="1" ht="13.8" x14ac:dyDescent="0.3">
      <c r="B36" s="272" t="s">
        <v>113</v>
      </c>
      <c r="C36" s="434" t="s">
        <v>1139</v>
      </c>
      <c r="D36" s="256"/>
      <c r="E36" s="378"/>
      <c r="F36" s="43"/>
      <c r="G36" s="225"/>
      <c r="H36" s="367">
        <v>3</v>
      </c>
      <c r="I36" s="167">
        <f t="shared" si="8"/>
        <v>0</v>
      </c>
      <c r="J36" s="152">
        <f t="shared" si="3"/>
        <v>0</v>
      </c>
      <c r="K36" s="151">
        <f t="shared" si="4"/>
        <v>0</v>
      </c>
    </row>
    <row r="37" spans="2:11" s="72" customFormat="1" ht="13.8" x14ac:dyDescent="0.3">
      <c r="B37" s="272" t="s">
        <v>114</v>
      </c>
      <c r="C37" s="395" t="s">
        <v>797</v>
      </c>
      <c r="D37" s="256"/>
      <c r="E37" s="378"/>
      <c r="F37" s="43"/>
      <c r="G37" s="225"/>
      <c r="H37" s="367"/>
      <c r="I37" s="167">
        <f t="shared" si="8"/>
        <v>0</v>
      </c>
      <c r="J37" s="152">
        <f t="shared" si="3"/>
        <v>0</v>
      </c>
      <c r="K37" s="151">
        <f t="shared" si="4"/>
        <v>0</v>
      </c>
    </row>
    <row r="38" spans="2:11" s="72" customFormat="1" ht="13.8" x14ac:dyDescent="0.3">
      <c r="B38" s="272" t="s">
        <v>115</v>
      </c>
      <c r="C38" s="400" t="s">
        <v>798</v>
      </c>
      <c r="D38" s="382"/>
      <c r="E38" s="382"/>
      <c r="F38" s="43"/>
      <c r="G38" s="160"/>
      <c r="H38" s="367">
        <v>3</v>
      </c>
      <c r="I38" s="167">
        <f t="shared" si="8"/>
        <v>0</v>
      </c>
      <c r="J38" s="152">
        <f t="shared" si="3"/>
        <v>0</v>
      </c>
      <c r="K38" s="151">
        <f t="shared" si="4"/>
        <v>0</v>
      </c>
    </row>
    <row r="39" spans="2:11" s="72" customFormat="1" ht="13.8" x14ac:dyDescent="0.3">
      <c r="B39" s="272" t="s">
        <v>116</v>
      </c>
      <c r="C39" s="395" t="s">
        <v>799</v>
      </c>
      <c r="D39" s="119"/>
      <c r="E39" s="120"/>
      <c r="F39" s="43"/>
      <c r="G39" s="160"/>
      <c r="H39" s="367">
        <v>3</v>
      </c>
      <c r="I39" s="167">
        <f t="shared" si="8"/>
        <v>0</v>
      </c>
      <c r="J39" s="152">
        <f t="shared" si="3"/>
        <v>0</v>
      </c>
      <c r="K39" s="151">
        <f t="shared" si="4"/>
        <v>0</v>
      </c>
    </row>
    <row r="40" spans="2:11" s="72" customFormat="1" ht="13.8" x14ac:dyDescent="0.3">
      <c r="B40" s="272" t="s">
        <v>117</v>
      </c>
      <c r="C40" s="112" t="s">
        <v>800</v>
      </c>
      <c r="D40" s="119"/>
      <c r="E40" s="120"/>
      <c r="F40" s="43"/>
      <c r="G40" s="160"/>
      <c r="H40" s="367">
        <v>2</v>
      </c>
      <c r="I40" s="167">
        <f t="shared" si="8"/>
        <v>0</v>
      </c>
      <c r="J40" s="152">
        <f t="shared" si="3"/>
        <v>0</v>
      </c>
      <c r="K40" s="151">
        <f t="shared" si="4"/>
        <v>0</v>
      </c>
    </row>
    <row r="41" spans="2:11" s="72" customFormat="1" ht="13.8" x14ac:dyDescent="0.3">
      <c r="B41" s="272" t="s">
        <v>118</v>
      </c>
      <c r="C41" s="536" t="s">
        <v>899</v>
      </c>
      <c r="D41" s="537"/>
      <c r="E41" s="538"/>
      <c r="F41" s="43"/>
      <c r="G41" s="160"/>
      <c r="H41" s="367">
        <v>3</v>
      </c>
      <c r="I41" s="167">
        <f t="shared" si="8"/>
        <v>0</v>
      </c>
      <c r="J41" s="152">
        <f t="shared" si="3"/>
        <v>0</v>
      </c>
      <c r="K41" s="151">
        <f t="shared" si="4"/>
        <v>0</v>
      </c>
    </row>
    <row r="42" spans="2:11" s="72" customFormat="1" thickBot="1" x14ac:dyDescent="0.35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11" ht="15" thickBot="1" x14ac:dyDescent="0.35">
      <c r="B43" s="45"/>
      <c r="C43" s="46"/>
      <c r="D43" s="47"/>
      <c r="E43" s="46"/>
      <c r="F43" s="48"/>
      <c r="G43" s="49"/>
      <c r="H43" s="50"/>
      <c r="I43" s="51"/>
    </row>
    <row r="44" spans="2:11" ht="18.600000000000001" thickBot="1" x14ac:dyDescent="0.4">
      <c r="B44" s="531" t="s">
        <v>707</v>
      </c>
      <c r="C44" s="532"/>
      <c r="D44" s="532"/>
      <c r="E44" s="532"/>
      <c r="F44" s="532"/>
      <c r="G44" s="533"/>
      <c r="H44" s="226">
        <f>SUM(H11:H42)</f>
        <v>164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spans="2:11" x14ac:dyDescent="0.3">
      <c r="B45" s="52"/>
    </row>
    <row r="46" spans="2:11" x14ac:dyDescent="0.3">
      <c r="B46" s="52"/>
    </row>
    <row r="47" spans="2:11" x14ac:dyDescent="0.3">
      <c r="B47" s="52"/>
    </row>
    <row r="48" spans="2:11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dxfId="1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44140625" style="39" bestFit="1" customWidth="1"/>
    <col min="3" max="3" width="55.5546875" style="39" bestFit="1" customWidth="1"/>
    <col min="4" max="4" width="17.6640625" style="39" bestFit="1" customWidth="1"/>
    <col min="5" max="5" width="10.44140625" style="39" bestFit="1" customWidth="1"/>
    <col min="6" max="6" width="8.88671875" style="39"/>
    <col min="7" max="7" width="17.44140625" style="39" customWidth="1"/>
    <col min="8" max="8" width="6.6640625" style="39" bestFit="1" customWidth="1"/>
    <col min="9" max="10" width="15.6640625" style="39" customWidth="1"/>
    <col min="11" max="11" width="12.109375" style="39" bestFit="1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234</v>
      </c>
      <c r="C2" s="504" t="str">
        <f>Nábytek!D20</f>
        <v>Mrazicí ostrůvky bez agregátu s posuvnými víky</v>
      </c>
      <c r="D2" s="505"/>
      <c r="E2" s="505"/>
      <c r="F2" s="506"/>
      <c r="G2" s="525" t="str">
        <f>'Celkem  Nab+Tech'!G2</f>
        <v>Firma</v>
      </c>
      <c r="H2" s="526"/>
      <c r="I2" s="547" t="str">
        <f>Nábytek!H2</f>
        <v>XY</v>
      </c>
      <c r="J2" s="548"/>
      <c r="K2" s="549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47" t="str">
        <f>Nábytek!H3</f>
        <v>Makro Ostrava - remodelling chlazení</v>
      </c>
      <c r="J3" s="548"/>
      <c r="K3" s="549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884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1114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881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thickBot="1" x14ac:dyDescent="0.35">
      <c r="B8" s="513" t="s">
        <v>883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42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43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09" t="s">
        <v>900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 x14ac:dyDescent="0.3">
      <c r="B12" s="272" t="s">
        <v>242</v>
      </c>
      <c r="C12" s="112" t="s">
        <v>885</v>
      </c>
      <c r="D12" s="113" t="s">
        <v>886</v>
      </c>
      <c r="E12" s="114">
        <v>2500</v>
      </c>
      <c r="F12" s="43"/>
      <c r="G12" s="160"/>
      <c r="H12" s="367"/>
      <c r="I12" s="167">
        <f>J12+K12</f>
        <v>0</v>
      </c>
      <c r="J12" s="152">
        <f t="shared" ref="J12:J32" si="0">F12*H12</f>
        <v>0</v>
      </c>
      <c r="K12" s="151">
        <f t="shared" ref="K12:K32" si="1">G12*H12</f>
        <v>0</v>
      </c>
    </row>
    <row r="13" spans="2:11" s="72" customFormat="1" ht="13.8" x14ac:dyDescent="0.3">
      <c r="B13" s="272" t="s">
        <v>243</v>
      </c>
      <c r="C13" s="112" t="s">
        <v>885</v>
      </c>
      <c r="D13" s="113" t="s">
        <v>886</v>
      </c>
      <c r="E13" s="114">
        <v>3750</v>
      </c>
      <c r="F13" s="43"/>
      <c r="G13" s="160"/>
      <c r="H13" s="367"/>
      <c r="I13" s="167">
        <f t="shared" ref="I13:I14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244</v>
      </c>
      <c r="C14" s="112" t="s">
        <v>887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 x14ac:dyDescent="0.3">
      <c r="B16" s="272" t="s">
        <v>561</v>
      </c>
      <c r="C16" s="112" t="s">
        <v>869</v>
      </c>
      <c r="D16" s="113"/>
      <c r="E16" s="114"/>
      <c r="F16" s="43"/>
      <c r="G16" s="224"/>
      <c r="H16" s="367"/>
      <c r="I16" s="167">
        <f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 x14ac:dyDescent="0.3">
      <c r="B17" s="272" t="s">
        <v>580</v>
      </c>
      <c r="C17" s="112" t="s">
        <v>868</v>
      </c>
      <c r="D17" s="115"/>
      <c r="E17" s="116"/>
      <c r="F17" s="43"/>
      <c r="G17" s="225"/>
      <c r="H17" s="367"/>
      <c r="I17" s="167">
        <f t="shared" ref="I17:I20" si="3">J17+K17</f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581</v>
      </c>
      <c r="C18" s="143" t="s">
        <v>888</v>
      </c>
      <c r="D18" s="115"/>
      <c r="E18" s="114"/>
      <c r="F18" s="43"/>
      <c r="G18" s="225"/>
      <c r="H18" s="367"/>
      <c r="I18" s="167">
        <f t="shared" si="3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582</v>
      </c>
      <c r="C19" s="143" t="s">
        <v>889</v>
      </c>
      <c r="D19" s="113"/>
      <c r="E19" s="114"/>
      <c r="F19" s="43"/>
      <c r="G19" s="225"/>
      <c r="H19" s="367"/>
      <c r="I19" s="167">
        <f t="shared" si="3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583</v>
      </c>
      <c r="C20" s="143" t="s">
        <v>890</v>
      </c>
      <c r="D20" s="115"/>
      <c r="E20" s="114"/>
      <c r="F20" s="43"/>
      <c r="G20" s="225"/>
      <c r="H20" s="367"/>
      <c r="I20" s="167">
        <f t="shared" si="3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/>
      <c r="C21" s="117" t="s">
        <v>891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 x14ac:dyDescent="0.3">
      <c r="B22" s="272" t="s">
        <v>562</v>
      </c>
      <c r="C22" s="112" t="s">
        <v>892</v>
      </c>
      <c r="D22" s="113" t="s">
        <v>245</v>
      </c>
      <c r="E22" s="114"/>
      <c r="F22" s="43"/>
      <c r="G22" s="225"/>
      <c r="H22" s="367"/>
      <c r="I22" s="167">
        <f>J22+K22</f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576</v>
      </c>
      <c r="C23" s="112" t="s">
        <v>893</v>
      </c>
      <c r="D23" s="113" t="s">
        <v>247</v>
      </c>
      <c r="E23" s="116"/>
      <c r="F23" s="43"/>
      <c r="G23" s="225"/>
      <c r="H23" s="367"/>
      <c r="I23" s="167">
        <f t="shared" ref="I23:I27" si="4">J23+K23</f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577</v>
      </c>
      <c r="C24" s="112" t="s">
        <v>894</v>
      </c>
      <c r="D24" s="113"/>
      <c r="E24" s="116"/>
      <c r="F24" s="43"/>
      <c r="G24" s="225"/>
      <c r="H24" s="367"/>
      <c r="I24" s="167">
        <f t="shared" si="4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578</v>
      </c>
      <c r="C25" s="240" t="s">
        <v>895</v>
      </c>
      <c r="D25" s="113"/>
      <c r="E25" s="114">
        <v>2500</v>
      </c>
      <c r="F25" s="43"/>
      <c r="G25" s="225"/>
      <c r="H25" s="367"/>
      <c r="I25" s="167">
        <f t="shared" si="4"/>
        <v>0</v>
      </c>
      <c r="J25" s="152">
        <f t="shared" ref="J25:J27" si="5">F25*H25</f>
        <v>0</v>
      </c>
      <c r="K25" s="151">
        <f t="shared" ref="K25:K27" si="6">G25*H25</f>
        <v>0</v>
      </c>
    </row>
    <row r="26" spans="2:11" s="72" customFormat="1" ht="13.8" x14ac:dyDescent="0.3">
      <c r="B26" s="272" t="s">
        <v>579</v>
      </c>
      <c r="C26" s="240" t="s">
        <v>895</v>
      </c>
      <c r="D26" s="113"/>
      <c r="E26" s="114">
        <v>3750</v>
      </c>
      <c r="F26" s="43"/>
      <c r="G26" s="225"/>
      <c r="H26" s="367"/>
      <c r="I26" s="167">
        <f t="shared" si="4"/>
        <v>0</v>
      </c>
      <c r="J26" s="152">
        <f t="shared" ref="J26" si="7">F26*H26</f>
        <v>0</v>
      </c>
      <c r="K26" s="151">
        <f t="shared" ref="K26" si="8">G26*H26</f>
        <v>0</v>
      </c>
    </row>
    <row r="27" spans="2:11" s="72" customFormat="1" ht="13.8" x14ac:dyDescent="0.3">
      <c r="B27" s="272" t="s">
        <v>563</v>
      </c>
      <c r="C27" s="240" t="s">
        <v>895</v>
      </c>
      <c r="D27" s="113"/>
      <c r="E27" s="114" t="s">
        <v>246</v>
      </c>
      <c r="F27" s="43"/>
      <c r="G27" s="225"/>
      <c r="H27" s="367"/>
      <c r="I27" s="167">
        <f t="shared" si="4"/>
        <v>0</v>
      </c>
      <c r="J27" s="152">
        <f t="shared" si="5"/>
        <v>0</v>
      </c>
      <c r="K27" s="151">
        <f t="shared" si="6"/>
        <v>0</v>
      </c>
    </row>
    <row r="28" spans="2:11" s="130" customFormat="1" ht="13.8" x14ac:dyDescent="0.3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 x14ac:dyDescent="0.3">
      <c r="B29" s="272" t="s">
        <v>575</v>
      </c>
      <c r="C29" s="112" t="s">
        <v>896</v>
      </c>
      <c r="D29" s="115" t="s">
        <v>897</v>
      </c>
      <c r="E29" s="116"/>
      <c r="F29" s="43"/>
      <c r="G29" s="160"/>
      <c r="H29" s="367"/>
      <c r="I29" s="167">
        <f>J29+K29</f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564</v>
      </c>
      <c r="C30" s="112" t="s">
        <v>898</v>
      </c>
      <c r="D30" s="113"/>
      <c r="E30" s="114">
        <v>2500</v>
      </c>
      <c r="F30" s="43"/>
      <c r="G30" s="160"/>
      <c r="H30" s="367"/>
      <c r="I30" s="167">
        <f t="shared" ref="I30:I32" si="9">J30+K30</f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565</v>
      </c>
      <c r="C31" s="112" t="s">
        <v>898</v>
      </c>
      <c r="D31" s="113"/>
      <c r="E31" s="114">
        <v>3750</v>
      </c>
      <c r="F31" s="43"/>
      <c r="G31" s="160"/>
      <c r="H31" s="367"/>
      <c r="I31" s="167">
        <f t="shared" si="9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566</v>
      </c>
      <c r="C32" s="112" t="s">
        <v>898</v>
      </c>
      <c r="D32" s="113"/>
      <c r="E32" s="114" t="s">
        <v>246</v>
      </c>
      <c r="F32" s="43"/>
      <c r="G32" s="160"/>
      <c r="H32" s="367"/>
      <c r="I32" s="167">
        <f t="shared" si="9"/>
        <v>0</v>
      </c>
      <c r="J32" s="152">
        <f t="shared" si="0"/>
        <v>0</v>
      </c>
      <c r="K32" s="151">
        <f t="shared" si="1"/>
        <v>0</v>
      </c>
    </row>
    <row r="33" spans="2:11" s="130" customFormat="1" ht="13.8" x14ac:dyDescent="0.3">
      <c r="B33" s="275"/>
      <c r="C33" s="117" t="s">
        <v>792</v>
      </c>
      <c r="D33" s="379" t="s">
        <v>793</v>
      </c>
      <c r="E33" s="379" t="s">
        <v>739</v>
      </c>
      <c r="F33" s="80"/>
      <c r="G33" s="162"/>
      <c r="H33" s="367"/>
      <c r="I33" s="167"/>
      <c r="J33" s="152"/>
      <c r="K33" s="151"/>
    </row>
    <row r="34" spans="2:11" s="72" customFormat="1" ht="13.8" x14ac:dyDescent="0.3">
      <c r="B34" s="272" t="s">
        <v>567</v>
      </c>
      <c r="C34" s="112" t="s">
        <v>879</v>
      </c>
      <c r="D34" s="256"/>
      <c r="E34" s="378"/>
      <c r="F34" s="43"/>
      <c r="G34" s="224"/>
      <c r="H34" s="367"/>
      <c r="I34" s="167">
        <f>J34+K34</f>
        <v>0</v>
      </c>
      <c r="J34" s="152">
        <f t="shared" ref="J34:J44" si="10">F34*H34</f>
        <v>0</v>
      </c>
      <c r="K34" s="151">
        <f t="shared" ref="K34:K44" si="11">G34*H34</f>
        <v>0</v>
      </c>
    </row>
    <row r="35" spans="2:11" s="72" customFormat="1" ht="13.8" x14ac:dyDescent="0.3">
      <c r="B35" s="272" t="s">
        <v>568</v>
      </c>
      <c r="C35" s="395" t="s">
        <v>794</v>
      </c>
      <c r="D35" s="256"/>
      <c r="E35" s="378"/>
      <c r="F35" s="43"/>
      <c r="G35" s="225"/>
      <c r="H35" s="367"/>
      <c r="I35" s="167">
        <f t="shared" ref="I35:I44" si="12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 x14ac:dyDescent="0.3">
      <c r="B36" s="272" t="s">
        <v>569</v>
      </c>
      <c r="C36" s="400" t="s">
        <v>795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 x14ac:dyDescent="0.3">
      <c r="B37" s="272" t="s">
        <v>570</v>
      </c>
      <c r="C37" s="395" t="s">
        <v>796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 x14ac:dyDescent="0.3">
      <c r="B38" s="272" t="s">
        <v>571</v>
      </c>
      <c r="C38" s="395" t="s">
        <v>917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 x14ac:dyDescent="0.3">
      <c r="B39" s="272" t="s">
        <v>572</v>
      </c>
      <c r="C39" s="434" t="s">
        <v>1139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 x14ac:dyDescent="0.3">
      <c r="B40" s="272" t="s">
        <v>573</v>
      </c>
      <c r="C40" s="395" t="s">
        <v>797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 x14ac:dyDescent="0.3">
      <c r="B41" s="272" t="s">
        <v>574</v>
      </c>
      <c r="C41" s="400" t="s">
        <v>798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 x14ac:dyDescent="0.3">
      <c r="B42" s="272" t="s">
        <v>586</v>
      </c>
      <c r="C42" s="395" t="s">
        <v>799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 x14ac:dyDescent="0.3">
      <c r="B43" s="272" t="s">
        <v>587</v>
      </c>
      <c r="C43" s="112" t="s">
        <v>800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 x14ac:dyDescent="0.3">
      <c r="B44" s="272" t="s">
        <v>588</v>
      </c>
      <c r="C44" s="536" t="s">
        <v>899</v>
      </c>
      <c r="D44" s="537"/>
      <c r="E44" s="538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thickBot="1" x14ac:dyDescent="0.35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11" ht="15" thickBot="1" x14ac:dyDescent="0.35">
      <c r="B46" s="45"/>
      <c r="C46" s="46"/>
      <c r="D46" s="47"/>
      <c r="E46" s="46"/>
      <c r="F46" s="48"/>
      <c r="G46" s="49"/>
      <c r="H46" s="50"/>
      <c r="I46" s="51"/>
    </row>
    <row r="47" spans="2:11" ht="18.600000000000001" thickBot="1" x14ac:dyDescent="0.4">
      <c r="B47" s="531" t="s">
        <v>150</v>
      </c>
      <c r="C47" s="532"/>
      <c r="D47" s="532"/>
      <c r="E47" s="532"/>
      <c r="F47" s="532"/>
      <c r="G47" s="533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spans="2:11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  <row r="54" spans="2:2" x14ac:dyDescent="0.3">
      <c r="B54" s="52"/>
    </row>
    <row r="55" spans="2:2" x14ac:dyDescent="0.3">
      <c r="B55" s="52"/>
    </row>
    <row r="56" spans="2:2" x14ac:dyDescent="0.3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dxfId="0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5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zoomScale="60" zoomScaleNormal="60" workbookViewId="0">
      <selection activeCell="H13" sqref="H13"/>
    </sheetView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62.33203125" style="39" bestFit="1" customWidth="1"/>
    <col min="4" max="4" width="9.6640625" style="39" bestFit="1" customWidth="1"/>
    <col min="5" max="5" width="10.33203125" style="39" bestFit="1" customWidth="1"/>
    <col min="6" max="6" width="12.33203125" style="39" customWidth="1"/>
    <col min="7" max="7" width="18.5546875" style="39" customWidth="1"/>
    <col min="8" max="8" width="8.33203125" style="39" customWidth="1"/>
    <col min="9" max="10" width="15.6640625" style="39" customWidth="1"/>
    <col min="11" max="11" width="14.8867187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44" t="s">
        <v>144</v>
      </c>
      <c r="C2" s="504" t="str">
        <f>Nábytek!D25</f>
        <v>Chladicí/Mrazicí ostrůvky s agregátem</v>
      </c>
      <c r="D2" s="505"/>
      <c r="E2" s="505"/>
      <c r="F2" s="506"/>
      <c r="G2" s="525" t="str">
        <f>'Celkem  Nab+Tech'!G2</f>
        <v>Firma</v>
      </c>
      <c r="H2" s="526"/>
      <c r="I2" s="553" t="str">
        <f>Nábytek!H2</f>
        <v>XY</v>
      </c>
      <c r="J2" s="554"/>
      <c r="K2" s="555"/>
    </row>
    <row r="3" spans="2:11" ht="16.2" thickBot="1" x14ac:dyDescent="0.35">
      <c r="B3" s="545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553" t="str">
        <f>Nábytek!H3</f>
        <v>Makro Ostrava - remodelling chlazení</v>
      </c>
      <c r="J3" s="554"/>
      <c r="K3" s="555"/>
    </row>
    <row r="4" spans="2:11" ht="16.2" thickBot="1" x14ac:dyDescent="0.35">
      <c r="B4" s="546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550" t="str">
        <f>Nábytek!H4</f>
        <v>XX.XX.2020</v>
      </c>
      <c r="J4" s="551"/>
      <c r="K4" s="552"/>
    </row>
    <row r="5" spans="2:11" s="72" customFormat="1" ht="13.8" x14ac:dyDescent="0.3">
      <c r="B5" s="507" t="s">
        <v>1108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1100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4.4" customHeight="1" x14ac:dyDescent="0.3">
      <c r="B7" s="511" t="s">
        <v>1101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3.8" x14ac:dyDescent="0.3">
      <c r="B8" s="511" t="s">
        <v>1096</v>
      </c>
      <c r="C8" s="508"/>
      <c r="D8" s="508"/>
      <c r="E8" s="508"/>
      <c r="F8" s="508"/>
      <c r="G8" s="508"/>
      <c r="H8" s="508"/>
      <c r="I8" s="508"/>
      <c r="J8" s="508"/>
      <c r="K8" s="512"/>
    </row>
    <row r="9" spans="2:11" s="72" customFormat="1" thickBot="1" x14ac:dyDescent="0.35">
      <c r="B9" s="513" t="s">
        <v>1102</v>
      </c>
      <c r="C9" s="514"/>
      <c r="D9" s="514"/>
      <c r="E9" s="514"/>
      <c r="F9" s="514"/>
      <c r="G9" s="514"/>
      <c r="H9" s="514"/>
      <c r="I9" s="514"/>
      <c r="J9" s="514"/>
      <c r="K9" s="515"/>
    </row>
    <row r="10" spans="2:11" s="9" customFormat="1" x14ac:dyDescent="0.3">
      <c r="B10" s="516" t="s">
        <v>16</v>
      </c>
      <c r="C10" s="521" t="s">
        <v>739</v>
      </c>
      <c r="D10" s="521" t="s">
        <v>740</v>
      </c>
      <c r="E10" s="393" t="s">
        <v>741</v>
      </c>
      <c r="F10" s="393" t="s">
        <v>742</v>
      </c>
      <c r="G10" s="393" t="s">
        <v>688</v>
      </c>
      <c r="H10" s="521" t="s">
        <v>685</v>
      </c>
      <c r="I10" s="392" t="s">
        <v>686</v>
      </c>
      <c r="J10" s="502" t="s">
        <v>697</v>
      </c>
      <c r="K10" s="503"/>
    </row>
    <row r="11" spans="2:11" s="9" customFormat="1" ht="15" thickBot="1" x14ac:dyDescent="0.35">
      <c r="B11" s="517"/>
      <c r="C11" s="522"/>
      <c r="D11" s="522"/>
      <c r="E11" s="394" t="s">
        <v>27</v>
      </c>
      <c r="F11" s="394" t="s">
        <v>743</v>
      </c>
      <c r="G11" s="394" t="s">
        <v>743</v>
      </c>
      <c r="H11" s="522"/>
      <c r="I11" s="394" t="s">
        <v>743</v>
      </c>
      <c r="J11" s="67" t="s">
        <v>687</v>
      </c>
      <c r="K11" s="68" t="s">
        <v>688</v>
      </c>
    </row>
    <row r="12" spans="2:11" s="72" customFormat="1" ht="13.8" x14ac:dyDescent="0.3">
      <c r="B12" s="271"/>
      <c r="C12" s="109" t="s">
        <v>900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 x14ac:dyDescent="0.3">
      <c r="B13" s="272" t="s">
        <v>119</v>
      </c>
      <c r="C13" s="112" t="s">
        <v>1107</v>
      </c>
      <c r="E13" s="113" t="s">
        <v>1105</v>
      </c>
      <c r="F13" s="43"/>
      <c r="G13" s="160"/>
      <c r="H13" s="367">
        <v>8</v>
      </c>
      <c r="I13" s="167">
        <f>J13+K13</f>
        <v>0</v>
      </c>
      <c r="J13" s="152">
        <f t="shared" ref="J13" si="0">F13*H13</f>
        <v>0</v>
      </c>
      <c r="K13" s="151">
        <f t="shared" ref="K13" si="1">G13*H13</f>
        <v>0</v>
      </c>
    </row>
    <row r="14" spans="2:11" s="72" customFormat="1" ht="13.8" x14ac:dyDescent="0.3">
      <c r="B14" s="272" t="s">
        <v>120</v>
      </c>
      <c r="C14" s="112" t="s">
        <v>901</v>
      </c>
      <c r="D14" s="113"/>
      <c r="E14" s="114" t="s">
        <v>134</v>
      </c>
      <c r="F14" s="43"/>
      <c r="G14" s="160"/>
      <c r="H14" s="367">
        <v>12</v>
      </c>
      <c r="I14" s="167">
        <f t="shared" ref="I14:I37" si="2">J14+K14</f>
        <v>0</v>
      </c>
      <c r="J14" s="152">
        <f t="shared" ref="J14:J37" si="3">F14*H14</f>
        <v>0</v>
      </c>
      <c r="K14" s="151">
        <f t="shared" ref="K14:K37" si="4">G14*H14</f>
        <v>0</v>
      </c>
    </row>
    <row r="15" spans="2:11" s="72" customFormat="1" ht="13.8" x14ac:dyDescent="0.3">
      <c r="B15" s="272" t="s">
        <v>121</v>
      </c>
      <c r="C15" s="112" t="s">
        <v>901</v>
      </c>
      <c r="D15" s="113"/>
      <c r="E15" s="114" t="s">
        <v>135</v>
      </c>
      <c r="F15" s="43"/>
      <c r="G15" s="160"/>
      <c r="H15" s="367">
        <v>51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 x14ac:dyDescent="0.3">
      <c r="B16" s="272" t="s">
        <v>122</v>
      </c>
      <c r="C16" s="112" t="s">
        <v>1106</v>
      </c>
      <c r="D16" s="113"/>
      <c r="E16" s="114" t="s">
        <v>134</v>
      </c>
      <c r="F16" s="43"/>
      <c r="G16" s="160"/>
      <c r="H16" s="367">
        <v>0</v>
      </c>
      <c r="I16" s="167">
        <f t="shared" ref="I16:I17" si="5">J16+K16</f>
        <v>0</v>
      </c>
      <c r="J16" s="152">
        <f t="shared" ref="J16:J17" si="6">F16*H16</f>
        <v>0</v>
      </c>
      <c r="K16" s="151">
        <f t="shared" ref="K16:K17" si="7">G16*H16</f>
        <v>0</v>
      </c>
    </row>
    <row r="17" spans="2:11" s="72" customFormat="1" ht="13.8" x14ac:dyDescent="0.3">
      <c r="B17" s="272" t="s">
        <v>123</v>
      </c>
      <c r="C17" s="112" t="s">
        <v>1106</v>
      </c>
      <c r="D17" s="113"/>
      <c r="E17" s="114" t="s">
        <v>135</v>
      </c>
      <c r="F17" s="43"/>
      <c r="G17" s="160"/>
      <c r="H17" s="367">
        <v>9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 x14ac:dyDescent="0.3">
      <c r="B18" s="272"/>
      <c r="C18" s="117" t="s">
        <v>891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3.8" x14ac:dyDescent="0.3">
      <c r="B19" s="272" t="s">
        <v>124</v>
      </c>
      <c r="C19" s="112" t="s">
        <v>892</v>
      </c>
      <c r="D19" s="115"/>
      <c r="E19" s="114"/>
      <c r="F19" s="43"/>
      <c r="G19" s="225"/>
      <c r="H19" s="367">
        <v>380</v>
      </c>
      <c r="I19" s="167">
        <f t="shared" ref="I19" si="8">J19+K19</f>
        <v>0</v>
      </c>
      <c r="J19" s="152">
        <f t="shared" ref="J19" si="9">F19*H19</f>
        <v>0</v>
      </c>
      <c r="K19" s="151">
        <f t="shared" ref="K19" si="10">G19*H19</f>
        <v>0</v>
      </c>
    </row>
    <row r="20" spans="2:11" s="72" customFormat="1" ht="13.8" x14ac:dyDescent="0.3">
      <c r="B20" s="272" t="s">
        <v>125</v>
      </c>
      <c r="C20" s="112" t="s">
        <v>902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 x14ac:dyDescent="0.3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 x14ac:dyDescent="0.3">
      <c r="B22" s="272" t="s">
        <v>126</v>
      </c>
      <c r="C22" s="112" t="s">
        <v>896</v>
      </c>
      <c r="D22" s="115" t="s">
        <v>897</v>
      </c>
      <c r="E22" s="114" t="s">
        <v>134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 x14ac:dyDescent="0.3">
      <c r="B23" s="272" t="s">
        <v>127</v>
      </c>
      <c r="C23" s="112" t="s">
        <v>903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 x14ac:dyDescent="0.3">
      <c r="B24" s="272" t="s">
        <v>128</v>
      </c>
      <c r="C24" s="112" t="s">
        <v>903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 x14ac:dyDescent="0.3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 x14ac:dyDescent="0.3">
      <c r="B26" s="272" t="s">
        <v>129</v>
      </c>
      <c r="C26" s="112" t="s">
        <v>896</v>
      </c>
      <c r="D26" s="115" t="s">
        <v>897</v>
      </c>
      <c r="E26" s="116"/>
      <c r="F26" s="43"/>
      <c r="G26" s="160"/>
      <c r="H26" s="367">
        <v>87.5</v>
      </c>
      <c r="I26" s="167">
        <f>J26+K26</f>
        <v>0</v>
      </c>
      <c r="J26" s="152">
        <f t="shared" ref="J26:J29" si="11">F26*H26</f>
        <v>0</v>
      </c>
      <c r="K26" s="151">
        <f t="shared" ref="K26:K29" si="12">G26*H26</f>
        <v>0</v>
      </c>
    </row>
    <row r="27" spans="2:11" s="72" customFormat="1" ht="13.8" x14ac:dyDescent="0.3">
      <c r="B27" s="272" t="s">
        <v>130</v>
      </c>
      <c r="C27" s="240" t="s">
        <v>895</v>
      </c>
      <c r="D27" s="113"/>
      <c r="E27" s="114" t="s">
        <v>134</v>
      </c>
      <c r="F27" s="43"/>
      <c r="G27" s="225"/>
      <c r="H27" s="367">
        <v>16</v>
      </c>
      <c r="I27" s="167">
        <f t="shared" ref="I27:I29" si="13">J27+K27</f>
        <v>0</v>
      </c>
      <c r="J27" s="152">
        <f t="shared" si="11"/>
        <v>0</v>
      </c>
      <c r="K27" s="151">
        <f t="shared" si="12"/>
        <v>0</v>
      </c>
    </row>
    <row r="28" spans="2:11" s="72" customFormat="1" ht="13.8" x14ac:dyDescent="0.3">
      <c r="B28" s="272" t="s">
        <v>131</v>
      </c>
      <c r="C28" s="240" t="s">
        <v>895</v>
      </c>
      <c r="D28" s="113"/>
      <c r="E28" s="114" t="s">
        <v>134</v>
      </c>
      <c r="F28" s="43"/>
      <c r="G28" s="225"/>
      <c r="H28" s="367">
        <v>24</v>
      </c>
      <c r="I28" s="167">
        <f t="shared" si="13"/>
        <v>0</v>
      </c>
      <c r="J28" s="152">
        <f t="shared" si="11"/>
        <v>0</v>
      </c>
      <c r="K28" s="151">
        <f t="shared" si="12"/>
        <v>0</v>
      </c>
    </row>
    <row r="29" spans="2:11" s="72" customFormat="1" ht="13.8" x14ac:dyDescent="0.3">
      <c r="B29" s="272" t="s">
        <v>132</v>
      </c>
      <c r="C29" s="240" t="s">
        <v>895</v>
      </c>
      <c r="D29" s="113"/>
      <c r="E29" s="114" t="s">
        <v>135</v>
      </c>
      <c r="F29" s="43"/>
      <c r="G29" s="225"/>
      <c r="H29" s="367">
        <v>120</v>
      </c>
      <c r="I29" s="167">
        <f t="shared" si="13"/>
        <v>0</v>
      </c>
      <c r="J29" s="152">
        <f t="shared" si="11"/>
        <v>0</v>
      </c>
      <c r="K29" s="151">
        <f t="shared" si="12"/>
        <v>0</v>
      </c>
    </row>
    <row r="30" spans="2:11" s="130" customFormat="1" ht="13.8" x14ac:dyDescent="0.3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 x14ac:dyDescent="0.3">
      <c r="B31" s="272" t="s">
        <v>133</v>
      </c>
      <c r="C31" s="112" t="s">
        <v>1097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 x14ac:dyDescent="0.3">
      <c r="B32" s="272" t="s">
        <v>650</v>
      </c>
      <c r="C32" s="112" t="s">
        <v>1097</v>
      </c>
      <c r="D32" s="113"/>
      <c r="E32" s="116" t="s">
        <v>134</v>
      </c>
      <c r="F32" s="43"/>
      <c r="G32" s="225"/>
      <c r="H32" s="367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 x14ac:dyDescent="0.3">
      <c r="B33" s="272" t="s">
        <v>647</v>
      </c>
      <c r="C33" s="112" t="s">
        <v>1097</v>
      </c>
      <c r="D33" s="115"/>
      <c r="E33" s="116" t="s">
        <v>135</v>
      </c>
      <c r="F33" s="43"/>
      <c r="G33" s="225"/>
      <c r="H33" s="367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 x14ac:dyDescent="0.3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 x14ac:dyDescent="0.3">
      <c r="B35" s="272" t="s">
        <v>648</v>
      </c>
      <c r="C35" s="112" t="s">
        <v>1098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 x14ac:dyDescent="0.3">
      <c r="B36" s="272" t="s">
        <v>649</v>
      </c>
      <c r="C36" s="112" t="s">
        <v>1099</v>
      </c>
      <c r="D36" s="113"/>
      <c r="E36" s="114" t="s">
        <v>134</v>
      </c>
      <c r="F36" s="43"/>
      <c r="G36" s="160"/>
      <c r="H36" s="367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 x14ac:dyDescent="0.3">
      <c r="B37" s="272" t="s">
        <v>675</v>
      </c>
      <c r="C37" s="112" t="s">
        <v>1099</v>
      </c>
      <c r="D37" s="113"/>
      <c r="E37" s="114" t="s">
        <v>135</v>
      </c>
      <c r="F37" s="43"/>
      <c r="G37" s="160"/>
      <c r="H37" s="367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thickBot="1" x14ac:dyDescent="0.35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11" ht="15" thickBot="1" x14ac:dyDescent="0.35">
      <c r="B39" s="45"/>
      <c r="C39" s="46"/>
      <c r="D39" s="47"/>
      <c r="E39" s="46"/>
      <c r="F39" s="48"/>
      <c r="G39" s="49"/>
      <c r="H39" s="50"/>
      <c r="I39" s="51"/>
    </row>
    <row r="40" spans="2:11" ht="18.600000000000001" thickBot="1" x14ac:dyDescent="0.4">
      <c r="B40" s="531" t="s">
        <v>707</v>
      </c>
      <c r="C40" s="532"/>
      <c r="D40" s="532"/>
      <c r="E40" s="532"/>
      <c r="F40" s="532"/>
      <c r="G40" s="532"/>
      <c r="H40" s="222">
        <f>SUM(H12:H38)</f>
        <v>875.5</v>
      </c>
      <c r="I40" s="189">
        <f t="shared" ref="I40:K40" si="14">SUM(I12:I38)</f>
        <v>0</v>
      </c>
      <c r="J40" s="258">
        <f t="shared" si="14"/>
        <v>0</v>
      </c>
      <c r="K40" s="259">
        <f t="shared" si="14"/>
        <v>0</v>
      </c>
    </row>
    <row r="41" spans="2:11" x14ac:dyDescent="0.3">
      <c r="B41" s="52"/>
    </row>
    <row r="42" spans="2:11" x14ac:dyDescent="0.3">
      <c r="B42" s="52"/>
    </row>
    <row r="43" spans="2:11" x14ac:dyDescent="0.3">
      <c r="B43" s="52"/>
    </row>
    <row r="44" spans="2:11" x14ac:dyDescent="0.3">
      <c r="B44" s="52"/>
    </row>
    <row r="45" spans="2:11" x14ac:dyDescent="0.3">
      <c r="B45" s="52"/>
    </row>
    <row r="46" spans="2:11" x14ac:dyDescent="0.3">
      <c r="B46" s="52"/>
    </row>
    <row r="47" spans="2:11" x14ac:dyDescent="0.3">
      <c r="B47" s="52"/>
    </row>
    <row r="48" spans="2:11" x14ac:dyDescent="0.3">
      <c r="B48" s="52"/>
    </row>
    <row r="49" spans="2:2" x14ac:dyDescent="0.3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customWidth="1"/>
    <col min="3" max="3" width="43.33203125" style="39" bestFit="1" customWidth="1"/>
    <col min="4" max="4" width="11.33203125" style="39" customWidth="1"/>
    <col min="5" max="5" width="15.33203125" style="39" customWidth="1"/>
    <col min="6" max="6" width="17" style="39" customWidth="1"/>
    <col min="7" max="8" width="15.6640625" style="39" customWidth="1"/>
    <col min="9" max="9" width="13.109375" style="39" customWidth="1"/>
    <col min="10" max="16384" width="8.88671875" style="39"/>
  </cols>
  <sheetData>
    <row r="1" spans="2:12" ht="15" thickBot="1" x14ac:dyDescent="0.35"/>
    <row r="2" spans="2:12" ht="21.6" thickBot="1" x14ac:dyDescent="0.35">
      <c r="B2" s="544" t="s">
        <v>248</v>
      </c>
      <c r="C2" s="556" t="str">
        <f>Nábytek!C31:H31</f>
        <v>Doprava nábytku</v>
      </c>
      <c r="D2" s="557"/>
      <c r="E2" s="558"/>
      <c r="F2" s="40" t="str">
        <f>'Celkem  Nab+Tech'!G2</f>
        <v>Firma</v>
      </c>
      <c r="G2" s="547" t="str">
        <f>Nábytek!H2</f>
        <v>XY</v>
      </c>
      <c r="H2" s="548"/>
      <c r="I2" s="549"/>
    </row>
    <row r="3" spans="2:12" ht="15" customHeight="1" thickBot="1" x14ac:dyDescent="0.35">
      <c r="B3" s="545"/>
      <c r="C3" s="559"/>
      <c r="D3" s="560"/>
      <c r="E3" s="561"/>
      <c r="F3" s="249" t="str">
        <f>'Celkem  Nab+Tech'!G3</f>
        <v>Projekt</v>
      </c>
      <c r="G3" s="547" t="str">
        <f>Nábytek!H3</f>
        <v>Makro Ostrava - remodelling chlazení</v>
      </c>
      <c r="H3" s="548"/>
      <c r="I3" s="549"/>
    </row>
    <row r="4" spans="2:12" ht="21.6" customHeight="1" thickBot="1" x14ac:dyDescent="0.35">
      <c r="B4" s="546"/>
      <c r="C4" s="562"/>
      <c r="D4" s="563"/>
      <c r="E4" s="564"/>
      <c r="F4" s="41" t="str">
        <f>'Celkem  Nab+Tech'!G4</f>
        <v>Datum nabídky</v>
      </c>
      <c r="G4" s="565" t="str">
        <f>Nábytek!H4</f>
        <v>XX.XX.2020</v>
      </c>
      <c r="H4" s="566"/>
      <c r="I4" s="567"/>
    </row>
    <row r="5" spans="2:12" s="72" customFormat="1" ht="13.8" x14ac:dyDescent="0.3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12" s="72" customFormat="1" ht="13.8" x14ac:dyDescent="0.3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12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12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12" ht="14.4" customHeight="1" x14ac:dyDescent="0.3">
      <c r="B9" s="574" t="s">
        <v>85</v>
      </c>
      <c r="C9" s="576" t="s">
        <v>739</v>
      </c>
      <c r="D9" s="393" t="s">
        <v>742</v>
      </c>
      <c r="E9" s="393" t="s">
        <v>688</v>
      </c>
      <c r="F9" s="521" t="s">
        <v>685</v>
      </c>
      <c r="G9" s="392" t="s">
        <v>686</v>
      </c>
      <c r="H9" s="502" t="s">
        <v>697</v>
      </c>
      <c r="I9" s="503"/>
    </row>
    <row r="10" spans="2:12" ht="15" thickBot="1" x14ac:dyDescent="0.35">
      <c r="B10" s="575"/>
      <c r="C10" s="577"/>
      <c r="D10" s="394" t="s">
        <v>743</v>
      </c>
      <c r="E10" s="394" t="s">
        <v>743</v>
      </c>
      <c r="F10" s="522"/>
      <c r="G10" s="394" t="s">
        <v>743</v>
      </c>
      <c r="H10" s="67" t="s">
        <v>687</v>
      </c>
      <c r="I10" s="68" t="s">
        <v>688</v>
      </c>
    </row>
    <row r="11" spans="2:12" x14ac:dyDescent="0.3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x14ac:dyDescent="0.3">
      <c r="B12" s="69" t="s">
        <v>145</v>
      </c>
      <c r="C12" s="70" t="s">
        <v>906</v>
      </c>
      <c r="D12" s="169"/>
      <c r="E12" s="225"/>
      <c r="F12" s="370">
        <v>1</v>
      </c>
      <c r="G12" s="167">
        <f>H12+I12</f>
        <v>0</v>
      </c>
      <c r="H12" s="152">
        <f t="shared" ref="H12" si="0">D12*F12</f>
        <v>0</v>
      </c>
      <c r="I12" s="151">
        <f t="shared" ref="I12" si="1">E12*F12</f>
        <v>0</v>
      </c>
      <c r="L12" s="39"/>
    </row>
    <row r="13" spans="2:12" s="72" customFormat="1" ht="15" thickBot="1" x14ac:dyDescent="0.35">
      <c r="B13" s="73"/>
      <c r="C13" s="78"/>
      <c r="D13" s="83"/>
      <c r="E13" s="83"/>
      <c r="F13" s="84"/>
      <c r="G13" s="188"/>
      <c r="H13" s="173"/>
      <c r="I13" s="174"/>
      <c r="L13" s="39"/>
    </row>
    <row r="14" spans="2:12" ht="15" thickBot="1" x14ac:dyDescent="0.35">
      <c r="B14" s="66"/>
      <c r="C14" s="60"/>
      <c r="D14" s="62"/>
      <c r="E14" s="63"/>
      <c r="F14" s="64"/>
      <c r="G14" s="211"/>
      <c r="H14" s="211"/>
      <c r="I14" s="211"/>
    </row>
    <row r="15" spans="2:12" ht="18.600000000000001" thickBot="1" x14ac:dyDescent="0.4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spans="2:12" x14ac:dyDescent="0.3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9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50.88671875" style="39" bestFit="1" customWidth="1"/>
    <col min="4" max="4" width="16.6640625" style="39" customWidth="1"/>
    <col min="5" max="5" width="13.109375" style="39" customWidth="1"/>
    <col min="6" max="6" width="8.33203125" style="39" customWidth="1"/>
    <col min="7" max="8" width="15.6640625" style="39" customWidth="1"/>
    <col min="9" max="9" width="14.88671875" style="39" customWidth="1"/>
    <col min="10" max="16384" width="8.88671875" style="39"/>
  </cols>
  <sheetData>
    <row r="1" spans="1:9" ht="15" thickBot="1" x14ac:dyDescent="0.35">
      <c r="A1" s="433"/>
    </row>
    <row r="2" spans="1:9" ht="21.6" thickBot="1" x14ac:dyDescent="0.35">
      <c r="B2" s="544" t="s">
        <v>152</v>
      </c>
      <c r="C2" s="504" t="str">
        <f>Nábytek!D36</f>
        <v>Extra položky</v>
      </c>
      <c r="D2" s="506"/>
      <c r="E2" s="578" t="str">
        <f>'Celkem  Nab+Tech'!G2</f>
        <v>Firma</v>
      </c>
      <c r="F2" s="523"/>
      <c r="G2" s="553" t="str">
        <f>Nábytek!H2</f>
        <v>XY</v>
      </c>
      <c r="H2" s="554"/>
      <c r="I2" s="555"/>
    </row>
    <row r="3" spans="1:9" ht="16.2" thickBot="1" x14ac:dyDescent="0.35">
      <c r="B3" s="545"/>
      <c r="C3" s="579"/>
      <c r="D3" s="580"/>
      <c r="E3" s="578" t="str">
        <f>'Celkem  Nab+Tech'!G3</f>
        <v>Projekt</v>
      </c>
      <c r="F3" s="523"/>
      <c r="G3" s="553" t="str">
        <f>Nábytek!H3</f>
        <v>Makro Ostrava - remodelling chlazení</v>
      </c>
      <c r="H3" s="554"/>
      <c r="I3" s="555"/>
    </row>
    <row r="4" spans="1:9" ht="16.2" thickBot="1" x14ac:dyDescent="0.35">
      <c r="B4" s="546"/>
      <c r="C4" s="562"/>
      <c r="D4" s="564"/>
      <c r="E4" s="578" t="str">
        <f>'Celkem  Nab+Tech'!G4</f>
        <v>Datum nabídky</v>
      </c>
      <c r="F4" s="523"/>
      <c r="G4" s="550" t="str">
        <f>Nábytek!H4</f>
        <v>XX.XX.2020</v>
      </c>
      <c r="H4" s="551"/>
      <c r="I4" s="552"/>
    </row>
    <row r="5" spans="1:9" s="72" customFormat="1" ht="13.8" x14ac:dyDescent="0.3">
      <c r="B5" s="507" t="s">
        <v>801</v>
      </c>
      <c r="C5" s="509"/>
      <c r="D5" s="509"/>
      <c r="E5" s="509"/>
      <c r="F5" s="509"/>
      <c r="G5" s="509"/>
      <c r="H5" s="509"/>
      <c r="I5" s="510"/>
    </row>
    <row r="6" spans="1:9" s="72" customFormat="1" ht="14.4" customHeight="1" x14ac:dyDescent="0.3">
      <c r="B6" s="511"/>
      <c r="C6" s="508"/>
      <c r="D6" s="508"/>
      <c r="E6" s="508"/>
      <c r="F6" s="508"/>
      <c r="G6" s="508"/>
      <c r="H6" s="508"/>
      <c r="I6" s="512"/>
    </row>
    <row r="7" spans="1:9" s="72" customFormat="1" ht="13.8" x14ac:dyDescent="0.3">
      <c r="B7" s="511"/>
      <c r="C7" s="508"/>
      <c r="D7" s="508"/>
      <c r="E7" s="508"/>
      <c r="F7" s="508"/>
      <c r="G7" s="508"/>
      <c r="H7" s="508"/>
      <c r="I7" s="512"/>
    </row>
    <row r="8" spans="1:9" s="72" customFormat="1" thickBot="1" x14ac:dyDescent="0.35">
      <c r="B8" s="513"/>
      <c r="C8" s="514"/>
      <c r="D8" s="514"/>
      <c r="E8" s="514"/>
      <c r="F8" s="514"/>
      <c r="G8" s="514"/>
      <c r="H8" s="514"/>
      <c r="I8" s="515"/>
    </row>
    <row r="9" spans="1:9" s="9" customFormat="1" x14ac:dyDescent="0.3">
      <c r="B9" s="574" t="s">
        <v>85</v>
      </c>
      <c r="C9" s="576" t="s">
        <v>739</v>
      </c>
      <c r="D9" s="393" t="s">
        <v>742</v>
      </c>
      <c r="E9" s="393" t="s">
        <v>688</v>
      </c>
      <c r="F9" s="521" t="s">
        <v>685</v>
      </c>
      <c r="G9" s="392" t="s">
        <v>686</v>
      </c>
      <c r="H9" s="502" t="s">
        <v>697</v>
      </c>
      <c r="I9" s="503"/>
    </row>
    <row r="10" spans="1:9" s="9" customFormat="1" ht="15" thickBot="1" x14ac:dyDescent="0.35">
      <c r="B10" s="575"/>
      <c r="C10" s="577"/>
      <c r="D10" s="394" t="s">
        <v>743</v>
      </c>
      <c r="E10" s="394" t="s">
        <v>743</v>
      </c>
      <c r="F10" s="522"/>
      <c r="G10" s="394" t="s">
        <v>743</v>
      </c>
      <c r="H10" s="67" t="s">
        <v>687</v>
      </c>
      <c r="I10" s="68" t="s">
        <v>688</v>
      </c>
    </row>
    <row r="11" spans="1:9" s="72" customFormat="1" ht="13.8" x14ac:dyDescent="0.3">
      <c r="B11" s="271"/>
      <c r="C11" s="433"/>
      <c r="D11" s="42"/>
      <c r="E11" s="159"/>
      <c r="F11" s="42"/>
      <c r="G11" s="166"/>
      <c r="H11" s="157"/>
      <c r="I11" s="158"/>
    </row>
    <row r="12" spans="1:9" s="72" customFormat="1" ht="13.8" x14ac:dyDescent="0.3">
      <c r="B12" s="272" t="s">
        <v>151</v>
      </c>
      <c r="C12" s="112" t="s">
        <v>1117</v>
      </c>
      <c r="D12" s="43"/>
      <c r="E12" s="162"/>
      <c r="F12" s="390">
        <v>5</v>
      </c>
      <c r="G12" s="167">
        <f>H12+I12</f>
        <v>0</v>
      </c>
      <c r="H12" s="152">
        <f t="shared" ref="H12:H17" si="0">D12*F12</f>
        <v>0</v>
      </c>
      <c r="I12" s="151">
        <f t="shared" ref="I12:I17" si="1">E12*F12</f>
        <v>0</v>
      </c>
    </row>
    <row r="13" spans="1:9" s="72" customFormat="1" ht="13.8" x14ac:dyDescent="0.3">
      <c r="B13" s="272" t="s">
        <v>153</v>
      </c>
      <c r="C13" s="112" t="s">
        <v>1119</v>
      </c>
      <c r="D13" s="43"/>
      <c r="E13" s="162"/>
      <c r="F13" s="390"/>
      <c r="G13" s="167">
        <f t="shared" ref="G13:G17" si="2">H13+I13</f>
        <v>0</v>
      </c>
      <c r="H13" s="152">
        <f t="shared" si="0"/>
        <v>0</v>
      </c>
      <c r="I13" s="151">
        <f t="shared" si="1"/>
        <v>0</v>
      </c>
    </row>
    <row r="14" spans="1:9" s="72" customFormat="1" ht="13.8" x14ac:dyDescent="0.3">
      <c r="B14" s="272" t="s">
        <v>154</v>
      </c>
      <c r="C14" s="112" t="s">
        <v>1118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1:9" s="72" customFormat="1" ht="27.6" x14ac:dyDescent="0.3">
      <c r="B15" s="272" t="s">
        <v>155</v>
      </c>
      <c r="C15" s="433" t="s">
        <v>1137</v>
      </c>
      <c r="D15" s="43"/>
      <c r="E15" s="162"/>
      <c r="F15" s="390">
        <v>1</v>
      </c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1:9" s="72" customFormat="1" ht="27.6" x14ac:dyDescent="0.3">
      <c r="B16" s="272" t="s">
        <v>156</v>
      </c>
      <c r="C16" s="433" t="s">
        <v>1138</v>
      </c>
      <c r="D16" s="43"/>
      <c r="E16" s="162"/>
      <c r="F16" s="390">
        <v>1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 x14ac:dyDescent="0.3">
      <c r="B18" s="272" t="s">
        <v>158</v>
      </c>
      <c r="C18" s="112"/>
      <c r="D18" s="80"/>
      <c r="E18" s="162"/>
      <c r="F18" s="390"/>
      <c r="G18" s="167">
        <f t="shared" ref="G18:G31" si="3">H18+I18</f>
        <v>0</v>
      </c>
      <c r="H18" s="152">
        <f t="shared" ref="H18:H31" si="4">D18*F18</f>
        <v>0</v>
      </c>
      <c r="I18" s="151">
        <f t="shared" ref="I18:I31" si="5">E18*F18</f>
        <v>0</v>
      </c>
    </row>
    <row r="19" spans="2:9" s="72" customFormat="1" ht="13.8" x14ac:dyDescent="0.3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8" x14ac:dyDescent="0.3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8" x14ac:dyDescent="0.3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8" x14ac:dyDescent="0.3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8" x14ac:dyDescent="0.3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8" x14ac:dyDescent="0.3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8" x14ac:dyDescent="0.3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8" x14ac:dyDescent="0.3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8" x14ac:dyDescent="0.3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8" x14ac:dyDescent="0.3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8" x14ac:dyDescent="0.3">
      <c r="B29" s="272" t="s">
        <v>169</v>
      </c>
      <c r="C29" s="433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 x14ac:dyDescent="0.3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 x14ac:dyDescent="0.3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thickBot="1" x14ac:dyDescent="0.35">
      <c r="B32" s="274"/>
      <c r="C32" s="74"/>
      <c r="D32" s="81"/>
      <c r="E32" s="165"/>
      <c r="F32" s="82"/>
      <c r="G32" s="168"/>
      <c r="H32" s="154"/>
      <c r="I32" s="153"/>
    </row>
    <row r="33" spans="2:9" ht="15" thickBot="1" x14ac:dyDescent="0.35">
      <c r="B33" s="45"/>
      <c r="C33" s="46"/>
      <c r="D33" s="48"/>
      <c r="E33" s="49"/>
      <c r="F33" s="50"/>
      <c r="G33" s="51"/>
    </row>
    <row r="34" spans="2:9" ht="18.600000000000001" thickBot="1" x14ac:dyDescent="0.4">
      <c r="B34" s="531" t="s">
        <v>150</v>
      </c>
      <c r="C34" s="532"/>
      <c r="D34" s="532"/>
      <c r="E34" s="533"/>
      <c r="F34" s="222">
        <f>SUM(F11:F32)</f>
        <v>57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spans="2:9" x14ac:dyDescent="0.3">
      <c r="B35" s="52"/>
    </row>
    <row r="36" spans="2:9" x14ac:dyDescent="0.3">
      <c r="B36" s="52"/>
    </row>
    <row r="37" spans="2:9" x14ac:dyDescent="0.3">
      <c r="B37" s="52"/>
    </row>
    <row r="38" spans="2:9" x14ac:dyDescent="0.3">
      <c r="B38" s="52"/>
    </row>
    <row r="39" spans="2:9" x14ac:dyDescent="0.3">
      <c r="B39" s="52"/>
    </row>
    <row r="40" spans="2:9" x14ac:dyDescent="0.3">
      <c r="B40" s="52"/>
    </row>
    <row r="41" spans="2:9" x14ac:dyDescent="0.3">
      <c r="B41" s="52"/>
    </row>
    <row r="42" spans="2:9" x14ac:dyDescent="0.3">
      <c r="B42" s="52"/>
    </row>
    <row r="43" spans="2:9" x14ac:dyDescent="0.3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9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33203125" style="39" customWidth="1"/>
    <col min="10" max="11" width="15.6640625" style="39" customWidth="1"/>
    <col min="12" max="12" width="12.109375" style="39" bestFit="1" customWidth="1"/>
    <col min="13" max="23" width="8.88671875" style="39"/>
    <col min="24" max="24" width="9.88671875" style="39" bestFit="1" customWidth="1"/>
    <col min="25" max="25" width="8.88671875" style="39"/>
    <col min="26" max="26" width="14.33203125" style="39" bestFit="1" customWidth="1"/>
    <col min="27" max="27" width="9.88671875" style="39" bestFit="1" customWidth="1"/>
    <col min="28" max="28" width="14.33203125" style="39" bestFit="1" customWidth="1"/>
    <col min="29" max="16384" width="8.88671875" style="39"/>
  </cols>
  <sheetData>
    <row r="1" spans="2:12" ht="15" thickBot="1" x14ac:dyDescent="0.35"/>
    <row r="2" spans="2:12" ht="16.2" customHeight="1" thickBot="1" x14ac:dyDescent="0.35">
      <c r="B2" s="544" t="s">
        <v>139</v>
      </c>
      <c r="C2" s="556" t="str">
        <f>Technologie!D9</f>
        <v>Chladicí boxy maso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12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12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12" x14ac:dyDescent="0.3">
      <c r="B5" s="568" t="s">
        <v>930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12" x14ac:dyDescent="0.3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12" x14ac:dyDescent="0.3">
      <c r="B7" s="511" t="s">
        <v>908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12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12" ht="14.4" customHeight="1" x14ac:dyDescent="0.3">
      <c r="B9" s="574" t="s">
        <v>85</v>
      </c>
      <c r="C9" s="576" t="s">
        <v>910</v>
      </c>
      <c r="D9" s="107" t="s">
        <v>739</v>
      </c>
      <c r="E9" s="107"/>
      <c r="F9" s="107" t="s">
        <v>1131</v>
      </c>
      <c r="G9" s="238" t="s">
        <v>742</v>
      </c>
      <c r="H9" s="238" t="s">
        <v>688</v>
      </c>
      <c r="I9" s="439" t="s">
        <v>685</v>
      </c>
      <c r="J9" s="392" t="s">
        <v>686</v>
      </c>
      <c r="K9" s="502" t="s">
        <v>697</v>
      </c>
      <c r="L9" s="503"/>
    </row>
    <row r="10" spans="2:12" ht="29.4" thickBot="1" x14ac:dyDescent="0.35">
      <c r="B10" s="575"/>
      <c r="C10" s="577"/>
      <c r="D10" s="108" t="s">
        <v>911</v>
      </c>
      <c r="E10" s="129"/>
      <c r="F10" s="129" t="s">
        <v>1132</v>
      </c>
      <c r="G10" s="251" t="s">
        <v>743</v>
      </c>
      <c r="H10" s="251" t="s">
        <v>743</v>
      </c>
      <c r="I10" s="440"/>
      <c r="J10" s="394" t="s">
        <v>743</v>
      </c>
      <c r="K10" s="67" t="s">
        <v>687</v>
      </c>
      <c r="L10" s="68" t="s">
        <v>688</v>
      </c>
    </row>
    <row r="11" spans="2:12" s="72" customFormat="1" ht="13.8" x14ac:dyDescent="0.3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 x14ac:dyDescent="0.3">
      <c r="B12" s="180" t="s">
        <v>43</v>
      </c>
      <c r="C12" s="380" t="s">
        <v>1175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</row>
    <row r="13" spans="2:12" s="72" customFormat="1" ht="13.2" customHeight="1" x14ac:dyDescent="0.3">
      <c r="B13" s="69" t="s">
        <v>44</v>
      </c>
      <c r="C13" s="380" t="s">
        <v>1174</v>
      </c>
      <c r="D13" s="86"/>
      <c r="E13" s="71"/>
      <c r="F13" s="85"/>
      <c r="G13" s="169"/>
      <c r="H13" s="169"/>
      <c r="I13" s="372">
        <v>1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 x14ac:dyDescent="0.3">
      <c r="B14" s="69" t="s">
        <v>45</v>
      </c>
      <c r="C14" s="380" t="s">
        <v>1176</v>
      </c>
      <c r="D14" s="86"/>
      <c r="E14" s="71"/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 x14ac:dyDescent="0.3">
      <c r="B15" s="69" t="s">
        <v>46</v>
      </c>
      <c r="C15" s="380" t="s">
        <v>1179</v>
      </c>
      <c r="D15" s="86"/>
      <c r="E15" s="71"/>
      <c r="F15" s="85"/>
      <c r="G15" s="169"/>
      <c r="H15" s="169"/>
      <c r="I15" s="372">
        <v>12</v>
      </c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 x14ac:dyDescent="0.3">
      <c r="B16" s="69" t="s">
        <v>47</v>
      </c>
      <c r="C16" s="380" t="s">
        <v>1177</v>
      </c>
      <c r="D16" s="86"/>
      <c r="E16" s="71"/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 x14ac:dyDescent="0.3">
      <c r="B17" s="69" t="s">
        <v>48</v>
      </c>
      <c r="C17" s="380" t="s">
        <v>1178</v>
      </c>
      <c r="D17" s="86"/>
      <c r="E17" s="71"/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 x14ac:dyDescent="0.3">
      <c r="B18" s="69" t="s">
        <v>49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 x14ac:dyDescent="0.3">
      <c r="B19" s="69" t="s">
        <v>50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 x14ac:dyDescent="0.3">
      <c r="B20" s="69" t="s">
        <v>51</v>
      </c>
      <c r="C20" s="380"/>
      <c r="D20" s="86"/>
      <c r="E20" s="71"/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 x14ac:dyDescent="0.3">
      <c r="B21" s="69" t="s">
        <v>52</v>
      </c>
      <c r="C21" s="380"/>
      <c r="D21" s="86"/>
      <c r="E21" s="71"/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 x14ac:dyDescent="0.3">
      <c r="B22" s="69" t="s">
        <v>53</v>
      </c>
      <c r="C22" s="380"/>
      <c r="D22" s="86"/>
      <c r="E22" s="71"/>
      <c r="F22" s="85"/>
      <c r="G22" s="169"/>
      <c r="H22" s="169"/>
      <c r="I22" s="372"/>
      <c r="J22" s="167">
        <f t="shared" ref="J22:J23" si="3">K22+L22</f>
        <v>0</v>
      </c>
      <c r="K22" s="152">
        <f t="shared" ref="K22:K23" si="4">G22*I22</f>
        <v>0</v>
      </c>
      <c r="L22" s="151">
        <f t="shared" ref="L22:L23" si="5">H22*I22</f>
        <v>0</v>
      </c>
    </row>
    <row r="23" spans="2:12" s="72" customFormat="1" ht="13.2" customHeight="1" x14ac:dyDescent="0.3">
      <c r="B23" s="69" t="s">
        <v>54</v>
      </c>
      <c r="C23" s="380"/>
      <c r="D23" s="86"/>
      <c r="E23" s="71"/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 x14ac:dyDescent="0.3">
      <c r="B24" s="69" t="s">
        <v>55</v>
      </c>
      <c r="C24" s="380"/>
      <c r="D24" s="86"/>
      <c r="E24" s="71"/>
      <c r="F24" s="85"/>
      <c r="G24" s="169"/>
      <c r="H24" s="169"/>
      <c r="I24" s="372"/>
      <c r="J24" s="167">
        <f t="shared" ref="J24:J25" si="6">K24+L24</f>
        <v>0</v>
      </c>
      <c r="K24" s="152">
        <f t="shared" ref="K24:K25" si="7">G24*I24</f>
        <v>0</v>
      </c>
      <c r="L24" s="151">
        <f t="shared" ref="L24:L25" si="8">H24*I24</f>
        <v>0</v>
      </c>
    </row>
    <row r="25" spans="2:12" s="72" customFormat="1" ht="13.2" customHeight="1" x14ac:dyDescent="0.3">
      <c r="B25" s="69" t="s">
        <v>56</v>
      </c>
      <c r="C25" s="380"/>
      <c r="D25" s="86"/>
      <c r="E25" s="71"/>
      <c r="F25" s="85"/>
      <c r="G25" s="169"/>
      <c r="H25" s="169"/>
      <c r="I25" s="372"/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 x14ac:dyDescent="0.3">
      <c r="B26" s="69"/>
      <c r="C26" s="117" t="s">
        <v>792</v>
      </c>
      <c r="E26" s="416" t="s">
        <v>793</v>
      </c>
      <c r="F26" s="416" t="s">
        <v>739</v>
      </c>
      <c r="G26" s="53"/>
      <c r="H26" s="54"/>
      <c r="I26" s="373"/>
      <c r="J26" s="183"/>
      <c r="K26" s="171"/>
      <c r="L26" s="170"/>
    </row>
    <row r="27" spans="2:12" s="72" customFormat="1" ht="13.2" customHeight="1" x14ac:dyDescent="0.3">
      <c r="B27" s="69" t="s">
        <v>58</v>
      </c>
      <c r="C27" s="581" t="s">
        <v>913</v>
      </c>
      <c r="D27" s="584"/>
      <c r="E27" s="584"/>
      <c r="F27" s="585"/>
      <c r="G27" s="169"/>
      <c r="H27" s="169"/>
      <c r="I27" s="374">
        <v>6</v>
      </c>
      <c r="J27" s="167">
        <f>K27+L27</f>
        <v>0</v>
      </c>
      <c r="K27" s="152">
        <f t="shared" ref="K27:K40" si="9">G27*I27</f>
        <v>0</v>
      </c>
      <c r="L27" s="151">
        <f t="shared" ref="L27:L40" si="10">H27*I27</f>
        <v>0</v>
      </c>
    </row>
    <row r="28" spans="2:12" s="72" customFormat="1" ht="13.8" x14ac:dyDescent="0.3">
      <c r="B28" s="69" t="s">
        <v>59</v>
      </c>
      <c r="C28" s="395" t="s">
        <v>794</v>
      </c>
      <c r="D28" s="257"/>
      <c r="E28" s="256"/>
      <c r="F28" s="378"/>
      <c r="G28" s="43"/>
      <c r="H28" s="169"/>
      <c r="I28" s="367">
        <v>18</v>
      </c>
      <c r="J28" s="167">
        <f t="shared" ref="J28:J36" si="11">K28+L28</f>
        <v>0</v>
      </c>
      <c r="K28" s="152">
        <f t="shared" ref="K28:K36" si="12">G28*I28</f>
        <v>0</v>
      </c>
      <c r="L28" s="151">
        <f t="shared" ref="L28:L36" si="13">H28*I28</f>
        <v>0</v>
      </c>
    </row>
    <row r="29" spans="2:12" s="72" customFormat="1" ht="13.8" x14ac:dyDescent="0.3">
      <c r="B29" s="69" t="s">
        <v>60</v>
      </c>
      <c r="C29" s="400" t="s">
        <v>795</v>
      </c>
      <c r="D29" s="257"/>
      <c r="E29" s="256"/>
      <c r="F29" s="378"/>
      <c r="G29" s="43"/>
      <c r="H29" s="169"/>
      <c r="I29" s="367">
        <v>18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 x14ac:dyDescent="0.3">
      <c r="B30" s="69" t="s">
        <v>61</v>
      </c>
      <c r="C30" s="395" t="s">
        <v>914</v>
      </c>
      <c r="D30" s="257"/>
      <c r="E30" s="256"/>
      <c r="F30" s="378"/>
      <c r="G30" s="43"/>
      <c r="H30" s="160"/>
      <c r="I30" s="367">
        <v>4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 x14ac:dyDescent="0.3">
      <c r="B31" s="69" t="s">
        <v>62</v>
      </c>
      <c r="C31" s="395" t="s">
        <v>915</v>
      </c>
      <c r="D31" s="257"/>
      <c r="E31" s="256"/>
      <c r="F31" s="378"/>
      <c r="G31" s="43"/>
      <c r="H31" s="160"/>
      <c r="I31" s="367">
        <v>7</v>
      </c>
      <c r="J31" s="167">
        <f t="shared" ref="J31" si="14">K31+L31</f>
        <v>0</v>
      </c>
      <c r="K31" s="152">
        <f t="shared" ref="K31" si="15">G31*I31</f>
        <v>0</v>
      </c>
      <c r="L31" s="151">
        <f t="shared" ref="L31" si="16">H31*I31</f>
        <v>0</v>
      </c>
    </row>
    <row r="32" spans="2:12" s="72" customFormat="1" ht="13.8" x14ac:dyDescent="0.3">
      <c r="B32" s="69" t="s">
        <v>63</v>
      </c>
      <c r="C32" s="395" t="s">
        <v>916</v>
      </c>
      <c r="D32" s="257"/>
      <c r="E32" s="256"/>
      <c r="F32" s="378"/>
      <c r="G32" s="43"/>
      <c r="H32" s="160"/>
      <c r="I32" s="367">
        <v>36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 x14ac:dyDescent="0.3">
      <c r="B33" s="69" t="s">
        <v>64</v>
      </c>
      <c r="C33" s="250" t="s">
        <v>918</v>
      </c>
      <c r="D33" s="257"/>
      <c r="E33" s="256"/>
      <c r="F33" s="378"/>
      <c r="G33" s="43"/>
      <c r="H33" s="160"/>
      <c r="I33" s="367">
        <v>11</v>
      </c>
      <c r="J33" s="167">
        <f t="shared" ref="J33" si="17">K33+L33</f>
        <v>0</v>
      </c>
      <c r="K33" s="152">
        <f t="shared" ref="K33" si="18">G33*I33</f>
        <v>0</v>
      </c>
      <c r="L33" s="151">
        <f t="shared" ref="L33" si="19">H33*I33</f>
        <v>0</v>
      </c>
    </row>
    <row r="34" spans="2:12" s="72" customFormat="1" ht="13.8" x14ac:dyDescent="0.3">
      <c r="B34" s="69" t="s">
        <v>65</v>
      </c>
      <c r="C34" s="434" t="s">
        <v>1139</v>
      </c>
      <c r="D34" s="257"/>
      <c r="E34" s="256"/>
      <c r="F34" s="378"/>
      <c r="G34" s="43"/>
      <c r="H34" s="160"/>
      <c r="I34" s="367">
        <v>18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 x14ac:dyDescent="0.3">
      <c r="B35" s="69" t="s">
        <v>66</v>
      </c>
      <c r="C35" s="395" t="s">
        <v>797</v>
      </c>
      <c r="D35" s="257"/>
      <c r="E35" s="256"/>
      <c r="F35" s="378"/>
      <c r="G35" s="43"/>
      <c r="H35" s="160"/>
      <c r="I35" s="367">
        <v>7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 x14ac:dyDescent="0.3">
      <c r="B36" s="69" t="s">
        <v>67</v>
      </c>
      <c r="C36" s="395" t="s">
        <v>919</v>
      </c>
      <c r="D36" s="119"/>
      <c r="E36" s="119"/>
      <c r="F36" s="119"/>
      <c r="G36" s="43"/>
      <c r="H36" s="160"/>
      <c r="I36" s="367">
        <v>18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 x14ac:dyDescent="0.3">
      <c r="B37" s="69" t="s">
        <v>68</v>
      </c>
      <c r="C37" s="581" t="s">
        <v>920</v>
      </c>
      <c r="D37" s="582"/>
      <c r="E37" s="582"/>
      <c r="F37" s="583"/>
      <c r="G37" s="169"/>
      <c r="H37" s="169"/>
      <c r="I37" s="367">
        <v>18</v>
      </c>
      <c r="J37" s="167">
        <f t="shared" ref="J37:J40" si="2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 x14ac:dyDescent="0.3">
      <c r="B38" s="69" t="s">
        <v>69</v>
      </c>
      <c r="C38" s="581" t="s">
        <v>926</v>
      </c>
      <c r="D38" s="582"/>
      <c r="E38" s="582"/>
      <c r="F38" s="583"/>
      <c r="G38" s="169"/>
      <c r="H38" s="169"/>
      <c r="I38" s="374">
        <v>5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 x14ac:dyDescent="0.3">
      <c r="B39" s="69" t="s">
        <v>70</v>
      </c>
      <c r="C39" s="581" t="s">
        <v>921</v>
      </c>
      <c r="D39" s="582"/>
      <c r="E39" s="582"/>
      <c r="F39" s="583"/>
      <c r="G39" s="169"/>
      <c r="H39" s="169"/>
      <c r="I39" s="367">
        <v>11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 x14ac:dyDescent="0.3">
      <c r="B40" s="69" t="s">
        <v>71</v>
      </c>
      <c r="C40" s="581" t="s">
        <v>922</v>
      </c>
      <c r="D40" s="582"/>
      <c r="E40" s="582"/>
      <c r="F40" s="583"/>
      <c r="G40" s="169"/>
      <c r="H40" s="169"/>
      <c r="I40" s="367">
        <v>18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thickBot="1" x14ac:dyDescent="0.35">
      <c r="B41" s="73"/>
      <c r="C41" s="589"/>
      <c r="D41" s="590"/>
      <c r="E41" s="590"/>
      <c r="F41" s="591"/>
      <c r="G41" s="83"/>
      <c r="H41" s="83"/>
      <c r="I41" s="84"/>
      <c r="J41" s="184"/>
      <c r="K41" s="58"/>
      <c r="L41" s="57"/>
    </row>
    <row r="42" spans="2:12" ht="15" thickBot="1" x14ac:dyDescent="0.35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00000000000001" thickBot="1" x14ac:dyDescent="0.4">
      <c r="B43" s="531" t="s">
        <v>707</v>
      </c>
      <c r="C43" s="532"/>
      <c r="D43" s="532"/>
      <c r="E43" s="532"/>
      <c r="F43" s="532"/>
      <c r="G43" s="532"/>
      <c r="H43" s="533"/>
      <c r="I43" s="221">
        <f>SUM(I12:I41)</f>
        <v>213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spans="2:12" x14ac:dyDescent="0.3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3.886718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6" ht="15" thickBot="1" x14ac:dyDescent="0.35"/>
    <row r="2" spans="2:26" ht="16.2" customHeight="1" thickBot="1" x14ac:dyDescent="0.35">
      <c r="B2" s="544" t="s">
        <v>639</v>
      </c>
      <c r="C2" s="556" t="str">
        <f>Technologie!D10</f>
        <v>Chladicí boxy mléko (teploty +2 až 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6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26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6" x14ac:dyDescent="0.3">
      <c r="B5" s="568" t="s">
        <v>931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6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6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6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6" ht="14.4" customHeight="1" x14ac:dyDescent="0.3">
      <c r="B9" s="574" t="s">
        <v>85</v>
      </c>
      <c r="C9" s="576" t="s">
        <v>910</v>
      </c>
      <c r="D9" s="399" t="s">
        <v>739</v>
      </c>
      <c r="E9" s="399"/>
      <c r="F9" s="432" t="s">
        <v>1131</v>
      </c>
      <c r="G9" s="393" t="s">
        <v>742</v>
      </c>
      <c r="H9" s="393" t="s">
        <v>688</v>
      </c>
      <c r="I9" s="439" t="s">
        <v>685</v>
      </c>
      <c r="J9" s="392" t="s">
        <v>686</v>
      </c>
      <c r="K9" s="502" t="s">
        <v>697</v>
      </c>
      <c r="L9" s="503"/>
    </row>
    <row r="10" spans="2:26" ht="29.4" thickBot="1" x14ac:dyDescent="0.35">
      <c r="B10" s="575"/>
      <c r="C10" s="577"/>
      <c r="D10" s="401" t="s">
        <v>911</v>
      </c>
      <c r="E10" s="129"/>
      <c r="F10" s="129" t="s">
        <v>1132</v>
      </c>
      <c r="G10" s="394" t="s">
        <v>743</v>
      </c>
      <c r="H10" s="394" t="s">
        <v>743</v>
      </c>
      <c r="I10" s="440"/>
      <c r="J10" s="394" t="s">
        <v>743</v>
      </c>
      <c r="K10" s="67" t="s">
        <v>687</v>
      </c>
      <c r="L10" s="68" t="s">
        <v>688</v>
      </c>
    </row>
    <row r="11" spans="2:26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x14ac:dyDescent="0.3">
      <c r="B12" s="180" t="s">
        <v>250</v>
      </c>
      <c r="C12" s="380" t="s">
        <v>1171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x14ac:dyDescent="0.3">
      <c r="B13" s="180" t="s">
        <v>251</v>
      </c>
      <c r="C13" s="380" t="s">
        <v>1173</v>
      </c>
      <c r="D13" s="86"/>
      <c r="E13" s="71"/>
      <c r="F13" s="85"/>
      <c r="G13" s="169"/>
      <c r="H13" s="169"/>
      <c r="I13" s="372">
        <v>1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x14ac:dyDescent="0.3">
      <c r="B14" s="180" t="s">
        <v>252</v>
      </c>
      <c r="C14" s="380" t="s">
        <v>1172</v>
      </c>
      <c r="D14" s="86"/>
      <c r="E14" s="71"/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x14ac:dyDescent="0.3">
      <c r="B15" s="180" t="s">
        <v>253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x14ac:dyDescent="0.3">
      <c r="B16" s="180" t="s">
        <v>254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x14ac:dyDescent="0.3">
      <c r="B17" s="180" t="s">
        <v>255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x14ac:dyDescent="0.3">
      <c r="B18" s="180" t="s">
        <v>256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x14ac:dyDescent="0.3">
      <c r="B19" s="180" t="s">
        <v>257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x14ac:dyDescent="0.3">
      <c r="B20" s="180" t="s">
        <v>258</v>
      </c>
      <c r="C20" s="380"/>
      <c r="D20" s="86"/>
      <c r="E20" s="71"/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x14ac:dyDescent="0.3">
      <c r="B21" s="180" t="s">
        <v>259</v>
      </c>
      <c r="C21" s="380"/>
      <c r="D21" s="86"/>
      <c r="E21" s="71"/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7" customHeight="1" x14ac:dyDescent="0.3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6" s="72" customFormat="1" x14ac:dyDescent="0.3">
      <c r="B23" s="69" t="s">
        <v>261</v>
      </c>
      <c r="C23" s="581" t="s">
        <v>913</v>
      </c>
      <c r="D23" s="584"/>
      <c r="E23" s="584"/>
      <c r="F23" s="585"/>
      <c r="G23" s="169"/>
      <c r="H23" s="169"/>
      <c r="I23" s="374">
        <v>3</v>
      </c>
      <c r="J23" s="167">
        <f>K23+L23</f>
        <v>0</v>
      </c>
      <c r="K23" s="152">
        <f t="shared" ref="K23:K35" si="3">G23*I23</f>
        <v>0</v>
      </c>
      <c r="L23" s="151">
        <f t="shared" ref="L23:L35" si="4">H23*I23</f>
        <v>0</v>
      </c>
      <c r="R23" s="327"/>
      <c r="S23" s="327"/>
      <c r="T23" s="327"/>
      <c r="U23" s="327"/>
      <c r="V23" s="327"/>
      <c r="W23" s="325"/>
      <c r="X23" s="325"/>
    </row>
    <row r="24" spans="2:26" s="72" customFormat="1" x14ac:dyDescent="0.3">
      <c r="B24" s="69" t="s">
        <v>262</v>
      </c>
      <c r="C24" s="411" t="s">
        <v>794</v>
      </c>
      <c r="D24" s="257"/>
      <c r="E24" s="256"/>
      <c r="F24" s="378"/>
      <c r="G24" s="43"/>
      <c r="H24" s="169"/>
      <c r="I24" s="367">
        <v>3</v>
      </c>
      <c r="J24" s="167">
        <f t="shared" ref="J24:J35" si="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6" s="72" customFormat="1" ht="15.45" customHeight="1" x14ac:dyDescent="0.3">
      <c r="B25" s="69" t="s">
        <v>263</v>
      </c>
      <c r="C25" s="413" t="s">
        <v>795</v>
      </c>
      <c r="D25" s="257"/>
      <c r="E25" s="256"/>
      <c r="F25" s="378"/>
      <c r="G25" s="43"/>
      <c r="H25" s="169"/>
      <c r="I25" s="367">
        <v>3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26" s="72" customFormat="1" ht="13.2" customHeight="1" x14ac:dyDescent="0.3">
      <c r="B26" s="69" t="s">
        <v>264</v>
      </c>
      <c r="C26" s="411" t="s">
        <v>914</v>
      </c>
      <c r="D26" s="257"/>
      <c r="E26" s="256"/>
      <c r="F26" s="378"/>
      <c r="G26" s="43"/>
      <c r="H26" s="160"/>
      <c r="I26" s="367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26" s="72" customFormat="1" ht="13.2" customHeight="1" x14ac:dyDescent="0.3">
      <c r="B27" s="69" t="s">
        <v>265</v>
      </c>
      <c r="C27" s="411" t="s">
        <v>915</v>
      </c>
      <c r="D27" s="257"/>
      <c r="E27" s="256"/>
      <c r="F27" s="378"/>
      <c r="G27" s="43"/>
      <c r="H27" s="160"/>
      <c r="I27" s="367"/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26" s="72" customFormat="1" ht="13.2" customHeight="1" x14ac:dyDescent="0.3">
      <c r="B28" s="69" t="s">
        <v>266</v>
      </c>
      <c r="C28" s="411" t="s">
        <v>916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26" s="72" customFormat="1" ht="13.2" customHeight="1" x14ac:dyDescent="0.3">
      <c r="B29" s="69" t="s">
        <v>267</v>
      </c>
      <c r="C29" s="413" t="s">
        <v>918</v>
      </c>
      <c r="D29" s="257"/>
      <c r="E29" s="256"/>
      <c r="F29" s="378"/>
      <c r="G29" s="43"/>
      <c r="H29" s="160"/>
      <c r="I29" s="367">
        <v>3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26" s="72" customFormat="1" ht="13.8" x14ac:dyDescent="0.3">
      <c r="B30" s="69" t="s">
        <v>268</v>
      </c>
      <c r="C30" s="434" t="s">
        <v>1139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26" s="72" customFormat="1" ht="13.8" x14ac:dyDescent="0.3">
      <c r="B31" s="69" t="s">
        <v>269</v>
      </c>
      <c r="C31" s="411" t="s">
        <v>797</v>
      </c>
      <c r="D31" s="257"/>
      <c r="E31" s="256"/>
      <c r="F31" s="378"/>
      <c r="G31" s="43"/>
      <c r="H31" s="160"/>
      <c r="I31" s="367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6" s="72" customFormat="1" ht="13.8" x14ac:dyDescent="0.3">
      <c r="B32" s="69" t="s">
        <v>270</v>
      </c>
      <c r="C32" s="411" t="s">
        <v>919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 x14ac:dyDescent="0.3">
      <c r="B33" s="69" t="s">
        <v>271</v>
      </c>
      <c r="C33" s="581" t="s">
        <v>920</v>
      </c>
      <c r="D33" s="582"/>
      <c r="E33" s="582"/>
      <c r="F33" s="583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 x14ac:dyDescent="0.3">
      <c r="B34" s="69" t="s">
        <v>272</v>
      </c>
      <c r="C34" s="581" t="s">
        <v>926</v>
      </c>
      <c r="D34" s="582"/>
      <c r="E34" s="582"/>
      <c r="F34" s="583"/>
      <c r="G34" s="169"/>
      <c r="H34" s="169"/>
      <c r="I34" s="374">
        <v>3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 x14ac:dyDescent="0.3">
      <c r="B35" s="69" t="s">
        <v>273</v>
      </c>
      <c r="C35" s="581" t="s">
        <v>921</v>
      </c>
      <c r="D35" s="582"/>
      <c r="E35" s="582"/>
      <c r="F35" s="583"/>
      <c r="G35" s="169"/>
      <c r="H35" s="169"/>
      <c r="I35" s="374">
        <v>3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39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8" ht="15" thickBot="1" x14ac:dyDescent="0.35"/>
    <row r="2" spans="2:28" ht="16.2" customHeight="1" thickBot="1" x14ac:dyDescent="0.35">
      <c r="B2" s="544" t="s">
        <v>638</v>
      </c>
      <c r="C2" s="556" t="str">
        <f>Technologie!D11</f>
        <v>Chladicí boxy O+Z (teploty +4/+6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287"/>
      <c r="E3" s="287"/>
      <c r="F3" s="287"/>
      <c r="G3" s="287"/>
      <c r="H3" s="28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932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927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8" ht="14.4" customHeight="1" x14ac:dyDescent="0.3">
      <c r="B9" s="574" t="s">
        <v>85</v>
      </c>
      <c r="C9" s="576" t="s">
        <v>910</v>
      </c>
      <c r="D9" s="399" t="s">
        <v>739</v>
      </c>
      <c r="E9" s="399"/>
      <c r="F9" s="432" t="s">
        <v>1131</v>
      </c>
      <c r="G9" s="393" t="s">
        <v>742</v>
      </c>
      <c r="H9" s="393" t="s">
        <v>688</v>
      </c>
      <c r="I9" s="439" t="s">
        <v>685</v>
      </c>
      <c r="J9" s="392" t="s">
        <v>686</v>
      </c>
      <c r="K9" s="502" t="s">
        <v>697</v>
      </c>
      <c r="L9" s="503"/>
    </row>
    <row r="10" spans="2:28" ht="29.4" thickBot="1" x14ac:dyDescent="0.35">
      <c r="B10" s="575"/>
      <c r="C10" s="577"/>
      <c r="D10" s="401" t="s">
        <v>911</v>
      </c>
      <c r="E10" s="129"/>
      <c r="F10" s="129" t="s">
        <v>1132</v>
      </c>
      <c r="G10" s="394" t="s">
        <v>743</v>
      </c>
      <c r="H10" s="394" t="s">
        <v>743</v>
      </c>
      <c r="I10" s="440"/>
      <c r="J10" s="394" t="s">
        <v>743</v>
      </c>
      <c r="K10" s="67" t="s">
        <v>687</v>
      </c>
      <c r="L10" s="68" t="s">
        <v>688</v>
      </c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x14ac:dyDescent="0.3">
      <c r="B12" s="180" t="s">
        <v>313</v>
      </c>
      <c r="C12" s="91" t="s">
        <v>1169</v>
      </c>
      <c r="D12" s="185"/>
      <c r="E12" s="186"/>
      <c r="F12" s="85"/>
      <c r="G12" s="181"/>
      <c r="H12" s="181"/>
      <c r="I12" s="371">
        <v>2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x14ac:dyDescent="0.3">
      <c r="B13" s="180" t="s">
        <v>314</v>
      </c>
      <c r="C13" s="380" t="s">
        <v>1170</v>
      </c>
      <c r="D13" s="86"/>
      <c r="E13" s="71"/>
      <c r="F13" s="85"/>
      <c r="G13" s="169"/>
      <c r="H13" s="169"/>
      <c r="I13" s="372">
        <v>1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x14ac:dyDescent="0.3">
      <c r="B14" s="180" t="s">
        <v>315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x14ac:dyDescent="0.3">
      <c r="B15" s="180" t="s">
        <v>316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x14ac:dyDescent="0.3">
      <c r="B16" s="180" t="s">
        <v>319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x14ac:dyDescent="0.3">
      <c r="B17" s="180" t="s">
        <v>320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x14ac:dyDescent="0.3">
      <c r="B18" s="180" t="s">
        <v>321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x14ac:dyDescent="0.3">
      <c r="B19" s="180" t="s">
        <v>322</v>
      </c>
      <c r="C19" s="380"/>
      <c r="D19" s="86"/>
      <c r="E19" s="71"/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x14ac:dyDescent="0.3">
      <c r="B20" s="180" t="s">
        <v>323</v>
      </c>
      <c r="C20" s="380"/>
      <c r="D20" s="86"/>
      <c r="E20" s="71"/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x14ac:dyDescent="0.3">
      <c r="B21" s="180" t="s">
        <v>324</v>
      </c>
      <c r="C21" s="380"/>
      <c r="D21" s="86"/>
      <c r="E21" s="71"/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 x14ac:dyDescent="0.3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x14ac:dyDescent="0.3">
      <c r="B23" s="69" t="s">
        <v>326</v>
      </c>
      <c r="C23" s="581" t="s">
        <v>913</v>
      </c>
      <c r="D23" s="584"/>
      <c r="E23" s="584"/>
      <c r="F23" s="585"/>
      <c r="G23" s="169"/>
      <c r="H23" s="169"/>
      <c r="I23" s="374">
        <v>2</v>
      </c>
      <c r="J23" s="167">
        <f>K23+L23</f>
        <v>0</v>
      </c>
      <c r="K23" s="152">
        <f t="shared" ref="K23:K35" si="3">G23*I23</f>
        <v>0</v>
      </c>
      <c r="L23" s="151">
        <f t="shared" ref="L23:L35" si="4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x14ac:dyDescent="0.3">
      <c r="B24" s="69" t="s">
        <v>327</v>
      </c>
      <c r="C24" s="411" t="s">
        <v>794</v>
      </c>
      <c r="D24" s="257"/>
      <c r="E24" s="256"/>
      <c r="F24" s="378"/>
      <c r="G24" s="43"/>
      <c r="H24" s="169"/>
      <c r="I24" s="374">
        <v>3</v>
      </c>
      <c r="J24" s="167">
        <f t="shared" ref="J24:J35" si="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 x14ac:dyDescent="0.3">
      <c r="B25" s="69" t="s">
        <v>317</v>
      </c>
      <c r="C25" s="413" t="s">
        <v>795</v>
      </c>
      <c r="D25" s="257"/>
      <c r="E25" s="256"/>
      <c r="F25" s="378"/>
      <c r="G25" s="43"/>
      <c r="H25" s="169"/>
      <c r="I25" s="374">
        <v>3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328</v>
      </c>
      <c r="C26" s="411" t="s">
        <v>914</v>
      </c>
      <c r="D26" s="257"/>
      <c r="E26" s="256"/>
      <c r="F26" s="378"/>
      <c r="G26" s="43"/>
      <c r="H26" s="160"/>
      <c r="I26" s="374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329</v>
      </c>
      <c r="C27" s="411" t="s">
        <v>915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330</v>
      </c>
      <c r="C28" s="411" t="s">
        <v>916</v>
      </c>
      <c r="D28" s="257"/>
      <c r="E28" s="256"/>
      <c r="F28" s="378"/>
      <c r="G28" s="43"/>
      <c r="H28" s="160"/>
      <c r="I28" s="374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 x14ac:dyDescent="0.3">
      <c r="B29" s="69" t="s">
        <v>331</v>
      </c>
      <c r="C29" s="413" t="s">
        <v>918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332</v>
      </c>
      <c r="C30" s="434" t="s">
        <v>1139</v>
      </c>
      <c r="D30" s="257"/>
      <c r="E30" s="256"/>
      <c r="F30" s="378"/>
      <c r="G30" s="43"/>
      <c r="H30" s="160"/>
      <c r="I30" s="374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 x14ac:dyDescent="0.3">
      <c r="B31" s="69" t="s">
        <v>333</v>
      </c>
      <c r="C31" s="411" t="s">
        <v>797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8" s="72" customFormat="1" ht="13.8" x14ac:dyDescent="0.3">
      <c r="B32" s="69" t="s">
        <v>334</v>
      </c>
      <c r="C32" s="411" t="s">
        <v>919</v>
      </c>
      <c r="D32" s="119"/>
      <c r="E32" s="119"/>
      <c r="F32" s="119"/>
      <c r="G32" s="43"/>
      <c r="H32" s="160"/>
      <c r="I32" s="374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 x14ac:dyDescent="0.3">
      <c r="B33" s="69" t="s">
        <v>335</v>
      </c>
      <c r="C33" s="581" t="s">
        <v>920</v>
      </c>
      <c r="D33" s="582"/>
      <c r="E33" s="582"/>
      <c r="F33" s="583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2" customHeight="1" x14ac:dyDescent="0.3">
      <c r="B34" s="69" t="s">
        <v>318</v>
      </c>
      <c r="C34" s="581" t="s">
        <v>926</v>
      </c>
      <c r="D34" s="582"/>
      <c r="E34" s="582"/>
      <c r="F34" s="583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 x14ac:dyDescent="0.3">
      <c r="B35" s="69" t="s">
        <v>336</v>
      </c>
      <c r="C35" s="581" t="s">
        <v>921</v>
      </c>
      <c r="D35" s="582"/>
      <c r="E35" s="582"/>
      <c r="F35" s="583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84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35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6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6384" width="8.88671875" style="39"/>
  </cols>
  <sheetData>
    <row r="1" spans="2:29" ht="15" thickBot="1" x14ac:dyDescent="0.35"/>
    <row r="2" spans="2:29" ht="16.2" customHeight="1" thickBot="1" x14ac:dyDescent="0.35">
      <c r="B2" s="544" t="s">
        <v>637</v>
      </c>
      <c r="C2" s="556" t="str">
        <f>Technologie!D12</f>
        <v>Chladicí boxy ryby (teploty 0/+2°C)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9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29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9" x14ac:dyDescent="0.3">
      <c r="B5" s="568" t="s">
        <v>933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9" ht="14.7" customHeight="1" x14ac:dyDescent="0.3">
      <c r="B6" s="586" t="s">
        <v>1133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9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9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</row>
    <row r="9" spans="2:29" ht="14.4" customHeight="1" x14ac:dyDescent="0.3">
      <c r="B9" s="574" t="s">
        <v>85</v>
      </c>
      <c r="C9" s="576" t="s">
        <v>910</v>
      </c>
      <c r="D9" s="399" t="s">
        <v>739</v>
      </c>
      <c r="E9" s="399"/>
      <c r="F9" s="432" t="s">
        <v>1131</v>
      </c>
      <c r="G9" s="393" t="s">
        <v>742</v>
      </c>
      <c r="H9" s="393" t="s">
        <v>688</v>
      </c>
      <c r="I9" s="439" t="s">
        <v>685</v>
      </c>
      <c r="J9" s="392" t="s">
        <v>686</v>
      </c>
      <c r="K9" s="502" t="s">
        <v>697</v>
      </c>
      <c r="L9" s="503"/>
    </row>
    <row r="10" spans="2:29" ht="29.4" thickBot="1" x14ac:dyDescent="0.35">
      <c r="B10" s="575"/>
      <c r="C10" s="577"/>
      <c r="D10" s="401" t="s">
        <v>911</v>
      </c>
      <c r="E10" s="129"/>
      <c r="F10" s="129" t="s">
        <v>1132</v>
      </c>
      <c r="G10" s="394" t="s">
        <v>743</v>
      </c>
      <c r="H10" s="394" t="s">
        <v>743</v>
      </c>
      <c r="I10" s="440"/>
      <c r="J10" s="394" t="s">
        <v>743</v>
      </c>
      <c r="K10" s="67" t="s">
        <v>687</v>
      </c>
      <c r="L10" s="68" t="s">
        <v>688</v>
      </c>
    </row>
    <row r="11" spans="2:29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x14ac:dyDescent="0.3">
      <c r="B12" s="180" t="s">
        <v>380</v>
      </c>
      <c r="C12" s="381" t="s">
        <v>1168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>G12*I12</f>
        <v>0</v>
      </c>
      <c r="L12" s="151">
        <f t="shared" ref="L12:L21" si="0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x14ac:dyDescent="0.3">
      <c r="B13" s="180" t="s">
        <v>381</v>
      </c>
      <c r="C13" s="380"/>
      <c r="D13" s="86"/>
      <c r="E13" s="71"/>
      <c r="F13" s="85"/>
      <c r="G13" s="169"/>
      <c r="H13" s="169"/>
      <c r="I13" s="371"/>
      <c r="J13" s="167">
        <f t="shared" ref="J13:J21" si="1">K13+L13</f>
        <v>0</v>
      </c>
      <c r="K13" s="152">
        <f t="shared" ref="K13:K21" si="2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x14ac:dyDescent="0.3">
      <c r="B14" s="180" t="s">
        <v>382</v>
      </c>
      <c r="C14" s="380"/>
      <c r="D14" s="86"/>
      <c r="E14" s="71"/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x14ac:dyDescent="0.3">
      <c r="B15" s="180" t="s">
        <v>383</v>
      </c>
      <c r="C15" s="380"/>
      <c r="D15" s="86"/>
      <c r="E15" s="71"/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x14ac:dyDescent="0.3">
      <c r="B16" s="180" t="s">
        <v>385</v>
      </c>
      <c r="C16" s="380"/>
      <c r="D16" s="86"/>
      <c r="E16" s="71"/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x14ac:dyDescent="0.3">
      <c r="B17" s="180" t="s">
        <v>386</v>
      </c>
      <c r="C17" s="380"/>
      <c r="D17" s="86"/>
      <c r="E17" s="71"/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x14ac:dyDescent="0.3">
      <c r="B18" s="180" t="s">
        <v>387</v>
      </c>
      <c r="C18" s="380"/>
      <c r="D18" s="86"/>
      <c r="E18" s="71"/>
      <c r="F18" s="85"/>
      <c r="G18" s="169"/>
      <c r="H18" s="169"/>
      <c r="I18" s="371"/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x14ac:dyDescent="0.3">
      <c r="B19" s="180" t="s">
        <v>388</v>
      </c>
      <c r="C19" s="380"/>
      <c r="D19" s="86"/>
      <c r="E19" s="71"/>
      <c r="F19" s="85"/>
      <c r="G19" s="169"/>
      <c r="H19" s="169"/>
      <c r="I19" s="371"/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x14ac:dyDescent="0.3">
      <c r="B20" s="180" t="s">
        <v>389</v>
      </c>
      <c r="C20" s="380"/>
      <c r="D20" s="86"/>
      <c r="E20" s="71"/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x14ac:dyDescent="0.3">
      <c r="B21" s="180" t="s">
        <v>390</v>
      </c>
      <c r="C21" s="380"/>
      <c r="D21" s="86"/>
      <c r="E21" s="71"/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 x14ac:dyDescent="0.3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 x14ac:dyDescent="0.3">
      <c r="B23" s="69" t="s">
        <v>392</v>
      </c>
      <c r="C23" s="581" t="s">
        <v>913</v>
      </c>
      <c r="D23" s="584"/>
      <c r="E23" s="584"/>
      <c r="F23" s="585"/>
      <c r="G23" s="169"/>
      <c r="H23" s="169"/>
      <c r="I23" s="374">
        <v>1</v>
      </c>
      <c r="J23" s="167">
        <f>K23+L23</f>
        <v>0</v>
      </c>
      <c r="K23" s="152">
        <f t="shared" ref="K23:K36" si="3">G23*I23</f>
        <v>0</v>
      </c>
      <c r="L23" s="151">
        <f t="shared" ref="L23:L36" si="4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29" s="72" customFormat="1" ht="13.8" x14ac:dyDescent="0.3">
      <c r="B24" s="69" t="s">
        <v>393</v>
      </c>
      <c r="C24" s="411" t="s">
        <v>794</v>
      </c>
      <c r="D24" s="257"/>
      <c r="E24" s="256"/>
      <c r="F24" s="378"/>
      <c r="G24" s="43"/>
      <c r="H24" s="169"/>
      <c r="I24" s="374">
        <v>1</v>
      </c>
      <c r="J24" s="167">
        <f t="shared" ref="J24:J36" si="5">K24+L24</f>
        <v>0</v>
      </c>
      <c r="K24" s="152">
        <f t="shared" si="3"/>
        <v>0</v>
      </c>
      <c r="L24" s="151">
        <f t="shared" si="4"/>
        <v>0</v>
      </c>
    </row>
    <row r="25" spans="2:29" s="72" customFormat="1" ht="13.2" customHeight="1" x14ac:dyDescent="0.3">
      <c r="B25" s="69" t="s">
        <v>384</v>
      </c>
      <c r="C25" s="413" t="s">
        <v>795</v>
      </c>
      <c r="D25" s="257"/>
      <c r="E25" s="256"/>
      <c r="F25" s="378"/>
      <c r="G25" s="43"/>
      <c r="H25" s="169"/>
      <c r="I25" s="374">
        <v>1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29" s="72" customFormat="1" ht="13.2" customHeight="1" x14ac:dyDescent="0.3">
      <c r="B26" s="69" t="s">
        <v>394</v>
      </c>
      <c r="C26" s="411" t="s">
        <v>914</v>
      </c>
      <c r="D26" s="257"/>
      <c r="E26" s="256"/>
      <c r="F26" s="378"/>
      <c r="G26" s="43"/>
      <c r="H26" s="160"/>
      <c r="I26" s="374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29" s="72" customFormat="1" ht="13.2" customHeight="1" x14ac:dyDescent="0.3">
      <c r="B27" s="69" t="s">
        <v>395</v>
      </c>
      <c r="C27" s="411" t="s">
        <v>915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29" s="72" customFormat="1" ht="13.2" customHeight="1" x14ac:dyDescent="0.3">
      <c r="B28" s="69" t="s">
        <v>396</v>
      </c>
      <c r="C28" s="411" t="s">
        <v>916</v>
      </c>
      <c r="D28" s="257"/>
      <c r="E28" s="256"/>
      <c r="F28" s="378"/>
      <c r="G28" s="43"/>
      <c r="H28" s="160"/>
      <c r="I28" s="374">
        <v>2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29" s="72" customFormat="1" ht="13.2" customHeight="1" x14ac:dyDescent="0.3">
      <c r="B29" s="69" t="s">
        <v>397</v>
      </c>
      <c r="C29" s="413" t="s">
        <v>918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29" s="72" customFormat="1" ht="13.2" customHeight="1" x14ac:dyDescent="0.3">
      <c r="B30" s="69" t="s">
        <v>398</v>
      </c>
      <c r="C30" s="434" t="s">
        <v>1139</v>
      </c>
      <c r="D30" s="257"/>
      <c r="E30" s="256"/>
      <c r="F30" s="378"/>
      <c r="G30" s="43"/>
      <c r="H30" s="160"/>
      <c r="I30" s="374">
        <v>1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29" s="72" customFormat="1" ht="13.2" customHeight="1" x14ac:dyDescent="0.3">
      <c r="B31" s="69" t="s">
        <v>399</v>
      </c>
      <c r="C31" s="411" t="s">
        <v>797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9" s="72" customFormat="1" ht="13.8" x14ac:dyDescent="0.3">
      <c r="B32" s="69" t="s">
        <v>400</v>
      </c>
      <c r="C32" s="411" t="s">
        <v>919</v>
      </c>
      <c r="D32" s="119"/>
      <c r="E32" s="119"/>
      <c r="F32" s="119"/>
      <c r="G32" s="43"/>
      <c r="H32" s="160"/>
      <c r="I32" s="374">
        <v>1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 x14ac:dyDescent="0.3">
      <c r="B33" s="69" t="s">
        <v>401</v>
      </c>
      <c r="C33" s="581" t="s">
        <v>920</v>
      </c>
      <c r="D33" s="582"/>
      <c r="E33" s="582"/>
      <c r="F33" s="583"/>
      <c r="G33" s="169"/>
      <c r="H33" s="169"/>
      <c r="I33" s="374">
        <v>1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 x14ac:dyDescent="0.3">
      <c r="B34" s="69" t="s">
        <v>418</v>
      </c>
      <c r="C34" s="581" t="s">
        <v>926</v>
      </c>
      <c r="D34" s="582"/>
      <c r="E34" s="582"/>
      <c r="F34" s="583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 x14ac:dyDescent="0.3">
      <c r="B35" s="69" t="s">
        <v>419</v>
      </c>
      <c r="C35" s="581" t="s">
        <v>921</v>
      </c>
      <c r="D35" s="582"/>
      <c r="E35" s="582"/>
      <c r="F35" s="583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 x14ac:dyDescent="0.3">
      <c r="B36" s="69" t="s">
        <v>420</v>
      </c>
      <c r="C36" s="581" t="s">
        <v>922</v>
      </c>
      <c r="D36" s="582"/>
      <c r="E36" s="582"/>
      <c r="F36" s="583"/>
      <c r="G36" s="217"/>
      <c r="H36" s="217"/>
      <c r="I36" s="374">
        <v>1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thickBot="1" x14ac:dyDescent="0.35">
      <c r="B37" s="73"/>
      <c r="C37" s="589"/>
      <c r="D37" s="590"/>
      <c r="E37" s="590"/>
      <c r="F37" s="591"/>
      <c r="G37" s="83"/>
      <c r="H37" s="83"/>
      <c r="I37" s="84"/>
      <c r="J37" s="184"/>
      <c r="K37" s="58"/>
      <c r="L37" s="57"/>
    </row>
    <row r="38" spans="2:12" ht="15" thickBot="1" x14ac:dyDescent="0.35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00000000000001" thickBot="1" x14ac:dyDescent="0.4">
      <c r="B39" s="531" t="s">
        <v>707</v>
      </c>
      <c r="C39" s="532"/>
      <c r="D39" s="532"/>
      <c r="E39" s="532"/>
      <c r="F39" s="532"/>
      <c r="G39" s="532"/>
      <c r="H39" s="533"/>
      <c r="I39" s="221">
        <f>SUM(I12:I37)</f>
        <v>14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spans="2:12" x14ac:dyDescent="0.3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zoomScale="60" zoomScaleNormal="60" workbookViewId="0">
      <selection activeCell="I38" sqref="I38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3" width="30.6640625" style="39" customWidth="1"/>
    <col min="14" max="21" width="8.88671875" style="39"/>
    <col min="22" max="22" width="10" style="39" bestFit="1" customWidth="1"/>
    <col min="23" max="24" width="8.88671875" style="39"/>
    <col min="25" max="25" width="10" style="39" bestFit="1" customWidth="1"/>
    <col min="26" max="26" width="14.6640625" style="39" bestFit="1" customWidth="1"/>
    <col min="27" max="16384" width="8.88671875" style="39"/>
  </cols>
  <sheetData>
    <row r="1" spans="2:28" ht="15" thickBot="1" x14ac:dyDescent="0.35"/>
    <row r="2" spans="2:28" ht="16.2" customHeight="1" thickBot="1" x14ac:dyDescent="0.35">
      <c r="B2" s="544" t="s">
        <v>640</v>
      </c>
      <c r="C2" s="556" t="str">
        <f>Technologie!D13</f>
        <v>Mrazicí boxy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934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909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1139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 x14ac:dyDescent="0.3">
      <c r="B9" s="574" t="s">
        <v>85</v>
      </c>
      <c r="C9" s="576" t="s">
        <v>910</v>
      </c>
      <c r="D9" s="399" t="s">
        <v>739</v>
      </c>
      <c r="E9" s="399"/>
      <c r="F9" s="432" t="s">
        <v>1131</v>
      </c>
      <c r="G9" s="393" t="s">
        <v>742</v>
      </c>
      <c r="H9" s="393" t="s">
        <v>688</v>
      </c>
      <c r="I9" s="439" t="s">
        <v>685</v>
      </c>
      <c r="J9" s="392" t="s">
        <v>686</v>
      </c>
      <c r="K9" s="502" t="s">
        <v>697</v>
      </c>
      <c r="L9" s="503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 x14ac:dyDescent="0.35">
      <c r="B10" s="575"/>
      <c r="C10" s="577"/>
      <c r="D10" s="401" t="s">
        <v>911</v>
      </c>
      <c r="E10" s="129"/>
      <c r="F10" s="129" t="s">
        <v>1132</v>
      </c>
      <c r="G10" s="394" t="s">
        <v>743</v>
      </c>
      <c r="H10" s="394" t="s">
        <v>743</v>
      </c>
      <c r="I10" s="440"/>
      <c r="J10" s="394" t="s">
        <v>743</v>
      </c>
      <c r="K10" s="67" t="s">
        <v>687</v>
      </c>
      <c r="L10" s="68" t="s">
        <v>688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x14ac:dyDescent="0.3">
      <c r="B12" s="180" t="s">
        <v>447</v>
      </c>
      <c r="C12" s="381" t="s">
        <v>1162</v>
      </c>
      <c r="D12" s="185"/>
      <c r="E12" s="186"/>
      <c r="F12" s="85"/>
      <c r="G12" s="181"/>
      <c r="H12" s="181"/>
      <c r="I12" s="371">
        <v>1</v>
      </c>
      <c r="J12" s="167">
        <f>K12+L12</f>
        <v>0</v>
      </c>
      <c r="K12" s="152">
        <f t="shared" ref="K12:K18" si="0">G12*I12</f>
        <v>0</v>
      </c>
      <c r="L12" s="151">
        <f t="shared" ref="L12:L18" si="1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x14ac:dyDescent="0.3">
      <c r="B13" s="180" t="s">
        <v>507</v>
      </c>
      <c r="C13" s="380" t="s">
        <v>1163</v>
      </c>
      <c r="D13" s="86"/>
      <c r="E13" s="71"/>
      <c r="F13" s="85"/>
      <c r="G13" s="169"/>
      <c r="H13" s="169"/>
      <c r="I13" s="372">
        <v>1</v>
      </c>
      <c r="J13" s="167">
        <f t="shared" ref="J13:J18" si="2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x14ac:dyDescent="0.3">
      <c r="B14" s="180" t="s">
        <v>508</v>
      </c>
      <c r="C14" s="380" t="s">
        <v>1164</v>
      </c>
      <c r="D14" s="86"/>
      <c r="E14" s="71"/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x14ac:dyDescent="0.3">
      <c r="B15" s="180" t="s">
        <v>509</v>
      </c>
      <c r="C15" s="380" t="s">
        <v>1167</v>
      </c>
      <c r="D15" s="86"/>
      <c r="E15" s="71"/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x14ac:dyDescent="0.3">
      <c r="B16" s="180" t="s">
        <v>448</v>
      </c>
      <c r="C16" s="380" t="s">
        <v>1166</v>
      </c>
      <c r="D16" s="86"/>
      <c r="E16" s="71"/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x14ac:dyDescent="0.3">
      <c r="B17" s="180" t="s">
        <v>499</v>
      </c>
      <c r="C17" s="380" t="s">
        <v>1165</v>
      </c>
      <c r="D17" s="86"/>
      <c r="E17" s="71"/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x14ac:dyDescent="0.3">
      <c r="B18" s="180" t="s">
        <v>500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x14ac:dyDescent="0.3">
      <c r="B19" s="180" t="s">
        <v>501</v>
      </c>
      <c r="C19" s="380"/>
      <c r="D19" s="86"/>
      <c r="E19" s="71"/>
      <c r="F19" s="85"/>
      <c r="G19" s="169"/>
      <c r="H19" s="169"/>
      <c r="I19" s="372"/>
      <c r="J19" s="167">
        <f t="shared" ref="J19:J21" si="3">K19+L19</f>
        <v>0</v>
      </c>
      <c r="K19" s="152">
        <f t="shared" ref="K19:K21" si="4">G19*I19</f>
        <v>0</v>
      </c>
      <c r="L19" s="151">
        <f t="shared" ref="L19:L21" si="5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x14ac:dyDescent="0.3">
      <c r="B20" s="180" t="s">
        <v>502</v>
      </c>
      <c r="C20" s="380"/>
      <c r="D20" s="86"/>
      <c r="E20" s="71"/>
      <c r="F20" s="85"/>
      <c r="G20" s="169"/>
      <c r="H20" s="169"/>
      <c r="I20" s="372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x14ac:dyDescent="0.3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 x14ac:dyDescent="0.3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 x14ac:dyDescent="0.3">
      <c r="B23" s="69" t="s">
        <v>502</v>
      </c>
      <c r="C23" s="581" t="s">
        <v>913</v>
      </c>
      <c r="D23" s="584"/>
      <c r="E23" s="584"/>
      <c r="F23" s="585"/>
      <c r="G23" s="169"/>
      <c r="H23" s="169"/>
      <c r="I23" s="374">
        <v>6</v>
      </c>
      <c r="J23" s="167">
        <f>K23+L23</f>
        <v>0</v>
      </c>
      <c r="K23" s="152">
        <f t="shared" ref="K23:K36" si="6">G23*I23</f>
        <v>0</v>
      </c>
      <c r="L23" s="151">
        <f t="shared" ref="L23:L36" si="7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 x14ac:dyDescent="0.3">
      <c r="B24" s="69" t="s">
        <v>503</v>
      </c>
      <c r="C24" s="411" t="s">
        <v>794</v>
      </c>
      <c r="D24" s="257"/>
      <c r="E24" s="256"/>
      <c r="F24" s="378"/>
      <c r="G24" s="43"/>
      <c r="H24" s="169"/>
      <c r="I24" s="374">
        <v>8</v>
      </c>
      <c r="J24" s="167">
        <f t="shared" ref="J24:J36" si="8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 x14ac:dyDescent="0.3">
      <c r="B25" s="69" t="s">
        <v>504</v>
      </c>
      <c r="C25" s="413" t="s">
        <v>795</v>
      </c>
      <c r="D25" s="257"/>
      <c r="E25" s="256"/>
      <c r="F25" s="378"/>
      <c r="G25" s="43"/>
      <c r="H25" s="169"/>
      <c r="I25" s="374">
        <v>8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505</v>
      </c>
      <c r="C26" s="411" t="s">
        <v>914</v>
      </c>
      <c r="D26" s="257"/>
      <c r="E26" s="256"/>
      <c r="F26" s="378"/>
      <c r="G26" s="43"/>
      <c r="H26" s="160"/>
      <c r="I26" s="374">
        <v>8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506</v>
      </c>
      <c r="C27" s="411" t="s">
        <v>915</v>
      </c>
      <c r="D27" s="257"/>
      <c r="E27" s="256"/>
      <c r="F27" s="378"/>
      <c r="G27" s="43"/>
      <c r="H27" s="160"/>
      <c r="I27" s="367"/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449</v>
      </c>
      <c r="C28" s="411" t="s">
        <v>916</v>
      </c>
      <c r="D28" s="257"/>
      <c r="E28" s="256"/>
      <c r="F28" s="378"/>
      <c r="G28" s="43"/>
      <c r="H28" s="160"/>
      <c r="I28" s="374">
        <v>16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 x14ac:dyDescent="0.3">
      <c r="B29" s="69" t="s">
        <v>491</v>
      </c>
      <c r="C29" s="413" t="s">
        <v>918</v>
      </c>
      <c r="D29" s="257"/>
      <c r="E29" s="256"/>
      <c r="F29" s="378"/>
      <c r="G29" s="43"/>
      <c r="H29" s="160"/>
      <c r="I29" s="374">
        <v>8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492</v>
      </c>
      <c r="C30" s="434" t="s">
        <v>1139</v>
      </c>
      <c r="D30" s="257"/>
      <c r="E30" s="256"/>
      <c r="F30" s="378"/>
      <c r="G30" s="43"/>
      <c r="H30" s="160"/>
      <c r="I30" s="374">
        <v>8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 x14ac:dyDescent="0.3">
      <c r="B31" s="69" t="s">
        <v>493</v>
      </c>
      <c r="C31" s="411" t="s">
        <v>797</v>
      </c>
      <c r="D31" s="257"/>
      <c r="E31" s="256"/>
      <c r="F31" s="378"/>
      <c r="G31" s="43"/>
      <c r="H31" s="160"/>
      <c r="I31" s="374"/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 x14ac:dyDescent="0.3">
      <c r="B32" s="69" t="s">
        <v>494</v>
      </c>
      <c r="C32" s="411" t="s">
        <v>919</v>
      </c>
      <c r="D32" s="119"/>
      <c r="E32" s="119"/>
      <c r="F32" s="119"/>
      <c r="G32" s="43"/>
      <c r="H32" s="160"/>
      <c r="I32" s="374">
        <v>8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2" customHeight="1" x14ac:dyDescent="0.3">
      <c r="B33" s="69" t="s">
        <v>495</v>
      </c>
      <c r="C33" s="581" t="s">
        <v>920</v>
      </c>
      <c r="D33" s="582"/>
      <c r="E33" s="582"/>
      <c r="F33" s="583"/>
      <c r="G33" s="169"/>
      <c r="H33" s="169"/>
      <c r="I33" s="374">
        <v>8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 x14ac:dyDescent="0.3">
      <c r="B34" s="69" t="s">
        <v>496</v>
      </c>
      <c r="C34" s="581" t="s">
        <v>926</v>
      </c>
      <c r="D34" s="582"/>
      <c r="E34" s="582"/>
      <c r="F34" s="583"/>
      <c r="G34" s="169"/>
      <c r="H34" s="169"/>
      <c r="I34" s="374">
        <v>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2" customHeight="1" x14ac:dyDescent="0.3">
      <c r="B35" s="69" t="s">
        <v>497</v>
      </c>
      <c r="C35" s="581" t="s">
        <v>921</v>
      </c>
      <c r="D35" s="582"/>
      <c r="E35" s="582"/>
      <c r="F35" s="583"/>
      <c r="G35" s="169"/>
      <c r="H35" s="169"/>
      <c r="I35" s="374">
        <v>6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 x14ac:dyDescent="0.3">
      <c r="B36" s="69" t="s">
        <v>498</v>
      </c>
      <c r="C36" s="581" t="s">
        <v>922</v>
      </c>
      <c r="D36" s="582"/>
      <c r="E36" s="582"/>
      <c r="F36" s="583"/>
      <c r="G36" s="217"/>
      <c r="H36" s="217"/>
      <c r="I36" s="374">
        <v>8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 x14ac:dyDescent="0.3">
      <c r="B37" s="69" t="s">
        <v>450</v>
      </c>
      <c r="C37" s="581" t="s">
        <v>928</v>
      </c>
      <c r="D37" s="582"/>
      <c r="E37" s="582"/>
      <c r="F37" s="583"/>
      <c r="G37" s="217"/>
      <c r="H37" s="217"/>
      <c r="I37" s="374">
        <v>6</v>
      </c>
      <c r="J37" s="167">
        <f t="shared" ref="J37" si="9">K37+L37</f>
        <v>0</v>
      </c>
      <c r="K37" s="152">
        <f t="shared" ref="K37" si="10">G37*I37</f>
        <v>0</v>
      </c>
      <c r="L37" s="151">
        <f t="shared" ref="L37" si="11">H37*I37</f>
        <v>0</v>
      </c>
    </row>
    <row r="38" spans="2:12" s="72" customFormat="1" thickBot="1" x14ac:dyDescent="0.35">
      <c r="B38" s="73"/>
      <c r="C38" s="589"/>
      <c r="D38" s="590"/>
      <c r="E38" s="590"/>
      <c r="F38" s="591"/>
      <c r="G38" s="83"/>
      <c r="H38" s="83"/>
      <c r="I38" s="84"/>
      <c r="J38" s="184"/>
      <c r="K38" s="58"/>
      <c r="L38" s="57"/>
    </row>
    <row r="39" spans="2:12" ht="15" thickBot="1" x14ac:dyDescent="0.35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00000000000001" thickBot="1" x14ac:dyDescent="0.4">
      <c r="B40" s="531" t="s">
        <v>707</v>
      </c>
      <c r="C40" s="532"/>
      <c r="D40" s="532"/>
      <c r="E40" s="532"/>
      <c r="F40" s="532"/>
      <c r="G40" s="532"/>
      <c r="H40" s="533"/>
      <c r="I40" s="221">
        <f>SUM(I12:I38)</f>
        <v>112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spans="2:12" x14ac:dyDescent="0.3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60" zoomScaleNormal="60" workbookViewId="0">
      <selection activeCell="D13" sqref="D13"/>
    </sheetView>
  </sheetViews>
  <sheetFormatPr defaultRowHeight="14.4" x14ac:dyDescent="0.3"/>
  <cols>
    <col min="1" max="1" width="3.6640625" customWidth="1"/>
    <col min="2" max="2" width="8" customWidth="1"/>
    <col min="3" max="3" width="11.5546875" customWidth="1"/>
    <col min="4" max="4" width="33.44140625" customWidth="1"/>
    <col min="5" max="5" width="10.44140625" style="1" customWidth="1"/>
    <col min="6" max="7" width="21.6640625" customWidth="1"/>
    <col min="8" max="8" width="31.44140625" bestFit="1" customWidth="1"/>
    <col min="9" max="9" width="17.6640625" customWidth="1"/>
    <col min="15" max="15" width="11.6640625" bestFit="1" customWidth="1"/>
    <col min="18" max="18" width="10.44140625" bestFit="1" customWidth="1"/>
    <col min="21" max="21" width="10.44140625" bestFit="1" customWidth="1"/>
    <col min="22" max="22" width="11.6640625" bestFit="1" customWidth="1"/>
  </cols>
  <sheetData>
    <row r="1" spans="2:24" ht="15" thickBot="1" x14ac:dyDescent="0.35"/>
    <row r="2" spans="2:24" ht="21.6" thickBot="1" x14ac:dyDescent="0.35">
      <c r="B2" s="17"/>
      <c r="C2" s="18"/>
      <c r="D2" s="441" t="str">
        <f>'Celkem  Nab+Tech'!D2:F2</f>
        <v xml:space="preserve">MAKRO Cash &amp; Carry CR </v>
      </c>
      <c r="E2" s="442"/>
      <c r="F2" s="443"/>
      <c r="G2" s="35" t="s">
        <v>681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29.4" thickBot="1" x14ac:dyDescent="0.35">
      <c r="B3" s="14"/>
      <c r="C3" s="15"/>
      <c r="D3" s="444"/>
      <c r="E3" s="445"/>
      <c r="F3" s="446"/>
      <c r="G3" s="36" t="s">
        <v>682</v>
      </c>
      <c r="H3" s="269" t="str">
        <f>'Celkem  Nab+Tech'!H3</f>
        <v>Makro Ostrava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6" thickBot="1" x14ac:dyDescent="0.35">
      <c r="B4" s="19"/>
      <c r="C4" s="20"/>
      <c r="D4" s="447" t="s">
        <v>694</v>
      </c>
      <c r="E4" s="448"/>
      <c r="F4" s="449"/>
      <c r="G4" s="37" t="s">
        <v>683</v>
      </c>
      <c r="H4" s="270" t="str">
        <f>'Celkem  Nab+Tech'!H4</f>
        <v>XX.XX.2020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2:24" ht="15" thickBot="1" x14ac:dyDescent="0.35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x14ac:dyDescent="0.3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35" t="s">
        <v>697</v>
      </c>
      <c r="H6" s="436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 x14ac:dyDescent="0.35">
      <c r="B7" s="464"/>
      <c r="C7" s="465"/>
      <c r="D7" s="469"/>
      <c r="E7" s="469"/>
      <c r="F7" s="471"/>
      <c r="G7" s="133" t="s">
        <v>687</v>
      </c>
      <c r="H7" s="138" t="s">
        <v>688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x14ac:dyDescent="0.3">
      <c r="B8" s="137" t="s">
        <v>0</v>
      </c>
      <c r="C8" s="466" t="s">
        <v>708</v>
      </c>
      <c r="D8" s="466"/>
      <c r="E8" s="466"/>
      <c r="F8" s="466"/>
      <c r="G8" s="466"/>
      <c r="H8" s="467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x14ac:dyDescent="0.3">
      <c r="B9" s="3"/>
      <c r="C9" s="13" t="s">
        <v>5</v>
      </c>
      <c r="D9" s="12" t="s">
        <v>699</v>
      </c>
      <c r="E9" s="297">
        <f>'C 1.01'!H76</f>
        <v>1228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x14ac:dyDescent="0.3">
      <c r="B10" s="3"/>
      <c r="C10" s="13" t="s">
        <v>6</v>
      </c>
      <c r="D10" s="12" t="s">
        <v>700</v>
      </c>
      <c r="E10" s="297">
        <f>'C 1.02'!H82</f>
        <v>174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x14ac:dyDescent="0.3">
      <c r="B11" s="3"/>
      <c r="C11" s="13" t="s">
        <v>7</v>
      </c>
      <c r="D11" s="12" t="s">
        <v>701</v>
      </c>
      <c r="E11" s="297">
        <f>'C 1.03'!H86</f>
        <v>854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x14ac:dyDescent="0.3">
      <c r="B12" s="3"/>
      <c r="C12" s="13" t="s">
        <v>8</v>
      </c>
      <c r="D12" s="12" t="s">
        <v>702</v>
      </c>
      <c r="E12" s="297">
        <f>'C 1.04'!H86</f>
        <v>40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x14ac:dyDescent="0.3">
      <c r="B13" s="3"/>
      <c r="C13" s="13" t="s">
        <v>9</v>
      </c>
      <c r="D13" s="12" t="s">
        <v>703</v>
      </c>
      <c r="E13" s="297">
        <f>'C 1.05'!H90</f>
        <v>0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x14ac:dyDescent="0.3">
      <c r="B14" s="3"/>
      <c r="C14" s="13" t="s">
        <v>14</v>
      </c>
      <c r="D14" s="12" t="s">
        <v>704</v>
      </c>
      <c r="E14" s="297">
        <f>'C 1.06'!H87</f>
        <v>257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 x14ac:dyDescent="0.35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6" x14ac:dyDescent="0.3">
      <c r="B16" s="286"/>
      <c r="C16" s="474" t="s">
        <v>707</v>
      </c>
      <c r="D16" s="475"/>
      <c r="E16" s="306">
        <f>SUM(E9:E15)</f>
        <v>2553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 x14ac:dyDescent="0.35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x14ac:dyDescent="0.3">
      <c r="B18" s="33" t="s">
        <v>1</v>
      </c>
      <c r="C18" s="466" t="s">
        <v>706</v>
      </c>
      <c r="D18" s="466"/>
      <c r="E18" s="466"/>
      <c r="F18" s="466"/>
      <c r="G18" s="466"/>
      <c r="H18" s="467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 x14ac:dyDescent="0.3">
      <c r="B19" s="3"/>
      <c r="C19" s="13" t="s">
        <v>11</v>
      </c>
      <c r="D19" s="12" t="s">
        <v>705</v>
      </c>
      <c r="E19" s="297">
        <f>'C 2.01'!H44</f>
        <v>164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x14ac:dyDescent="0.3">
      <c r="B20" s="3"/>
      <c r="C20" s="13" t="s">
        <v>12</v>
      </c>
      <c r="D20" s="12" t="s">
        <v>880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 x14ac:dyDescent="0.35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 x14ac:dyDescent="0.3">
      <c r="B22" s="286"/>
      <c r="C22" s="474" t="s">
        <v>707</v>
      </c>
      <c r="D22" s="475"/>
      <c r="E22" s="306">
        <f>SUM(E19:E21)</f>
        <v>164</v>
      </c>
      <c r="F22" s="283">
        <f t="shared" ref="F22:H22" si="0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 x14ac:dyDescent="0.35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 x14ac:dyDescent="0.3">
      <c r="B24" s="34" t="s">
        <v>2</v>
      </c>
      <c r="C24" s="466" t="s">
        <v>1103</v>
      </c>
      <c r="D24" s="466"/>
      <c r="E24" s="466"/>
      <c r="F24" s="466"/>
      <c r="G24" s="466"/>
      <c r="H24" s="467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x14ac:dyDescent="0.3">
      <c r="B25" s="3"/>
      <c r="C25" s="309" t="s">
        <v>10</v>
      </c>
      <c r="D25" s="12" t="s">
        <v>1104</v>
      </c>
      <c r="E25" s="311">
        <f>'C 3.01'!H40</f>
        <v>875.5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 x14ac:dyDescent="0.35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 x14ac:dyDescent="0.3">
      <c r="B27" s="286"/>
      <c r="C27" s="474" t="s">
        <v>707</v>
      </c>
      <c r="D27" s="475"/>
      <c r="E27" s="318">
        <f>SUM(E25:E26)</f>
        <v>875.5</v>
      </c>
      <c r="F27" s="319">
        <f t="shared" ref="F27:H27" si="1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 x14ac:dyDescent="0.35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 x14ac:dyDescent="0.35">
      <c r="B29" s="478" t="s">
        <v>709</v>
      </c>
      <c r="C29" s="479"/>
      <c r="D29" s="479"/>
      <c r="E29" s="298">
        <f>E16+E22+E27</f>
        <v>3592.5</v>
      </c>
      <c r="F29" s="282">
        <f t="shared" ref="F29:H29" si="2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2:24" ht="15" thickBot="1" x14ac:dyDescent="0.35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 x14ac:dyDescent="0.3">
      <c r="B31" s="30" t="s">
        <v>3</v>
      </c>
      <c r="C31" s="476" t="s">
        <v>710</v>
      </c>
      <c r="D31" s="476"/>
      <c r="E31" s="476"/>
      <c r="F31" s="476"/>
      <c r="G31" s="476"/>
      <c r="H31" s="477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 x14ac:dyDescent="0.35">
      <c r="B32" s="3"/>
      <c r="C32" s="13" t="s">
        <v>13</v>
      </c>
      <c r="D32" s="12" t="s">
        <v>711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2" customHeight="1" thickBot="1" x14ac:dyDescent="0.35">
      <c r="B33" s="285"/>
      <c r="C33" s="474" t="s">
        <v>707</v>
      </c>
      <c r="D33" s="475"/>
      <c r="E33" s="77">
        <f>SUM(E32)</f>
        <v>1</v>
      </c>
      <c r="F33" s="282">
        <f t="shared" ref="F33:H33" si="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2:24" ht="15" thickBot="1" x14ac:dyDescent="0.35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 x14ac:dyDescent="0.3">
      <c r="B35" s="30" t="s">
        <v>4</v>
      </c>
      <c r="C35" s="476" t="s">
        <v>712</v>
      </c>
      <c r="D35" s="476"/>
      <c r="E35" s="476"/>
      <c r="F35" s="476"/>
      <c r="G35" s="476"/>
      <c r="H35" s="477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 x14ac:dyDescent="0.35">
      <c r="B36" s="3"/>
      <c r="C36" s="13" t="s">
        <v>15</v>
      </c>
      <c r="D36" s="12" t="s">
        <v>713</v>
      </c>
      <c r="E36" s="76">
        <f>'C 5.01 Extras'!F34</f>
        <v>57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2" customHeight="1" thickBot="1" x14ac:dyDescent="0.35">
      <c r="B37" s="285"/>
      <c r="C37" s="474" t="s">
        <v>707</v>
      </c>
      <c r="D37" s="475"/>
      <c r="E37" s="77">
        <f>SUM(E36)</f>
        <v>57</v>
      </c>
      <c r="F37" s="282">
        <f t="shared" ref="F37" si="4">SUM(F36)</f>
        <v>0</v>
      </c>
      <c r="G37" s="252">
        <f t="shared" ref="G37" si="5">SUM(G36)</f>
        <v>0</v>
      </c>
      <c r="H37" s="282">
        <f t="shared" ref="H37" si="6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 x14ac:dyDescent="0.35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00000000000001" thickBot="1" x14ac:dyDescent="0.4">
      <c r="B39" s="472" t="s">
        <v>692</v>
      </c>
      <c r="C39" s="473"/>
      <c r="D39" s="473"/>
      <c r="E39" s="301">
        <f>E29+E33+E37</f>
        <v>3650.5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2:24" ht="18" x14ac:dyDescent="0.35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horizontalDpi="4294967294" verticalDpi="0" r:id="rId1"/>
  <headerFooter>
    <oddFooter>&amp;L&amp;F, &amp;A&amp;R&amp;D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"/>
  <sheetViews>
    <sheetView zoomScale="60" zoomScaleNormal="60" workbookViewId="0">
      <selection activeCell="G44" sqref="G44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26" width="8.88671875" style="39"/>
    <col min="27" max="27" width="10" style="39" bestFit="1" customWidth="1"/>
    <col min="28" max="30" width="8.88671875" style="39"/>
    <col min="31" max="31" width="14.6640625" style="39" bestFit="1" customWidth="1"/>
    <col min="32" max="16384" width="8.88671875" style="39"/>
  </cols>
  <sheetData>
    <row r="1" spans="2:31" ht="15" thickBot="1" x14ac:dyDescent="0.35"/>
    <row r="2" spans="2:31" ht="16.2" customHeight="1" thickBot="1" x14ac:dyDescent="0.35">
      <c r="B2" s="544" t="s">
        <v>641</v>
      </c>
      <c r="C2" s="556" t="str">
        <f>Technologie!D14</f>
        <v>Chlazené přípravny, chodby a místnosti (+12/+14 °C)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31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31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31" x14ac:dyDescent="0.3">
      <c r="B5" s="568" t="s">
        <v>929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31" ht="14.7" customHeight="1" x14ac:dyDescent="0.3">
      <c r="B6" s="586" t="s">
        <v>924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31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31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 x14ac:dyDescent="0.3">
      <c r="B9" s="574" t="s">
        <v>85</v>
      </c>
      <c r="C9" s="576" t="s">
        <v>910</v>
      </c>
      <c r="D9" s="399" t="s">
        <v>739</v>
      </c>
      <c r="E9" s="399"/>
      <c r="F9" s="432" t="s">
        <v>1131</v>
      </c>
      <c r="G9" s="393" t="s">
        <v>742</v>
      </c>
      <c r="H9" s="393" t="s">
        <v>688</v>
      </c>
      <c r="I9" s="439" t="s">
        <v>685</v>
      </c>
      <c r="J9" s="392" t="s">
        <v>686</v>
      </c>
      <c r="K9" s="502" t="s">
        <v>697</v>
      </c>
      <c r="L9" s="503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 x14ac:dyDescent="0.35">
      <c r="B10" s="575"/>
      <c r="C10" s="577"/>
      <c r="D10" s="401" t="s">
        <v>911</v>
      </c>
      <c r="E10" s="129"/>
      <c r="F10" s="129" t="s">
        <v>1132</v>
      </c>
      <c r="G10" s="394" t="s">
        <v>743</v>
      </c>
      <c r="H10" s="394" t="s">
        <v>743</v>
      </c>
      <c r="I10" s="440"/>
      <c r="J10" s="394" t="s">
        <v>743</v>
      </c>
      <c r="K10" s="67" t="s">
        <v>687</v>
      </c>
      <c r="L10" s="68" t="s">
        <v>688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x14ac:dyDescent="0.3">
      <c r="B12" s="180" t="s">
        <v>541</v>
      </c>
      <c r="C12" s="381" t="s">
        <v>1152</v>
      </c>
      <c r="D12" s="185"/>
      <c r="E12" s="186"/>
      <c r="F12" s="85"/>
      <c r="G12" s="181"/>
      <c r="H12" s="181"/>
      <c r="I12" s="371">
        <v>3</v>
      </c>
      <c r="J12" s="167">
        <f>K12+L12</f>
        <v>0</v>
      </c>
      <c r="K12" s="152">
        <f t="shared" ref="K12:K21" si="0">G12*I12</f>
        <v>0</v>
      </c>
      <c r="L12" s="151">
        <f t="shared" ref="L12:L21" si="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x14ac:dyDescent="0.3">
      <c r="B13" s="180" t="s">
        <v>542</v>
      </c>
      <c r="C13" s="380" t="s">
        <v>1153</v>
      </c>
      <c r="D13" s="86"/>
      <c r="E13" s="71"/>
      <c r="F13" s="85"/>
      <c r="G13" s="169"/>
      <c r="H13" s="169"/>
      <c r="I13" s="372">
        <v>4</v>
      </c>
      <c r="J13" s="167">
        <f t="shared" ref="J13:J21" si="2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x14ac:dyDescent="0.3">
      <c r="B14" s="180" t="s">
        <v>543</v>
      </c>
      <c r="C14" s="380" t="s">
        <v>1154</v>
      </c>
      <c r="D14" s="86"/>
      <c r="E14" s="71"/>
      <c r="F14" s="85"/>
      <c r="G14" s="169"/>
      <c r="H14" s="169"/>
      <c r="I14" s="372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x14ac:dyDescent="0.3">
      <c r="B15" s="180" t="s">
        <v>544</v>
      </c>
      <c r="C15" s="380" t="s">
        <v>1155</v>
      </c>
      <c r="D15" s="86"/>
      <c r="E15" s="71"/>
      <c r="F15" s="85"/>
      <c r="G15" s="169"/>
      <c r="H15" s="169"/>
      <c r="I15" s="372">
        <v>3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x14ac:dyDescent="0.3">
      <c r="B16" s="180" t="s">
        <v>540</v>
      </c>
      <c r="C16" s="380" t="s">
        <v>1157</v>
      </c>
      <c r="D16" s="86"/>
      <c r="E16" s="71"/>
      <c r="F16" s="85"/>
      <c r="G16" s="169"/>
      <c r="H16" s="169"/>
      <c r="I16" s="372">
        <v>2</v>
      </c>
      <c r="J16" s="167">
        <f t="shared" ref="J16" si="3">K16+L16</f>
        <v>0</v>
      </c>
      <c r="K16" s="152">
        <f t="shared" ref="K16" si="4">G16*I16</f>
        <v>0</v>
      </c>
      <c r="L16" s="151">
        <f t="shared" ref="L16" si="5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x14ac:dyDescent="0.3">
      <c r="B17" s="180" t="s">
        <v>545</v>
      </c>
      <c r="C17" s="380" t="s">
        <v>1156</v>
      </c>
      <c r="D17" s="86"/>
      <c r="E17" s="71"/>
      <c r="F17" s="85"/>
      <c r="G17" s="169"/>
      <c r="H17" s="169"/>
      <c r="I17" s="372">
        <v>3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x14ac:dyDescent="0.3">
      <c r="B18" s="180" t="s">
        <v>546</v>
      </c>
      <c r="C18" s="380" t="s">
        <v>1158</v>
      </c>
      <c r="D18" s="86"/>
      <c r="E18" s="71"/>
      <c r="F18" s="85"/>
      <c r="G18" s="169"/>
      <c r="H18" s="169"/>
      <c r="I18" s="372">
        <v>2</v>
      </c>
      <c r="J18" s="167">
        <f t="shared" ref="J18" si="6">K18+L18</f>
        <v>0</v>
      </c>
      <c r="K18" s="152">
        <f t="shared" ref="K18" si="7">G18*I18</f>
        <v>0</v>
      </c>
      <c r="L18" s="151">
        <f t="shared" ref="L18" si="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x14ac:dyDescent="0.3">
      <c r="B19" s="180" t="s">
        <v>547</v>
      </c>
      <c r="C19" s="380" t="s">
        <v>1159</v>
      </c>
      <c r="D19" s="86"/>
      <c r="E19" s="71"/>
      <c r="F19" s="85"/>
      <c r="G19" s="169"/>
      <c r="H19" s="169"/>
      <c r="I19" s="372">
        <v>2</v>
      </c>
      <c r="J19" s="167">
        <f t="shared" ref="J19" si="9">K19+L19</f>
        <v>0</v>
      </c>
      <c r="K19" s="152">
        <f t="shared" ref="K19" si="10">G19*I19</f>
        <v>0</v>
      </c>
      <c r="L19" s="151">
        <f t="shared" ref="L19" si="11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x14ac:dyDescent="0.3">
      <c r="B20" s="180" t="s">
        <v>548</v>
      </c>
      <c r="C20" s="380" t="s">
        <v>1160</v>
      </c>
      <c r="D20" s="86"/>
      <c r="E20" s="71"/>
      <c r="F20" s="85"/>
      <c r="G20" s="169"/>
      <c r="H20" s="169"/>
      <c r="I20" s="372">
        <v>10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5"/>
      <c r="Z20" s="335"/>
      <c r="AA20" s="335"/>
      <c r="AB20" s="335"/>
      <c r="AC20" s="335"/>
      <c r="AD20" s="331"/>
      <c r="AE20" s="344"/>
    </row>
    <row r="21" spans="2:31" s="72" customFormat="1" x14ac:dyDescent="0.3">
      <c r="B21" s="180" t="s">
        <v>549</v>
      </c>
      <c r="C21" s="380" t="s">
        <v>1161</v>
      </c>
      <c r="D21" s="86"/>
      <c r="E21" s="71"/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35"/>
      <c r="Z21" s="335"/>
      <c r="AA21" s="335"/>
      <c r="AB21" s="335"/>
      <c r="AC21" s="335"/>
      <c r="AD21" s="331"/>
      <c r="AE21" s="344"/>
    </row>
    <row r="22" spans="2:31" s="72" customFormat="1" ht="15.45" customHeight="1" x14ac:dyDescent="0.3">
      <c r="B22" s="69"/>
      <c r="C22" s="117" t="s">
        <v>792</v>
      </c>
      <c r="E22" s="416" t="s">
        <v>793</v>
      </c>
      <c r="F22" s="416" t="s">
        <v>739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8"/>
      <c r="Z22" s="338"/>
      <c r="AA22" s="336"/>
      <c r="AB22" s="338"/>
      <c r="AC22" s="338"/>
      <c r="AD22" s="336"/>
      <c r="AE22" s="336"/>
    </row>
    <row r="23" spans="2:31" s="72" customFormat="1" ht="13.8" x14ac:dyDescent="0.3">
      <c r="B23" s="69" t="s">
        <v>550</v>
      </c>
      <c r="C23" s="581" t="s">
        <v>913</v>
      </c>
      <c r="D23" s="584"/>
      <c r="E23" s="584"/>
      <c r="F23" s="585"/>
      <c r="G23" s="169"/>
      <c r="H23" s="169"/>
      <c r="I23" s="374">
        <v>12</v>
      </c>
      <c r="J23" s="167">
        <f>K23+L23</f>
        <v>0</v>
      </c>
      <c r="K23" s="152">
        <f t="shared" ref="K23:K35" si="12">G23*I23</f>
        <v>0</v>
      </c>
      <c r="L23" s="151">
        <f t="shared" ref="L23:L35" si="13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8" x14ac:dyDescent="0.3">
      <c r="B24" s="69" t="s">
        <v>551</v>
      </c>
      <c r="C24" s="411" t="s">
        <v>794</v>
      </c>
      <c r="D24" s="257"/>
      <c r="E24" s="256"/>
      <c r="F24" s="378"/>
      <c r="G24" s="43"/>
      <c r="H24" s="169"/>
      <c r="I24" s="374">
        <v>35</v>
      </c>
      <c r="J24" s="167">
        <f t="shared" ref="J24:J35" si="14">K24+L24</f>
        <v>0</v>
      </c>
      <c r="K24" s="152">
        <f t="shared" si="12"/>
        <v>0</v>
      </c>
      <c r="L24" s="151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2" customHeight="1" x14ac:dyDescent="0.3">
      <c r="B25" s="69" t="s">
        <v>552</v>
      </c>
      <c r="C25" s="413" t="s">
        <v>795</v>
      </c>
      <c r="D25" s="257"/>
      <c r="E25" s="256"/>
      <c r="F25" s="378"/>
      <c r="G25" s="43"/>
      <c r="H25" s="169"/>
      <c r="I25" s="374">
        <v>35</v>
      </c>
      <c r="J25" s="167">
        <f t="shared" si="14"/>
        <v>0</v>
      </c>
      <c r="K25" s="152">
        <f t="shared" si="12"/>
        <v>0</v>
      </c>
      <c r="L25" s="151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2" customHeight="1" x14ac:dyDescent="0.3">
      <c r="B26" s="69" t="s">
        <v>539</v>
      </c>
      <c r="C26" s="411" t="s">
        <v>914</v>
      </c>
      <c r="D26" s="257"/>
      <c r="E26" s="256"/>
      <c r="F26" s="378"/>
      <c r="G26" s="43"/>
      <c r="H26" s="160"/>
      <c r="I26" s="374">
        <v>5</v>
      </c>
      <c r="J26" s="167">
        <f t="shared" si="14"/>
        <v>0</v>
      </c>
      <c r="K26" s="152">
        <f t="shared" si="12"/>
        <v>0</v>
      </c>
      <c r="L26" s="151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31" s="72" customFormat="1" ht="13.2" customHeight="1" x14ac:dyDescent="0.3">
      <c r="B27" s="69" t="s">
        <v>553</v>
      </c>
      <c r="C27" s="411" t="s">
        <v>915</v>
      </c>
      <c r="D27" s="257"/>
      <c r="E27" s="256"/>
      <c r="F27" s="378"/>
      <c r="G27" s="43"/>
      <c r="H27" s="160"/>
      <c r="I27" s="367">
        <v>15</v>
      </c>
      <c r="J27" s="167">
        <f t="shared" si="14"/>
        <v>0</v>
      </c>
      <c r="K27" s="152">
        <f t="shared" si="12"/>
        <v>0</v>
      </c>
      <c r="L27" s="151">
        <f t="shared" si="13"/>
        <v>0</v>
      </c>
    </row>
    <row r="28" spans="2:31" s="72" customFormat="1" ht="13.2" customHeight="1" x14ac:dyDescent="0.3">
      <c r="B28" s="69" t="s">
        <v>554</v>
      </c>
      <c r="C28" s="411" t="s">
        <v>916</v>
      </c>
      <c r="D28" s="257"/>
      <c r="E28" s="256"/>
      <c r="F28" s="378"/>
      <c r="G28" s="43"/>
      <c r="H28" s="160"/>
      <c r="I28" s="374">
        <v>70</v>
      </c>
      <c r="J28" s="167">
        <f t="shared" si="14"/>
        <v>0</v>
      </c>
      <c r="K28" s="152">
        <f t="shared" si="12"/>
        <v>0</v>
      </c>
      <c r="L28" s="151">
        <f t="shared" si="13"/>
        <v>0</v>
      </c>
    </row>
    <row r="29" spans="2:31" s="72" customFormat="1" ht="13.2" customHeight="1" x14ac:dyDescent="0.3">
      <c r="B29" s="69" t="s">
        <v>555</v>
      </c>
      <c r="C29" s="413" t="s">
        <v>918</v>
      </c>
      <c r="D29" s="257"/>
      <c r="E29" s="256"/>
      <c r="F29" s="378"/>
      <c r="G29" s="43"/>
      <c r="H29" s="160"/>
      <c r="I29" s="374">
        <v>20</v>
      </c>
      <c r="J29" s="167">
        <f t="shared" si="14"/>
        <v>0</v>
      </c>
      <c r="K29" s="152">
        <f t="shared" si="12"/>
        <v>0</v>
      </c>
      <c r="L29" s="151">
        <f t="shared" si="13"/>
        <v>0</v>
      </c>
    </row>
    <row r="30" spans="2:31" s="72" customFormat="1" ht="13.2" customHeight="1" x14ac:dyDescent="0.3">
      <c r="B30" s="69" t="s">
        <v>556</v>
      </c>
      <c r="C30" s="434" t="s">
        <v>1139</v>
      </c>
      <c r="D30" s="257"/>
      <c r="E30" s="256"/>
      <c r="F30" s="378"/>
      <c r="G30" s="43"/>
      <c r="H30" s="160"/>
      <c r="I30" s="374">
        <v>35</v>
      </c>
      <c r="J30" s="167">
        <f t="shared" si="14"/>
        <v>0</v>
      </c>
      <c r="K30" s="152">
        <f t="shared" si="12"/>
        <v>0</v>
      </c>
      <c r="L30" s="151">
        <f t="shared" si="13"/>
        <v>0</v>
      </c>
    </row>
    <row r="31" spans="2:31" s="72" customFormat="1" ht="13.2" customHeight="1" x14ac:dyDescent="0.3">
      <c r="B31" s="69" t="s">
        <v>557</v>
      </c>
      <c r="C31" s="411" t="s">
        <v>797</v>
      </c>
      <c r="D31" s="257"/>
      <c r="E31" s="256"/>
      <c r="F31" s="378"/>
      <c r="G31" s="43"/>
      <c r="H31" s="160"/>
      <c r="I31" s="374">
        <v>15</v>
      </c>
      <c r="J31" s="167">
        <f t="shared" si="14"/>
        <v>0</v>
      </c>
      <c r="K31" s="152">
        <f t="shared" si="12"/>
        <v>0</v>
      </c>
      <c r="L31" s="151">
        <f t="shared" si="13"/>
        <v>0</v>
      </c>
    </row>
    <row r="32" spans="2:31" s="72" customFormat="1" ht="13.8" x14ac:dyDescent="0.3">
      <c r="B32" s="69" t="s">
        <v>558</v>
      </c>
      <c r="C32" s="411" t="s">
        <v>919</v>
      </c>
      <c r="D32" s="119"/>
      <c r="E32" s="119"/>
      <c r="F32" s="119"/>
      <c r="G32" s="43"/>
      <c r="H32" s="160"/>
      <c r="I32" s="374">
        <v>35</v>
      </c>
      <c r="J32" s="167">
        <f t="shared" si="14"/>
        <v>0</v>
      </c>
      <c r="K32" s="152">
        <f t="shared" si="12"/>
        <v>0</v>
      </c>
      <c r="L32" s="151">
        <f t="shared" si="13"/>
        <v>0</v>
      </c>
    </row>
    <row r="33" spans="2:12" s="72" customFormat="1" ht="13.2" customHeight="1" x14ac:dyDescent="0.3">
      <c r="B33" s="69" t="s">
        <v>559</v>
      </c>
      <c r="C33" s="581" t="s">
        <v>920</v>
      </c>
      <c r="D33" s="582"/>
      <c r="E33" s="582"/>
      <c r="F33" s="583"/>
      <c r="G33" s="169"/>
      <c r="H33" s="169"/>
      <c r="I33" s="374">
        <v>35</v>
      </c>
      <c r="J33" s="167">
        <f t="shared" si="14"/>
        <v>0</v>
      </c>
      <c r="K33" s="152">
        <f t="shared" si="12"/>
        <v>0</v>
      </c>
      <c r="L33" s="151">
        <f t="shared" si="13"/>
        <v>0</v>
      </c>
    </row>
    <row r="34" spans="2:12" s="72" customFormat="1" ht="13.8" x14ac:dyDescent="0.3">
      <c r="B34" s="69" t="s">
        <v>560</v>
      </c>
      <c r="C34" s="581" t="s">
        <v>926</v>
      </c>
      <c r="D34" s="582"/>
      <c r="E34" s="582"/>
      <c r="F34" s="583"/>
      <c r="G34" s="169"/>
      <c r="H34" s="169"/>
      <c r="I34" s="374"/>
      <c r="J34" s="167">
        <f t="shared" si="14"/>
        <v>0</v>
      </c>
      <c r="K34" s="152">
        <f t="shared" si="12"/>
        <v>0</v>
      </c>
      <c r="L34" s="151">
        <f t="shared" si="13"/>
        <v>0</v>
      </c>
    </row>
    <row r="35" spans="2:12" s="72" customFormat="1" ht="13.2" customHeight="1" x14ac:dyDescent="0.3">
      <c r="B35" s="69" t="s">
        <v>511</v>
      </c>
      <c r="C35" s="581" t="s">
        <v>921</v>
      </c>
      <c r="D35" s="582"/>
      <c r="E35" s="582"/>
      <c r="F35" s="583"/>
      <c r="G35" s="169"/>
      <c r="H35" s="169"/>
      <c r="I35" s="374">
        <v>20</v>
      </c>
      <c r="J35" s="167">
        <f t="shared" si="14"/>
        <v>0</v>
      </c>
      <c r="K35" s="152">
        <f t="shared" si="12"/>
        <v>0</v>
      </c>
      <c r="L35" s="151">
        <f t="shared" si="13"/>
        <v>0</v>
      </c>
    </row>
    <row r="36" spans="2:12" s="72" customFormat="1" thickBot="1" x14ac:dyDescent="0.35">
      <c r="B36" s="73"/>
      <c r="C36" s="589"/>
      <c r="D36" s="590"/>
      <c r="E36" s="590"/>
      <c r="F36" s="591"/>
      <c r="G36" s="83"/>
      <c r="H36" s="83"/>
      <c r="I36" s="375"/>
      <c r="J36" s="184"/>
      <c r="K36" s="58"/>
      <c r="L36" s="57"/>
    </row>
    <row r="37" spans="2:12" ht="15" thickBot="1" x14ac:dyDescent="0.35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00000000000001" thickBot="1" x14ac:dyDescent="0.4">
      <c r="B38" s="531" t="s">
        <v>707</v>
      </c>
      <c r="C38" s="532"/>
      <c r="D38" s="532"/>
      <c r="E38" s="532"/>
      <c r="F38" s="532"/>
      <c r="G38" s="532"/>
      <c r="H38" s="533"/>
      <c r="I38" s="221">
        <f>SUM(I12:I36)</f>
        <v>367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spans="2:12" x14ac:dyDescent="0.3">
      <c r="B39" s="52"/>
    </row>
  </sheetData>
  <protectedRanges>
    <protectedRange sqref="H33:H37 G11:G16 H11:H25" name="Bereich2_4"/>
    <protectedRange sqref="F36:F37 F11:F16 F19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59.88671875" style="39" customWidth="1"/>
    <col min="4" max="4" width="16.44140625" style="39" customWidth="1"/>
    <col min="5" max="6" width="12.44140625" style="39" bestFit="1" customWidth="1"/>
    <col min="7" max="7" width="9.33203125" style="39" bestFit="1" customWidth="1"/>
    <col min="8" max="8" width="11" style="39" bestFit="1" customWidth="1"/>
    <col min="9" max="9" width="14.109375" style="39" bestFit="1" customWidth="1"/>
    <col min="10" max="11" width="15.6640625" style="39" customWidth="1"/>
    <col min="12" max="12" width="12.109375" style="39" bestFit="1" customWidth="1"/>
    <col min="13" max="13" width="30.6640625" style="39" customWidth="1"/>
    <col min="14" max="21" width="8.88671875" style="39"/>
    <col min="22" max="22" width="10" style="39" bestFit="1" customWidth="1"/>
    <col min="23" max="24" width="8.88671875" style="39"/>
    <col min="25" max="25" width="10" style="39" bestFit="1" customWidth="1"/>
    <col min="26" max="26" width="14.6640625" style="39" bestFit="1" customWidth="1"/>
    <col min="27" max="16384" width="8.88671875" style="39"/>
  </cols>
  <sheetData>
    <row r="1" spans="2:28" ht="15" thickBot="1" x14ac:dyDescent="0.35"/>
    <row r="2" spans="2:28" ht="16.2" customHeight="1" thickBot="1" x14ac:dyDescent="0.35">
      <c r="B2" s="544" t="s">
        <v>1039</v>
      </c>
      <c r="C2" s="556" t="str">
        <f>Technologie!D15</f>
        <v>Delivery</v>
      </c>
      <c r="D2" s="557"/>
      <c r="E2" s="557"/>
      <c r="F2" s="557"/>
      <c r="G2" s="557"/>
      <c r="H2" s="558"/>
      <c r="I2" s="40" t="str">
        <f>'Celkem  Nab+Tech'!G2</f>
        <v>Firma</v>
      </c>
      <c r="J2" s="547" t="str">
        <f>Technologie!G2</f>
        <v>XY</v>
      </c>
      <c r="K2" s="548"/>
      <c r="L2" s="549"/>
    </row>
    <row r="3" spans="2:28" ht="15" customHeight="1" thickBot="1" x14ac:dyDescent="0.35">
      <c r="B3" s="545"/>
      <c r="C3" s="264" t="s">
        <v>907</v>
      </c>
      <c r="D3" s="527"/>
      <c r="E3" s="527"/>
      <c r="F3" s="527"/>
      <c r="G3" s="527"/>
      <c r="H3" s="528"/>
      <c r="I3" s="40" t="str">
        <f>'Celkem  Nab+Tech'!G3</f>
        <v>Projekt</v>
      </c>
      <c r="J3" s="547" t="str">
        <f>Technologie!G3</f>
        <v>Makro Ostrava - remodelling chlazení</v>
      </c>
      <c r="K3" s="548"/>
      <c r="L3" s="549"/>
    </row>
    <row r="4" spans="2:28" ht="16.2" thickBot="1" x14ac:dyDescent="0.35">
      <c r="B4" s="546"/>
      <c r="C4" s="562"/>
      <c r="D4" s="563"/>
      <c r="E4" s="563"/>
      <c r="F4" s="563"/>
      <c r="G4" s="563"/>
      <c r="H4" s="564"/>
      <c r="I4" s="40" t="str">
        <f>'Celkem  Nab+Tech'!G4</f>
        <v>Datum nabídky</v>
      </c>
      <c r="J4" s="565" t="str">
        <f>Technologie!G4</f>
        <v>XX.XX.2020</v>
      </c>
      <c r="K4" s="566"/>
      <c r="L4" s="567"/>
    </row>
    <row r="5" spans="2:28" x14ac:dyDescent="0.3">
      <c r="B5" s="568" t="s">
        <v>1040</v>
      </c>
      <c r="C5" s="569"/>
      <c r="D5" s="569"/>
      <c r="E5" s="569"/>
      <c r="F5" s="569"/>
      <c r="G5" s="569"/>
      <c r="H5" s="569"/>
      <c r="I5" s="569"/>
      <c r="J5" s="569"/>
      <c r="K5" s="569"/>
      <c r="L5" s="570"/>
    </row>
    <row r="6" spans="2:28" ht="14.7" customHeight="1" x14ac:dyDescent="0.3">
      <c r="B6" s="586" t="s">
        <v>1134</v>
      </c>
      <c r="C6" s="587"/>
      <c r="D6" s="587"/>
      <c r="E6" s="587"/>
      <c r="F6" s="587"/>
      <c r="G6" s="587"/>
      <c r="H6" s="587"/>
      <c r="I6" s="587"/>
      <c r="J6" s="587"/>
      <c r="K6" s="587"/>
      <c r="L6" s="588"/>
    </row>
    <row r="7" spans="2:28" ht="14.7" customHeight="1" x14ac:dyDescent="0.3">
      <c r="B7" s="511" t="s">
        <v>923</v>
      </c>
      <c r="C7" s="508"/>
      <c r="D7" s="508"/>
      <c r="E7" s="508"/>
      <c r="F7" s="508"/>
      <c r="G7" s="508"/>
      <c r="H7" s="508"/>
      <c r="I7" s="508"/>
      <c r="J7" s="508"/>
      <c r="K7" s="508"/>
      <c r="L7" s="512"/>
    </row>
    <row r="8" spans="2:28" ht="15" thickBot="1" x14ac:dyDescent="0.35">
      <c r="B8" s="513" t="s">
        <v>925</v>
      </c>
      <c r="C8" s="514"/>
      <c r="D8" s="514"/>
      <c r="E8" s="514"/>
      <c r="F8" s="514"/>
      <c r="G8" s="514"/>
      <c r="H8" s="514"/>
      <c r="I8" s="514"/>
      <c r="J8" s="514"/>
      <c r="K8" s="514"/>
      <c r="L8" s="515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 x14ac:dyDescent="0.3">
      <c r="B9" s="574" t="s">
        <v>85</v>
      </c>
      <c r="C9" s="576" t="s">
        <v>910</v>
      </c>
      <c r="D9" s="429" t="s">
        <v>739</v>
      </c>
      <c r="E9" s="429"/>
      <c r="F9" s="432" t="s">
        <v>1131</v>
      </c>
      <c r="G9" s="425" t="s">
        <v>742</v>
      </c>
      <c r="H9" s="425" t="s">
        <v>688</v>
      </c>
      <c r="I9" s="439" t="s">
        <v>685</v>
      </c>
      <c r="J9" s="424" t="s">
        <v>686</v>
      </c>
      <c r="K9" s="502" t="s">
        <v>697</v>
      </c>
      <c r="L9" s="503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 x14ac:dyDescent="0.35">
      <c r="B10" s="575"/>
      <c r="C10" s="577"/>
      <c r="D10" s="431" t="s">
        <v>911</v>
      </c>
      <c r="E10" s="129"/>
      <c r="F10" s="129" t="s">
        <v>1132</v>
      </c>
      <c r="G10" s="426" t="s">
        <v>743</v>
      </c>
      <c r="H10" s="426" t="s">
        <v>743</v>
      </c>
      <c r="I10" s="440"/>
      <c r="J10" s="426" t="s">
        <v>743</v>
      </c>
      <c r="K10" s="67" t="s">
        <v>687</v>
      </c>
      <c r="L10" s="68" t="s">
        <v>688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x14ac:dyDescent="0.3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x14ac:dyDescent="0.3">
      <c r="B12" s="180" t="s">
        <v>1053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t="shared" ref="K12:K18" si="0">G12*I12</f>
        <v>0</v>
      </c>
      <c r="L12" s="151">
        <f t="shared" ref="L12:L18" si="1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x14ac:dyDescent="0.3">
      <c r="B13" s="180" t="s">
        <v>1054</v>
      </c>
      <c r="C13" s="380"/>
      <c r="D13" s="86"/>
      <c r="E13" s="71"/>
      <c r="F13" s="85"/>
      <c r="G13" s="169"/>
      <c r="H13" s="169"/>
      <c r="I13" s="372"/>
      <c r="J13" s="167">
        <f t="shared" ref="J13:J18" si="2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x14ac:dyDescent="0.3">
      <c r="B14" s="180" t="s">
        <v>1055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x14ac:dyDescent="0.3">
      <c r="B15" s="180" t="s">
        <v>1056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x14ac:dyDescent="0.3">
      <c r="B16" s="180" t="s">
        <v>1057</v>
      </c>
      <c r="C16" s="380"/>
      <c r="D16" s="86"/>
      <c r="E16" s="71"/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x14ac:dyDescent="0.3">
      <c r="B17" s="180" t="s">
        <v>1058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x14ac:dyDescent="0.3">
      <c r="B18" s="180" t="s">
        <v>1059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 x14ac:dyDescent="0.3">
      <c r="B19" s="69"/>
      <c r="C19" s="117" t="s">
        <v>792</v>
      </c>
      <c r="E19" s="416" t="s">
        <v>793</v>
      </c>
      <c r="F19" s="416" t="s">
        <v>739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 x14ac:dyDescent="0.3">
      <c r="B20" s="69" t="s">
        <v>1072</v>
      </c>
      <c r="C20" s="581" t="s">
        <v>913</v>
      </c>
      <c r="D20" s="584"/>
      <c r="E20" s="584"/>
      <c r="F20" s="585"/>
      <c r="G20" s="169"/>
      <c r="H20" s="169"/>
      <c r="I20" s="374"/>
      <c r="J20" s="167">
        <f>K20+L20</f>
        <v>0</v>
      </c>
      <c r="K20" s="152">
        <f t="shared" ref="K20:K34" si="3">G20*I20</f>
        <v>0</v>
      </c>
      <c r="L20" s="151">
        <f t="shared" ref="L20:L34" si="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 x14ac:dyDescent="0.3">
      <c r="B21" s="69" t="s">
        <v>1073</v>
      </c>
      <c r="C21" s="428" t="s">
        <v>794</v>
      </c>
      <c r="D21" s="257"/>
      <c r="E21" s="256"/>
      <c r="F21" s="378"/>
      <c r="G21" s="43"/>
      <c r="H21" s="169"/>
      <c r="I21" s="374"/>
      <c r="J21" s="167">
        <f t="shared" ref="J21:J34" si="5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2" customHeight="1" x14ac:dyDescent="0.3">
      <c r="B22" s="69" t="s">
        <v>1074</v>
      </c>
      <c r="C22" s="430" t="s">
        <v>795</v>
      </c>
      <c r="D22" s="257"/>
      <c r="E22" s="256"/>
      <c r="F22" s="378"/>
      <c r="G22" s="43"/>
      <c r="H22" s="169"/>
      <c r="I22" s="374"/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2" customHeight="1" x14ac:dyDescent="0.3">
      <c r="B23" s="69" t="s">
        <v>1060</v>
      </c>
      <c r="C23" s="428" t="s">
        <v>914</v>
      </c>
      <c r="D23" s="257"/>
      <c r="E23" s="256"/>
      <c r="F23" s="378"/>
      <c r="G23" s="43"/>
      <c r="H23" s="160"/>
      <c r="I23" s="374"/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2" customHeight="1" x14ac:dyDescent="0.3">
      <c r="B24" s="69" t="s">
        <v>1061</v>
      </c>
      <c r="C24" s="428" t="s">
        <v>915</v>
      </c>
      <c r="D24" s="257"/>
      <c r="E24" s="256"/>
      <c r="F24" s="378"/>
      <c r="G24" s="43"/>
      <c r="H24" s="160"/>
      <c r="I24" s="367"/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 x14ac:dyDescent="0.3">
      <c r="B25" s="69" t="s">
        <v>1062</v>
      </c>
      <c r="C25" s="428" t="s">
        <v>916</v>
      </c>
      <c r="D25" s="257"/>
      <c r="E25" s="256"/>
      <c r="F25" s="378"/>
      <c r="G25" s="43"/>
      <c r="H25" s="160"/>
      <c r="I25" s="374"/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 x14ac:dyDescent="0.3">
      <c r="B26" s="69" t="s">
        <v>1063</v>
      </c>
      <c r="C26" s="430" t="s">
        <v>918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 x14ac:dyDescent="0.3">
      <c r="B27" s="69" t="s">
        <v>1064</v>
      </c>
      <c r="C27" s="434" t="s">
        <v>1139</v>
      </c>
      <c r="D27" s="257"/>
      <c r="E27" s="256"/>
      <c r="F27" s="378"/>
      <c r="G27" s="43"/>
      <c r="H27" s="160"/>
      <c r="I27" s="374"/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 x14ac:dyDescent="0.3">
      <c r="B28" s="69" t="s">
        <v>1065</v>
      </c>
      <c r="C28" s="428" t="s">
        <v>797</v>
      </c>
      <c r="D28" s="257"/>
      <c r="E28" s="256"/>
      <c r="F28" s="378"/>
      <c r="G28" s="43"/>
      <c r="H28" s="160"/>
      <c r="I28" s="374"/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 x14ac:dyDescent="0.3">
      <c r="B29" s="69" t="s">
        <v>1066</v>
      </c>
      <c r="C29" s="428" t="s">
        <v>919</v>
      </c>
      <c r="D29" s="119"/>
      <c r="E29" s="119"/>
      <c r="F29" s="119"/>
      <c r="G29" s="43"/>
      <c r="H29" s="160"/>
      <c r="I29" s="374"/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 x14ac:dyDescent="0.3">
      <c r="B30" s="69" t="s">
        <v>1067</v>
      </c>
      <c r="C30" s="581" t="s">
        <v>920</v>
      </c>
      <c r="D30" s="582"/>
      <c r="E30" s="582"/>
      <c r="F30" s="583"/>
      <c r="G30" s="169"/>
      <c r="H30" s="169"/>
      <c r="I30" s="374"/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28" s="72" customFormat="1" ht="13.8" x14ac:dyDescent="0.3">
      <c r="B31" s="69" t="s">
        <v>1068</v>
      </c>
      <c r="C31" s="581" t="s">
        <v>926</v>
      </c>
      <c r="D31" s="582"/>
      <c r="E31" s="582"/>
      <c r="F31" s="583"/>
      <c r="G31" s="169"/>
      <c r="H31" s="169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28" s="72" customFormat="1" ht="13.2" customHeight="1" x14ac:dyDescent="0.3">
      <c r="B32" s="69" t="s">
        <v>1069</v>
      </c>
      <c r="C32" s="581" t="s">
        <v>921</v>
      </c>
      <c r="D32" s="582"/>
      <c r="E32" s="582"/>
      <c r="F32" s="583"/>
      <c r="G32" s="169"/>
      <c r="H32" s="169"/>
      <c r="I32" s="374"/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 x14ac:dyDescent="0.3">
      <c r="B33" s="69" t="s">
        <v>1070</v>
      </c>
      <c r="C33" s="581" t="s">
        <v>922</v>
      </c>
      <c r="D33" s="582"/>
      <c r="E33" s="582"/>
      <c r="F33" s="583"/>
      <c r="G33" s="217"/>
      <c r="H33" s="217"/>
      <c r="I33" s="374"/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 x14ac:dyDescent="0.3">
      <c r="B34" s="69" t="s">
        <v>1071</v>
      </c>
      <c r="C34" s="581" t="s">
        <v>928</v>
      </c>
      <c r="D34" s="582"/>
      <c r="E34" s="582"/>
      <c r="F34" s="583"/>
      <c r="G34" s="217"/>
      <c r="H34" s="217"/>
      <c r="I34" s="374"/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thickBot="1" x14ac:dyDescent="0.35">
      <c r="B35" s="73"/>
      <c r="C35" s="589"/>
      <c r="D35" s="590"/>
      <c r="E35" s="590"/>
      <c r="F35" s="591"/>
      <c r="G35" s="83"/>
      <c r="H35" s="83"/>
      <c r="I35" s="84"/>
      <c r="J35" s="184"/>
      <c r="K35" s="58"/>
      <c r="L35" s="57"/>
    </row>
    <row r="36" spans="2:12" ht="15" thickBot="1" x14ac:dyDescent="0.35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00000000000001" thickBot="1" x14ac:dyDescent="0.4">
      <c r="B37" s="531" t="s">
        <v>707</v>
      </c>
      <c r="C37" s="532"/>
      <c r="D37" s="532"/>
      <c r="E37" s="532"/>
      <c r="F37" s="532"/>
      <c r="G37" s="532"/>
      <c r="H37" s="533"/>
      <c r="I37" s="221">
        <f>SUM(I12:I35)</f>
        <v>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spans="2:12" x14ac:dyDescent="0.3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57"/>
  <sheetViews>
    <sheetView zoomScale="60" zoomScaleNormal="60" workbookViewId="0">
      <selection activeCell="C40" sqref="C40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thickBot="1" x14ac:dyDescent="0.35">
      <c r="B2" s="544" t="s">
        <v>585</v>
      </c>
      <c r="C2" s="556" t="str">
        <f>Technologie!D19</f>
        <v>Venkovní KCHJ pro chladicí (MT), mrazicí (LT ) a klimatizační (HT) okruhy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3" ht="16.2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Ostrava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3" x14ac:dyDescent="0.3">
      <c r="B5" s="568" t="s">
        <v>1141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x14ac:dyDescent="0.3">
      <c r="B6" s="511" t="s">
        <v>1135</v>
      </c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x14ac:dyDescent="0.3">
      <c r="B7" s="511" t="s">
        <v>935</v>
      </c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 x14ac:dyDescent="0.35">
      <c r="B8" s="513" t="s">
        <v>1030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x14ac:dyDescent="0.3">
      <c r="B9" s="574" t="s">
        <v>85</v>
      </c>
      <c r="C9" s="576" t="s">
        <v>739</v>
      </c>
      <c r="D9" s="412"/>
      <c r="E9" s="412" t="s">
        <v>912</v>
      </c>
      <c r="F9" s="409" t="s">
        <v>742</v>
      </c>
      <c r="G9" s="409" t="s">
        <v>688</v>
      </c>
      <c r="H9" s="439" t="s">
        <v>685</v>
      </c>
      <c r="I9" s="408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 x14ac:dyDescent="0.35">
      <c r="B10" s="575"/>
      <c r="C10" s="592"/>
      <c r="D10" s="129"/>
      <c r="E10" s="129" t="s">
        <v>936</v>
      </c>
      <c r="F10" s="410" t="s">
        <v>743</v>
      </c>
      <c r="G10" s="410" t="s">
        <v>743</v>
      </c>
      <c r="H10" s="440"/>
      <c r="I10" s="410" t="s">
        <v>743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 x14ac:dyDescent="0.3">
      <c r="B11" s="128"/>
      <c r="C11" s="79" t="s">
        <v>1126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 x14ac:dyDescent="0.3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t="shared" ref="K12:K13" si="0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8" x14ac:dyDescent="0.3">
      <c r="B13" s="69" t="s">
        <v>93</v>
      </c>
      <c r="C13" s="254"/>
      <c r="D13" s="92"/>
      <c r="E13" s="253"/>
      <c r="F13" s="169"/>
      <c r="G13" s="169"/>
      <c r="H13" s="56"/>
      <c r="I13" s="167">
        <f t="shared" ref="I13" si="1">J13+K13</f>
        <v>0</v>
      </c>
      <c r="J13" s="152">
        <f t="shared" ref="J13" si="2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 x14ac:dyDescent="0.3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t="shared" ref="K14:K24" si="3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8" x14ac:dyDescent="0.3">
      <c r="B15" s="69" t="s">
        <v>95</v>
      </c>
      <c r="C15" s="254"/>
      <c r="D15" s="92"/>
      <c r="E15" s="253"/>
      <c r="F15" s="169"/>
      <c r="G15" s="169"/>
      <c r="H15" s="56"/>
      <c r="I15" s="167">
        <f t="shared" ref="I15:I24" si="4">J15+K15</f>
        <v>0</v>
      </c>
      <c r="J15" s="152">
        <f t="shared" ref="J15:J24" si="5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 x14ac:dyDescent="0.3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 x14ac:dyDescent="0.3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x14ac:dyDescent="0.3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x14ac:dyDescent="0.3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 x14ac:dyDescent="0.3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 x14ac:dyDescent="0.3">
      <c r="B21" s="69" t="s">
        <v>101</v>
      </c>
      <c r="C21" s="254"/>
      <c r="D21" s="92"/>
      <c r="E21" s="253"/>
      <c r="F21" s="169"/>
      <c r="G21" s="169"/>
      <c r="H21" s="56"/>
      <c r="I21" s="167">
        <f t="shared" ref="I21:I22" si="6">J21+K21</f>
        <v>0</v>
      </c>
      <c r="J21" s="152">
        <f t="shared" ref="J21:J22" si="7">F21*H21</f>
        <v>0</v>
      </c>
      <c r="K21" s="151">
        <f t="shared" ref="K21:K22" si="8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 x14ac:dyDescent="0.3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x14ac:dyDescent="0.3">
      <c r="B23" s="69"/>
      <c r="C23" s="102" t="s">
        <v>1127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 x14ac:dyDescent="0.3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 x14ac:dyDescent="0.3">
      <c r="B25" s="69" t="s">
        <v>104</v>
      </c>
      <c r="C25" s="255"/>
      <c r="D25" s="94"/>
      <c r="E25" s="253"/>
      <c r="F25" s="169"/>
      <c r="G25" s="169"/>
      <c r="H25" s="56"/>
      <c r="I25" s="167">
        <f t="shared" ref="I25" si="9">J25+K25</f>
        <v>0</v>
      </c>
      <c r="J25" s="152">
        <f t="shared" ref="J25" si="10">F25*H25</f>
        <v>0</v>
      </c>
      <c r="K25" s="151">
        <f t="shared" ref="K25" si="11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 x14ac:dyDescent="0.3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t="shared" ref="J26:J38" si="12">F26*H26</f>
        <v>0</v>
      </c>
      <c r="K26" s="151">
        <f t="shared" ref="K26:K38" si="13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 x14ac:dyDescent="0.3">
      <c r="B27" s="69" t="s">
        <v>106</v>
      </c>
      <c r="C27" s="255"/>
      <c r="D27" s="95"/>
      <c r="E27" s="253"/>
      <c r="F27" s="169"/>
      <c r="G27" s="169"/>
      <c r="H27" s="56"/>
      <c r="I27" s="167">
        <f t="shared" ref="I27:I32" si="14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 x14ac:dyDescent="0.3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 x14ac:dyDescent="0.3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 x14ac:dyDescent="0.3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 x14ac:dyDescent="0.3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thickBot="1" x14ac:dyDescent="0.35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x14ac:dyDescent="0.3">
      <c r="B33" s="128"/>
      <c r="C33" s="79" t="s">
        <v>1128</v>
      </c>
      <c r="D33" s="90"/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 x14ac:dyDescent="0.3">
      <c r="B34" s="69" t="s">
        <v>112</v>
      </c>
      <c r="C34" s="254"/>
      <c r="D34" s="92"/>
      <c r="E34" s="253"/>
      <c r="F34" s="169"/>
      <c r="G34" s="169"/>
      <c r="H34" s="55"/>
      <c r="I34" s="167">
        <f t="shared" ref="I34:I38" si="15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 x14ac:dyDescent="0.3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 x14ac:dyDescent="0.3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 x14ac:dyDescent="0.3">
      <c r="B37" s="69" t="s">
        <v>115</v>
      </c>
      <c r="C37" s="254"/>
      <c r="D37" s="92"/>
      <c r="E37" s="253"/>
      <c r="F37" s="169"/>
      <c r="G37" s="169"/>
      <c r="H37" s="56"/>
      <c r="I37" s="167">
        <f t="shared" ref="I37" si="16">J37+K37</f>
        <v>0</v>
      </c>
      <c r="J37" s="152">
        <f t="shared" ref="J37" si="17">F37*H37</f>
        <v>0</v>
      </c>
      <c r="K37" s="151">
        <f t="shared" ref="K37" si="18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3" s="72" customFormat="1" ht="13.8" x14ac:dyDescent="0.3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3" s="72" customFormat="1" ht="27.6" x14ac:dyDescent="0.3">
      <c r="B39" s="69"/>
      <c r="C39" s="262" t="s">
        <v>1180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3" s="72" customFormat="1" ht="13.8" x14ac:dyDescent="0.3">
      <c r="B40" s="69" t="s">
        <v>118</v>
      </c>
      <c r="C40" s="256"/>
      <c r="D40" s="95"/>
      <c r="E40" s="85"/>
      <c r="F40" s="169"/>
      <c r="G40" s="169"/>
      <c r="H40" s="56"/>
      <c r="I40" s="167">
        <f t="shared" ref="I40" si="19">J40+K40</f>
        <v>0</v>
      </c>
      <c r="J40" s="152">
        <f t="shared" ref="J40" si="20">F40*H40</f>
        <v>0</v>
      </c>
      <c r="K40" s="151">
        <f t="shared" ref="K40" si="21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3" s="72" customFormat="1" thickBot="1" x14ac:dyDescent="0.35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3" ht="15" thickBot="1" x14ac:dyDescent="0.35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3" ht="18.600000000000001" thickBot="1" x14ac:dyDescent="0.4">
      <c r="B43" s="531" t="s">
        <v>707</v>
      </c>
      <c r="C43" s="532"/>
      <c r="D43" s="532"/>
      <c r="E43" s="532"/>
      <c r="F43" s="532"/>
      <c r="G43" s="532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3" x14ac:dyDescent="0.3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2:33" x14ac:dyDescent="0.3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2:33" x14ac:dyDescent="0.3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2:33" x14ac:dyDescent="0.3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2:33" x14ac:dyDescent="0.3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x14ac:dyDescent="0.3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x14ac:dyDescent="0.3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x14ac:dyDescent="0.3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x14ac:dyDescent="0.3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x14ac:dyDescent="0.3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x14ac:dyDescent="0.3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x14ac:dyDescent="0.3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x14ac:dyDescent="0.3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x14ac:dyDescent="0.3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x14ac:dyDescent="0.3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x14ac:dyDescent="0.3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x14ac:dyDescent="0.3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x14ac:dyDescent="0.3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x14ac:dyDescent="0.3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x14ac:dyDescent="0.3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x14ac:dyDescent="0.3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x14ac:dyDescent="0.3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x14ac:dyDescent="0.3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x14ac:dyDescent="0.3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x14ac:dyDescent="0.3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x14ac:dyDescent="0.3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x14ac:dyDescent="0.3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x14ac:dyDescent="0.3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x14ac:dyDescent="0.3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x14ac:dyDescent="0.3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x14ac:dyDescent="0.3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x14ac:dyDescent="0.3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x14ac:dyDescent="0.3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x14ac:dyDescent="0.3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x14ac:dyDescent="0.3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x14ac:dyDescent="0.3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x14ac:dyDescent="0.3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x14ac:dyDescent="0.3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x14ac:dyDescent="0.3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x14ac:dyDescent="0.3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x14ac:dyDescent="0.3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x14ac:dyDescent="0.3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x14ac:dyDescent="0.3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x14ac:dyDescent="0.3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x14ac:dyDescent="0.3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x14ac:dyDescent="0.3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x14ac:dyDescent="0.3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x14ac:dyDescent="0.3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x14ac:dyDescent="0.3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x14ac:dyDescent="0.3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x14ac:dyDescent="0.3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x14ac:dyDescent="0.3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x14ac:dyDescent="0.3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x14ac:dyDescent="0.3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x14ac:dyDescent="0.3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x14ac:dyDescent="0.3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x14ac:dyDescent="0.3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x14ac:dyDescent="0.3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x14ac:dyDescent="0.3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x14ac:dyDescent="0.3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x14ac:dyDescent="0.3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x14ac:dyDescent="0.3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x14ac:dyDescent="0.3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x14ac:dyDescent="0.3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x14ac:dyDescent="0.3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x14ac:dyDescent="0.3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x14ac:dyDescent="0.3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x14ac:dyDescent="0.3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x14ac:dyDescent="0.3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x14ac:dyDescent="0.3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x14ac:dyDescent="0.3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x14ac:dyDescent="0.3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x14ac:dyDescent="0.3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x14ac:dyDescent="0.3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x14ac:dyDescent="0.3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x14ac:dyDescent="0.3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x14ac:dyDescent="0.3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x14ac:dyDescent="0.3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x14ac:dyDescent="0.3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x14ac:dyDescent="0.3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x14ac:dyDescent="0.3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x14ac:dyDescent="0.3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x14ac:dyDescent="0.3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x14ac:dyDescent="0.3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x14ac:dyDescent="0.3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x14ac:dyDescent="0.3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x14ac:dyDescent="0.3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x14ac:dyDescent="0.3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x14ac:dyDescent="0.3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x14ac:dyDescent="0.3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x14ac:dyDescent="0.3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x14ac:dyDescent="0.3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x14ac:dyDescent="0.3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x14ac:dyDescent="0.3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x14ac:dyDescent="0.3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x14ac:dyDescent="0.3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x14ac:dyDescent="0.3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x14ac:dyDescent="0.3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x14ac:dyDescent="0.3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x14ac:dyDescent="0.3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x14ac:dyDescent="0.3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x14ac:dyDescent="0.3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x14ac:dyDescent="0.3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x14ac:dyDescent="0.3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x14ac:dyDescent="0.3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x14ac:dyDescent="0.3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x14ac:dyDescent="0.3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x14ac:dyDescent="0.3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x14ac:dyDescent="0.3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x14ac:dyDescent="0.3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x14ac:dyDescent="0.3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x14ac:dyDescent="0.3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x14ac:dyDescent="0.3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x14ac:dyDescent="0.3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7" orientation="landscape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54"/>
  <sheetViews>
    <sheetView zoomScale="60" zoomScaleNormal="60" workbookViewId="0">
      <selection activeCell="D26" sqref="D26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thickBot="1" x14ac:dyDescent="0.35">
      <c r="B2" s="544" t="s">
        <v>1027</v>
      </c>
      <c r="C2" s="556" t="str">
        <f>Technologie!D20</f>
        <v xml:space="preserve">Venkovní KCHJ pro delivery, výrobníky ledu a akvaria 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3" ht="16.2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Ostrava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3" x14ac:dyDescent="0.3">
      <c r="B5" s="568" t="s">
        <v>1147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x14ac:dyDescent="0.3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x14ac:dyDescent="0.3">
      <c r="B7" s="511" t="s">
        <v>1140</v>
      </c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 x14ac:dyDescent="0.35">
      <c r="B8" s="513" t="s">
        <v>1031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x14ac:dyDescent="0.3">
      <c r="B9" s="574" t="s">
        <v>85</v>
      </c>
      <c r="C9" s="576" t="s">
        <v>739</v>
      </c>
      <c r="D9" s="423"/>
      <c r="E9" s="423" t="s">
        <v>912</v>
      </c>
      <c r="F9" s="421" t="s">
        <v>742</v>
      </c>
      <c r="G9" s="421" t="s">
        <v>688</v>
      </c>
      <c r="H9" s="439" t="s">
        <v>685</v>
      </c>
      <c r="I9" s="420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 x14ac:dyDescent="0.35">
      <c r="B10" s="575"/>
      <c r="C10" s="592"/>
      <c r="D10" s="129"/>
      <c r="E10" s="129" t="s">
        <v>936</v>
      </c>
      <c r="F10" s="422" t="s">
        <v>743</v>
      </c>
      <c r="G10" s="422" t="s">
        <v>743</v>
      </c>
      <c r="H10" s="440"/>
      <c r="I10" s="422" t="s">
        <v>743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thickBot="1" x14ac:dyDescent="0.35">
      <c r="B11" s="128"/>
      <c r="C11" s="79" t="s">
        <v>1146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 x14ac:dyDescent="0.3">
      <c r="B12" s="69" t="s">
        <v>242</v>
      </c>
      <c r="C12" s="79"/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thickBot="1" x14ac:dyDescent="0.35">
      <c r="B13" s="69" t="s">
        <v>243</v>
      </c>
      <c r="C13" s="254"/>
      <c r="D13" s="92"/>
      <c r="E13" s="253"/>
      <c r="F13" s="169"/>
      <c r="G13" s="169"/>
      <c r="H13" s="372"/>
      <c r="I13" s="167">
        <f t="shared" ref="I13" si="0">J13+K13</f>
        <v>0</v>
      </c>
      <c r="J13" s="152">
        <f t="shared" ref="J13" si="1">F13*H13</f>
        <v>0</v>
      </c>
      <c r="K13" s="151">
        <f t="shared" ref="K13:K38" si="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 x14ac:dyDescent="0.3">
      <c r="B14" s="69" t="s">
        <v>244</v>
      </c>
      <c r="C14" s="79"/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thickBot="1" x14ac:dyDescent="0.35">
      <c r="B15" s="69" t="s">
        <v>561</v>
      </c>
      <c r="C15" s="254"/>
      <c r="D15" s="92"/>
      <c r="E15" s="253"/>
      <c r="F15" s="169"/>
      <c r="G15" s="169"/>
      <c r="H15" s="372"/>
      <c r="I15" s="167">
        <f t="shared" ref="I15:I25" si="3">J15+K15</f>
        <v>0</v>
      </c>
      <c r="J15" s="152">
        <f t="shared" ref="J15:J38" si="4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 x14ac:dyDescent="0.3">
      <c r="B16" s="69" t="s">
        <v>580</v>
      </c>
      <c r="C16" s="79"/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thickBot="1" x14ac:dyDescent="0.35">
      <c r="B17" s="69" t="s">
        <v>581</v>
      </c>
      <c r="C17" s="254"/>
      <c r="D17" s="92"/>
      <c r="E17" s="253"/>
      <c r="F17" s="169"/>
      <c r="G17" s="169"/>
      <c r="H17" s="372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x14ac:dyDescent="0.3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 x14ac:dyDescent="0.35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 x14ac:dyDescent="0.3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 x14ac:dyDescent="0.3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 x14ac:dyDescent="0.3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 x14ac:dyDescent="0.35">
      <c r="B23" s="69"/>
      <c r="C23" s="102" t="s">
        <v>1129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 x14ac:dyDescent="0.3">
      <c r="B24" s="69" t="s">
        <v>578</v>
      </c>
      <c r="C24" s="79" t="s">
        <v>1032</v>
      </c>
      <c r="D24" s="92"/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thickBot="1" x14ac:dyDescent="0.35">
      <c r="B25" s="69" t="s">
        <v>579</v>
      </c>
      <c r="C25" s="255"/>
      <c r="D25" s="94"/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 x14ac:dyDescent="0.3">
      <c r="B26" s="69" t="s">
        <v>563</v>
      </c>
      <c r="C26" s="79" t="s">
        <v>1033</v>
      </c>
      <c r="D26" s="92"/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 x14ac:dyDescent="0.3">
      <c r="B27" s="69" t="s">
        <v>575</v>
      </c>
      <c r="C27" s="255"/>
      <c r="D27" s="95"/>
      <c r="E27" s="253"/>
      <c r="F27" s="169"/>
      <c r="G27" s="169"/>
      <c r="H27" s="372">
        <v>1</v>
      </c>
      <c r="I27" s="167">
        <f t="shared" ref="I27:I32" si="5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 x14ac:dyDescent="0.3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 x14ac:dyDescent="0.3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 x14ac:dyDescent="0.3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 x14ac:dyDescent="0.3">
      <c r="B31" s="69" t="s">
        <v>1075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thickBot="1" x14ac:dyDescent="0.35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x14ac:dyDescent="0.3">
      <c r="B33" s="128"/>
      <c r="C33" s="79" t="s">
        <v>1130</v>
      </c>
      <c r="D33" s="92"/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 x14ac:dyDescent="0.3">
      <c r="B34" s="69" t="s">
        <v>568</v>
      </c>
      <c r="C34" s="254"/>
      <c r="D34" s="92"/>
      <c r="E34" s="253"/>
      <c r="F34" s="169"/>
      <c r="G34" s="169"/>
      <c r="H34" s="370">
        <v>1</v>
      </c>
      <c r="I34" s="167">
        <f t="shared" ref="I34:I38" si="6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 x14ac:dyDescent="0.3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 x14ac:dyDescent="0.3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 x14ac:dyDescent="0.3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3" s="72" customFormat="1" thickBot="1" x14ac:dyDescent="0.35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3" ht="15" thickBot="1" x14ac:dyDescent="0.35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3" ht="18.600000000000001" thickBot="1" x14ac:dyDescent="0.4">
      <c r="B40" s="531" t="s">
        <v>707</v>
      </c>
      <c r="C40" s="532"/>
      <c r="D40" s="532"/>
      <c r="E40" s="532"/>
      <c r="F40" s="532"/>
      <c r="G40" s="532"/>
      <c r="H40" s="222">
        <f>SUM(H12:H38)</f>
        <v>3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3" x14ac:dyDescent="0.3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2:33" x14ac:dyDescent="0.3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3" x14ac:dyDescent="0.3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3" x14ac:dyDescent="0.3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2:33" x14ac:dyDescent="0.3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2:33" x14ac:dyDescent="0.3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2:33" x14ac:dyDescent="0.3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2:33" x14ac:dyDescent="0.3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x14ac:dyDescent="0.3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x14ac:dyDescent="0.3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x14ac:dyDescent="0.3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x14ac:dyDescent="0.3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x14ac:dyDescent="0.3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x14ac:dyDescent="0.3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x14ac:dyDescent="0.3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x14ac:dyDescent="0.3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x14ac:dyDescent="0.3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x14ac:dyDescent="0.3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x14ac:dyDescent="0.3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x14ac:dyDescent="0.3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x14ac:dyDescent="0.3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x14ac:dyDescent="0.3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x14ac:dyDescent="0.3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x14ac:dyDescent="0.3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x14ac:dyDescent="0.3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x14ac:dyDescent="0.3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x14ac:dyDescent="0.3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x14ac:dyDescent="0.3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x14ac:dyDescent="0.3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x14ac:dyDescent="0.3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x14ac:dyDescent="0.3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x14ac:dyDescent="0.3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x14ac:dyDescent="0.3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x14ac:dyDescent="0.3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x14ac:dyDescent="0.3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x14ac:dyDescent="0.3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x14ac:dyDescent="0.3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x14ac:dyDescent="0.3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x14ac:dyDescent="0.3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x14ac:dyDescent="0.3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x14ac:dyDescent="0.3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x14ac:dyDescent="0.3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x14ac:dyDescent="0.3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x14ac:dyDescent="0.3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x14ac:dyDescent="0.3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x14ac:dyDescent="0.3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x14ac:dyDescent="0.3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x14ac:dyDescent="0.3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x14ac:dyDescent="0.3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x14ac:dyDescent="0.3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x14ac:dyDescent="0.3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x14ac:dyDescent="0.3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x14ac:dyDescent="0.3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x14ac:dyDescent="0.3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x14ac:dyDescent="0.3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x14ac:dyDescent="0.3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x14ac:dyDescent="0.3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x14ac:dyDescent="0.3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x14ac:dyDescent="0.3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x14ac:dyDescent="0.3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x14ac:dyDescent="0.3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x14ac:dyDescent="0.3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x14ac:dyDescent="0.3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x14ac:dyDescent="0.3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x14ac:dyDescent="0.3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x14ac:dyDescent="0.3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x14ac:dyDescent="0.3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x14ac:dyDescent="0.3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x14ac:dyDescent="0.3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x14ac:dyDescent="0.3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x14ac:dyDescent="0.3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x14ac:dyDescent="0.3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x14ac:dyDescent="0.3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x14ac:dyDescent="0.3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x14ac:dyDescent="0.3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x14ac:dyDescent="0.3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x14ac:dyDescent="0.3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x14ac:dyDescent="0.3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x14ac:dyDescent="0.3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x14ac:dyDescent="0.3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x14ac:dyDescent="0.3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x14ac:dyDescent="0.3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x14ac:dyDescent="0.3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x14ac:dyDescent="0.3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x14ac:dyDescent="0.3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x14ac:dyDescent="0.3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x14ac:dyDescent="0.3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x14ac:dyDescent="0.3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x14ac:dyDescent="0.3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x14ac:dyDescent="0.3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x14ac:dyDescent="0.3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x14ac:dyDescent="0.3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x14ac:dyDescent="0.3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x14ac:dyDescent="0.3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x14ac:dyDescent="0.3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x14ac:dyDescent="0.3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x14ac:dyDescent="0.3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x14ac:dyDescent="0.3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x14ac:dyDescent="0.3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x14ac:dyDescent="0.3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x14ac:dyDescent="0.3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x14ac:dyDescent="0.3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x14ac:dyDescent="0.3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x14ac:dyDescent="0.3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x14ac:dyDescent="0.3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x14ac:dyDescent="0.3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x14ac:dyDescent="0.3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x14ac:dyDescent="0.3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x14ac:dyDescent="0.3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x14ac:dyDescent="0.3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x14ac:dyDescent="0.3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x14ac:dyDescent="0.3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x14ac:dyDescent="0.3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x14ac:dyDescent="0.3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48"/>
  <sheetViews>
    <sheetView zoomScale="60" zoomScaleNormal="60" workbookViewId="0">
      <selection activeCell="H27" sqref="H27"/>
    </sheetView>
  </sheetViews>
  <sheetFormatPr defaultColWidth="8.88671875" defaultRowHeight="14.4" x14ac:dyDescent="0.3"/>
  <cols>
    <col min="1" max="1" width="8.88671875" style="39"/>
    <col min="2" max="2" width="8.88671875" style="39" bestFit="1" customWidth="1"/>
    <col min="3" max="3" width="39.6640625" style="39" customWidth="1"/>
    <col min="4" max="4" width="19.33203125" style="88" bestFit="1" customWidth="1"/>
    <col min="5" max="5" width="16.6640625" style="39" bestFit="1" customWidth="1"/>
    <col min="6" max="6" width="12" style="39" customWidth="1"/>
    <col min="7" max="7" width="12.33203125" style="39" customWidth="1"/>
    <col min="8" max="8" width="13.6640625" style="39" bestFit="1" customWidth="1"/>
    <col min="9" max="10" width="15.6640625" style="39" customWidth="1"/>
    <col min="11" max="13" width="15.88671875" style="39" customWidth="1"/>
    <col min="14" max="24" width="8.88671875" style="39"/>
    <col min="25" max="25" width="17" style="39" bestFit="1" customWidth="1"/>
    <col min="26" max="26" width="39.6640625" style="39" bestFit="1" customWidth="1"/>
    <col min="27" max="27" width="17" style="39" bestFit="1" customWidth="1"/>
    <col min="28" max="28" width="7" style="39" bestFit="1" customWidth="1"/>
    <col min="29" max="16384" width="8.88671875" style="39"/>
  </cols>
  <sheetData>
    <row r="1" spans="2:33" ht="15" thickBot="1" x14ac:dyDescent="0.35"/>
    <row r="2" spans="2:33" ht="21.6" customHeight="1" thickBot="1" x14ac:dyDescent="0.35">
      <c r="B2" s="544" t="s">
        <v>1041</v>
      </c>
      <c r="C2" s="556" t="s">
        <v>1037</v>
      </c>
      <c r="D2" s="593"/>
      <c r="E2" s="593"/>
      <c r="F2" s="593"/>
      <c r="G2" s="594"/>
      <c r="H2" s="40" t="str">
        <f>'Celkem  Nab+Tech'!G2</f>
        <v>Firma</v>
      </c>
      <c r="I2" s="547" t="str">
        <f>Technologie!G2</f>
        <v>XY</v>
      </c>
      <c r="J2" s="548"/>
      <c r="K2" s="549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3" ht="16.2" customHeight="1" thickBot="1" x14ac:dyDescent="0.35">
      <c r="B3" s="545"/>
      <c r="C3" s="264" t="s">
        <v>907</v>
      </c>
      <c r="D3" s="527"/>
      <c r="E3" s="527"/>
      <c r="F3" s="527"/>
      <c r="G3" s="528"/>
      <c r="H3" s="40" t="str">
        <f>'Celkem  Nab+Tech'!G3</f>
        <v>Projekt</v>
      </c>
      <c r="I3" s="547" t="str">
        <f>Technologie!G3</f>
        <v>Makro Ostrava - remodelling chlazení</v>
      </c>
      <c r="J3" s="548"/>
      <c r="K3" s="549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3" ht="16.2" thickBot="1" x14ac:dyDescent="0.35">
      <c r="B4" s="546"/>
      <c r="C4" s="595"/>
      <c r="D4" s="596"/>
      <c r="E4" s="596"/>
      <c r="F4" s="596"/>
      <c r="G4" s="597"/>
      <c r="H4" s="40" t="str">
        <f>'Celkem  Nab+Tech'!G4</f>
        <v>Datum nabídky</v>
      </c>
      <c r="I4" s="565" t="str">
        <f>Technologie!G4</f>
        <v>XX.XX.2020</v>
      </c>
      <c r="J4" s="566"/>
      <c r="K4" s="567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3" x14ac:dyDescent="0.3">
      <c r="B5" s="568" t="s">
        <v>1136</v>
      </c>
      <c r="C5" s="569"/>
      <c r="D5" s="569"/>
      <c r="E5" s="569"/>
      <c r="F5" s="569"/>
      <c r="G5" s="569"/>
      <c r="H5" s="569"/>
      <c r="I5" s="569"/>
      <c r="J5" s="569"/>
      <c r="K5" s="570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x14ac:dyDescent="0.3">
      <c r="B6" s="511"/>
      <c r="C6" s="508"/>
      <c r="D6" s="508"/>
      <c r="E6" s="508"/>
      <c r="F6" s="508"/>
      <c r="G6" s="508"/>
      <c r="H6" s="508"/>
      <c r="I6" s="508"/>
      <c r="J6" s="508"/>
      <c r="K6" s="512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x14ac:dyDescent="0.3">
      <c r="B7" s="511"/>
      <c r="C7" s="508"/>
      <c r="D7" s="508"/>
      <c r="E7" s="508"/>
      <c r="F7" s="508"/>
      <c r="G7" s="508"/>
      <c r="H7" s="508"/>
      <c r="I7" s="508"/>
      <c r="J7" s="508"/>
      <c r="K7" s="512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 x14ac:dyDescent="0.35">
      <c r="B8" s="513" t="s">
        <v>1031</v>
      </c>
      <c r="C8" s="514"/>
      <c r="D8" s="514"/>
      <c r="E8" s="514"/>
      <c r="F8" s="514"/>
      <c r="G8" s="514"/>
      <c r="H8" s="514"/>
      <c r="I8" s="514"/>
      <c r="J8" s="514"/>
      <c r="K8" s="515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x14ac:dyDescent="0.3">
      <c r="B9" s="574" t="s">
        <v>85</v>
      </c>
      <c r="C9" s="576" t="s">
        <v>739</v>
      </c>
      <c r="D9" s="429"/>
      <c r="E9" s="429" t="s">
        <v>912</v>
      </c>
      <c r="F9" s="425" t="s">
        <v>742</v>
      </c>
      <c r="G9" s="425" t="s">
        <v>688</v>
      </c>
      <c r="H9" s="439" t="s">
        <v>685</v>
      </c>
      <c r="I9" s="424" t="s">
        <v>686</v>
      </c>
      <c r="J9" s="502" t="s">
        <v>697</v>
      </c>
      <c r="K9" s="503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 x14ac:dyDescent="0.35">
      <c r="B10" s="575"/>
      <c r="C10" s="592"/>
      <c r="D10" s="129"/>
      <c r="E10" s="129" t="s">
        <v>1042</v>
      </c>
      <c r="F10" s="426" t="s">
        <v>743</v>
      </c>
      <c r="G10" s="426" t="s">
        <v>743</v>
      </c>
      <c r="H10" s="440"/>
      <c r="I10" s="426">
        <v>1</v>
      </c>
      <c r="J10" s="67" t="s">
        <v>687</v>
      </c>
      <c r="K10" s="68" t="s">
        <v>688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thickBot="1" x14ac:dyDescent="0.35">
      <c r="B11" s="128"/>
      <c r="C11" s="79" t="s">
        <v>1043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 x14ac:dyDescent="0.3">
      <c r="B12" s="69" t="s">
        <v>1076</v>
      </c>
      <c r="C12" s="79" t="s">
        <v>1044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thickBot="1" x14ac:dyDescent="0.35">
      <c r="B13" s="69" t="s">
        <v>1077</v>
      </c>
      <c r="C13" s="254"/>
      <c r="D13" s="92"/>
      <c r="E13" s="253"/>
      <c r="F13" s="169"/>
      <c r="G13" s="169"/>
      <c r="H13" s="101"/>
      <c r="I13" s="167">
        <f t="shared" ref="I13" si="0">J13+K13</f>
        <v>0</v>
      </c>
      <c r="J13" s="152">
        <f t="shared" ref="J13" si="1">F13*H13</f>
        <v>0</v>
      </c>
      <c r="K13" s="151">
        <f t="shared" ref="K13:K32" si="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 x14ac:dyDescent="0.3">
      <c r="B14" s="69" t="s">
        <v>1078</v>
      </c>
      <c r="C14" s="79" t="s">
        <v>1045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thickBot="1" x14ac:dyDescent="0.35">
      <c r="B15" s="69" t="s">
        <v>1079</v>
      </c>
      <c r="C15" s="254"/>
      <c r="D15" s="92"/>
      <c r="E15" s="253"/>
      <c r="F15" s="169"/>
      <c r="G15" s="169"/>
      <c r="H15" s="101"/>
      <c r="I15" s="167">
        <f t="shared" ref="I15:I25" si="3">J15+K15</f>
        <v>0</v>
      </c>
      <c r="J15" s="152">
        <f t="shared" ref="J15:J32" si="4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 x14ac:dyDescent="0.3">
      <c r="B16" s="69" t="s">
        <v>1080</v>
      </c>
      <c r="C16" s="79" t="s">
        <v>1046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 x14ac:dyDescent="0.3">
      <c r="B17" s="69" t="s">
        <v>1081</v>
      </c>
      <c r="C17" s="254"/>
      <c r="D17" s="92"/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x14ac:dyDescent="0.3">
      <c r="B18" s="69" t="s">
        <v>1082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x14ac:dyDescent="0.3">
      <c r="B19" s="69" t="s">
        <v>1083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 x14ac:dyDescent="0.3">
      <c r="B20" s="69" t="s">
        <v>1084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 x14ac:dyDescent="0.3">
      <c r="B21" s="69" t="s">
        <v>1085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 x14ac:dyDescent="0.3">
      <c r="B22" s="69" t="s">
        <v>1086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x14ac:dyDescent="0.3">
      <c r="B23" s="69"/>
      <c r="C23" s="102" t="s">
        <v>1047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 x14ac:dyDescent="0.3">
      <c r="B24" s="69" t="s">
        <v>1087</v>
      </c>
      <c r="C24" s="255" t="s">
        <v>1048</v>
      </c>
      <c r="D24" s="94"/>
      <c r="E24" s="253"/>
      <c r="F24" s="169"/>
      <c r="G24" s="169"/>
      <c r="H24" s="101"/>
      <c r="I24" s="167">
        <f t="shared" ref="I24" si="5">J24+K24</f>
        <v>0</v>
      </c>
      <c r="J24" s="152">
        <f t="shared" ref="J24" si="6">F24*H24</f>
        <v>0</v>
      </c>
      <c r="K24" s="151">
        <f t="shared" ref="K24" si="7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 x14ac:dyDescent="0.3">
      <c r="B25" s="69" t="s">
        <v>1088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 x14ac:dyDescent="0.3">
      <c r="B26" s="69" t="s">
        <v>1089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 x14ac:dyDescent="0.3">
      <c r="B27" s="69" t="s">
        <v>1090</v>
      </c>
      <c r="C27" s="255"/>
      <c r="D27" s="95"/>
      <c r="E27" s="253"/>
      <c r="F27" s="169"/>
      <c r="G27" s="169"/>
      <c r="H27" s="101"/>
      <c r="I27" s="167">
        <f t="shared" ref="I27:I32" si="8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 x14ac:dyDescent="0.3">
      <c r="B28" s="69" t="s">
        <v>1091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 x14ac:dyDescent="0.3">
      <c r="B29" s="69" t="s">
        <v>1092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 x14ac:dyDescent="0.3">
      <c r="B30" s="69" t="s">
        <v>1093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 x14ac:dyDescent="0.3">
      <c r="B31" s="69" t="s">
        <v>1094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thickBot="1" x14ac:dyDescent="0.35">
      <c r="B32" s="69" t="s">
        <v>1095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 x14ac:dyDescent="0.35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00000000000001" thickBot="1" x14ac:dyDescent="0.4">
      <c r="B34" s="531" t="s">
        <v>707</v>
      </c>
      <c r="C34" s="532"/>
      <c r="D34" s="532"/>
      <c r="E34" s="532"/>
      <c r="F34" s="532"/>
      <c r="G34" s="532"/>
      <c r="H34" s="222">
        <f>SUM(H12:H32)</f>
        <v>0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x14ac:dyDescent="0.3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2:32" x14ac:dyDescent="0.3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2:32" x14ac:dyDescent="0.3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2:32" x14ac:dyDescent="0.3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x14ac:dyDescent="0.3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x14ac:dyDescent="0.3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x14ac:dyDescent="0.3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2:32" x14ac:dyDescent="0.3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x14ac:dyDescent="0.3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x14ac:dyDescent="0.3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2:32" x14ac:dyDescent="0.3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2:32" x14ac:dyDescent="0.3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2:32" x14ac:dyDescent="0.3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2:32" x14ac:dyDescent="0.3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x14ac:dyDescent="0.3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x14ac:dyDescent="0.3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x14ac:dyDescent="0.3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x14ac:dyDescent="0.3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x14ac:dyDescent="0.3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x14ac:dyDescent="0.3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x14ac:dyDescent="0.3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x14ac:dyDescent="0.3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x14ac:dyDescent="0.3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x14ac:dyDescent="0.3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x14ac:dyDescent="0.3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x14ac:dyDescent="0.3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x14ac:dyDescent="0.3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x14ac:dyDescent="0.3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x14ac:dyDescent="0.3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x14ac:dyDescent="0.3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x14ac:dyDescent="0.3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x14ac:dyDescent="0.3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x14ac:dyDescent="0.3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x14ac:dyDescent="0.3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x14ac:dyDescent="0.3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x14ac:dyDescent="0.3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x14ac:dyDescent="0.3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x14ac:dyDescent="0.3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x14ac:dyDescent="0.3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x14ac:dyDescent="0.3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x14ac:dyDescent="0.3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x14ac:dyDescent="0.3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x14ac:dyDescent="0.3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x14ac:dyDescent="0.3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x14ac:dyDescent="0.3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x14ac:dyDescent="0.3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x14ac:dyDescent="0.3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x14ac:dyDescent="0.3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x14ac:dyDescent="0.3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x14ac:dyDescent="0.3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x14ac:dyDescent="0.3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x14ac:dyDescent="0.3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x14ac:dyDescent="0.3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x14ac:dyDescent="0.3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x14ac:dyDescent="0.3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x14ac:dyDescent="0.3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x14ac:dyDescent="0.3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x14ac:dyDescent="0.3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x14ac:dyDescent="0.3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x14ac:dyDescent="0.3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x14ac:dyDescent="0.3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x14ac:dyDescent="0.3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x14ac:dyDescent="0.3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x14ac:dyDescent="0.3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x14ac:dyDescent="0.3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x14ac:dyDescent="0.3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x14ac:dyDescent="0.3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x14ac:dyDescent="0.3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x14ac:dyDescent="0.3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x14ac:dyDescent="0.3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x14ac:dyDescent="0.3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x14ac:dyDescent="0.3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x14ac:dyDescent="0.3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x14ac:dyDescent="0.3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x14ac:dyDescent="0.3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x14ac:dyDescent="0.3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x14ac:dyDescent="0.3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x14ac:dyDescent="0.3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x14ac:dyDescent="0.3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x14ac:dyDescent="0.3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x14ac:dyDescent="0.3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x14ac:dyDescent="0.3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x14ac:dyDescent="0.3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x14ac:dyDescent="0.3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x14ac:dyDescent="0.3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x14ac:dyDescent="0.3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x14ac:dyDescent="0.3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x14ac:dyDescent="0.3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x14ac:dyDescent="0.3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x14ac:dyDescent="0.3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x14ac:dyDescent="0.3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x14ac:dyDescent="0.3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x14ac:dyDescent="0.3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x14ac:dyDescent="0.3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x14ac:dyDescent="0.3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x14ac:dyDescent="0.3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x14ac:dyDescent="0.3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x14ac:dyDescent="0.3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x14ac:dyDescent="0.3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x14ac:dyDescent="0.3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x14ac:dyDescent="0.3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x14ac:dyDescent="0.3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x14ac:dyDescent="0.3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x14ac:dyDescent="0.3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x14ac:dyDescent="0.3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x14ac:dyDescent="0.3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x14ac:dyDescent="0.3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x14ac:dyDescent="0.3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x14ac:dyDescent="0.3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x14ac:dyDescent="0.3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x14ac:dyDescent="0.3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x14ac:dyDescent="0.3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x14ac:dyDescent="0.3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x14ac:dyDescent="0.3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8.6640625" style="39" bestFit="1" customWidth="1"/>
    <col min="3" max="3" width="23" style="39" bestFit="1" customWidth="1"/>
    <col min="4" max="4" width="9.44140625" style="39" customWidth="1"/>
    <col min="5" max="5" width="11.88671875" style="39" customWidth="1"/>
    <col min="6" max="6" width="14.109375" style="39" bestFit="1" customWidth="1"/>
    <col min="7" max="8" width="15.6640625" style="39" customWidth="1"/>
    <col min="9" max="9" width="12.6640625" style="39" customWidth="1"/>
    <col min="10" max="10" width="13" style="39" bestFit="1" customWidth="1"/>
    <col min="11" max="16384" width="8.88671875" style="39"/>
  </cols>
  <sheetData>
    <row r="1" spans="2:29" ht="15" thickBot="1" x14ac:dyDescent="0.35"/>
    <row r="2" spans="2:29" ht="21.6" thickBot="1" x14ac:dyDescent="0.35">
      <c r="B2" s="544" t="s">
        <v>584</v>
      </c>
      <c r="C2" s="598" t="str">
        <f>Technologie!D25</f>
        <v>Chladivo</v>
      </c>
      <c r="D2" s="599"/>
      <c r="E2" s="600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29" ht="21.6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2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29" s="72" customFormat="1" ht="13.8" x14ac:dyDescent="0.3">
      <c r="B5" s="568" t="s">
        <v>937</v>
      </c>
      <c r="C5" s="569"/>
      <c r="D5" s="569"/>
      <c r="E5" s="569"/>
      <c r="F5" s="569"/>
      <c r="G5" s="569"/>
      <c r="H5" s="569"/>
      <c r="I5" s="570"/>
    </row>
    <row r="6" spans="2:29" s="72" customFormat="1" ht="13.8" x14ac:dyDescent="0.3">
      <c r="B6" s="571"/>
      <c r="C6" s="572"/>
      <c r="D6" s="572"/>
      <c r="E6" s="572"/>
      <c r="F6" s="572"/>
      <c r="G6" s="572"/>
      <c r="H6" s="572"/>
      <c r="I6" s="573"/>
    </row>
    <row r="7" spans="2:29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29" s="72" customFormat="1" thickBot="1" x14ac:dyDescent="0.35">
      <c r="B8" s="571"/>
      <c r="C8" s="572"/>
      <c r="D8" s="572"/>
      <c r="E8" s="572"/>
      <c r="F8" s="572"/>
      <c r="G8" s="572"/>
      <c r="H8" s="572"/>
      <c r="I8" s="573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 x14ac:dyDescent="0.3">
      <c r="B9" s="574" t="s">
        <v>85</v>
      </c>
      <c r="C9" s="576" t="s">
        <v>739</v>
      </c>
      <c r="D9" s="409" t="s">
        <v>742</v>
      </c>
      <c r="E9" s="409" t="s">
        <v>688</v>
      </c>
      <c r="F9" s="135" t="s">
        <v>938</v>
      </c>
      <c r="G9" s="408" t="s">
        <v>686</v>
      </c>
      <c r="H9" s="502" t="s">
        <v>697</v>
      </c>
      <c r="I9" s="503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 x14ac:dyDescent="0.35">
      <c r="B10" s="575"/>
      <c r="C10" s="577"/>
      <c r="D10" s="410" t="s">
        <v>743</v>
      </c>
      <c r="E10" s="410" t="s">
        <v>743</v>
      </c>
      <c r="F10" s="136" t="s">
        <v>182</v>
      </c>
      <c r="G10" s="410" t="s">
        <v>743</v>
      </c>
      <c r="H10" s="67" t="s">
        <v>687</v>
      </c>
      <c r="I10" s="68" t="s">
        <v>688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x14ac:dyDescent="0.3">
      <c r="B11" s="192"/>
      <c r="C11" s="227" t="s">
        <v>722</v>
      </c>
      <c r="D11" s="197" t="s">
        <v>939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8" x14ac:dyDescent="0.3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t="shared" ref="H12:H17" si="0">D12*F12</f>
        <v>0</v>
      </c>
      <c r="I12" s="202">
        <f t="shared" ref="I12:I17" si="1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8" x14ac:dyDescent="0.3">
      <c r="B13" s="69" t="s">
        <v>120</v>
      </c>
      <c r="C13" s="70" t="s">
        <v>147</v>
      </c>
      <c r="D13" s="198"/>
      <c r="E13" s="225"/>
      <c r="F13" s="56"/>
      <c r="G13" s="209">
        <f t="shared" ref="G13:G17" si="2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x14ac:dyDescent="0.3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x14ac:dyDescent="0.3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8" x14ac:dyDescent="0.3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8" x14ac:dyDescent="0.3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thickBot="1" x14ac:dyDescent="0.35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29" ht="15" thickBot="1" x14ac:dyDescent="0.35">
      <c r="B19" s="66"/>
      <c r="C19" s="60"/>
      <c r="D19" s="62"/>
      <c r="E19" s="63"/>
      <c r="F19" s="64"/>
      <c r="G19" s="65"/>
      <c r="H19" s="65"/>
      <c r="I19" s="65"/>
    </row>
    <row r="20" spans="2:29" ht="18.600000000000001" thickBot="1" x14ac:dyDescent="0.4">
      <c r="B20" s="531" t="s">
        <v>707</v>
      </c>
      <c r="C20" s="532"/>
      <c r="D20" s="532"/>
      <c r="E20" s="532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spans="2:29" x14ac:dyDescent="0.3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zoomScale="60" zoomScaleNormal="60" workbookViewId="0">
      <selection activeCell="B7" sqref="B7:J7"/>
    </sheetView>
  </sheetViews>
  <sheetFormatPr defaultColWidth="8.88671875" defaultRowHeight="14.4" x14ac:dyDescent="0.3"/>
  <cols>
    <col min="1" max="1" width="8.88671875" style="39"/>
    <col min="2" max="2" width="8.6640625" style="39" bestFit="1" customWidth="1"/>
    <col min="3" max="3" width="31" style="39" customWidth="1"/>
    <col min="4" max="4" width="11.5546875" style="39" customWidth="1"/>
    <col min="5" max="6" width="12.6640625" style="39" customWidth="1"/>
    <col min="7" max="7" width="14.109375" style="39" bestFit="1" customWidth="1"/>
    <col min="8" max="9" width="15.6640625" style="39" customWidth="1"/>
    <col min="10" max="10" width="12.6640625" style="39" customWidth="1"/>
    <col min="11" max="11" width="8.88671875" style="39"/>
    <col min="12" max="12" width="9.6640625" style="39" bestFit="1" customWidth="1"/>
    <col min="13" max="16384" width="8.88671875" style="39"/>
  </cols>
  <sheetData>
    <row r="1" spans="2:15" ht="15" thickBot="1" x14ac:dyDescent="0.35"/>
    <row r="2" spans="2:15" ht="21.6" thickBot="1" x14ac:dyDescent="0.35">
      <c r="B2" s="544" t="s">
        <v>181</v>
      </c>
      <c r="C2" s="598" t="str">
        <f>Technologie!D29</f>
        <v>Potrubí pro mrazicí okruhy (LT)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5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5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5" s="72" customFormat="1" ht="13.8" x14ac:dyDescent="0.3">
      <c r="B5" s="568" t="s">
        <v>942</v>
      </c>
      <c r="C5" s="569"/>
      <c r="D5" s="569"/>
      <c r="E5" s="569"/>
      <c r="F5" s="569"/>
      <c r="G5" s="569"/>
      <c r="H5" s="569"/>
      <c r="I5" s="569"/>
      <c r="J5" s="570"/>
    </row>
    <row r="6" spans="2:15" s="72" customFormat="1" ht="13.8" x14ac:dyDescent="0.3">
      <c r="B6" s="601" t="s">
        <v>1142</v>
      </c>
      <c r="C6" s="572"/>
      <c r="D6" s="572"/>
      <c r="E6" s="572"/>
      <c r="F6" s="572"/>
      <c r="G6" s="572"/>
      <c r="H6" s="572"/>
      <c r="I6" s="572"/>
      <c r="J6" s="573"/>
    </row>
    <row r="7" spans="2:15" s="72" customFormat="1" ht="13.8" x14ac:dyDescent="0.3">
      <c r="B7" s="571"/>
      <c r="C7" s="572"/>
      <c r="D7" s="572"/>
      <c r="E7" s="572"/>
      <c r="F7" s="572"/>
      <c r="G7" s="572"/>
      <c r="H7" s="572"/>
      <c r="I7" s="572"/>
      <c r="J7" s="573"/>
    </row>
    <row r="8" spans="2:15" s="72" customFormat="1" thickBot="1" x14ac:dyDescent="0.35">
      <c r="B8" s="571"/>
      <c r="C8" s="572"/>
      <c r="D8" s="572"/>
      <c r="E8" s="572"/>
      <c r="F8" s="572"/>
      <c r="G8" s="572"/>
      <c r="H8" s="572"/>
      <c r="I8" s="572"/>
      <c r="J8" s="573"/>
    </row>
    <row r="9" spans="2:15" ht="14.4" customHeight="1" x14ac:dyDescent="0.3">
      <c r="B9" s="574" t="s">
        <v>85</v>
      </c>
      <c r="C9" s="576" t="s">
        <v>739</v>
      </c>
      <c r="D9" s="107" t="s">
        <v>948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15" ht="15" thickBot="1" x14ac:dyDescent="0.35">
      <c r="B10" s="575"/>
      <c r="C10" s="577"/>
      <c r="D10" s="108" t="s">
        <v>27</v>
      </c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  <c r="N10" s="321"/>
      <c r="O10" s="321"/>
    </row>
    <row r="11" spans="2:15" x14ac:dyDescent="0.3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5" s="72" customFormat="1" ht="13.8" x14ac:dyDescent="0.3">
      <c r="B12" s="69" t="s">
        <v>145</v>
      </c>
      <c r="C12" s="70" t="s">
        <v>940</v>
      </c>
      <c r="D12" s="71"/>
      <c r="E12" s="198"/>
      <c r="F12" s="198"/>
      <c r="G12" s="386">
        <v>1</v>
      </c>
      <c r="H12" s="208">
        <f>I12+J12</f>
        <v>0</v>
      </c>
      <c r="I12" s="203">
        <f t="shared" ref="I12:I22" si="0">E12*G12</f>
        <v>0</v>
      </c>
      <c r="J12" s="202">
        <f t="shared" ref="J12:J22" si="1">F12*G12</f>
        <v>0</v>
      </c>
      <c r="L12" s="326"/>
    </row>
    <row r="13" spans="2:15" s="72" customFormat="1" ht="13.8" x14ac:dyDescent="0.3">
      <c r="B13" s="69"/>
      <c r="C13" s="70"/>
      <c r="D13" s="71"/>
      <c r="E13" s="219"/>
      <c r="F13" s="219"/>
      <c r="G13" s="385"/>
      <c r="H13" s="209">
        <f t="shared" ref="H13:H22" si="2">I13+J13</f>
        <v>0</v>
      </c>
      <c r="I13" s="205">
        <f t="shared" si="0"/>
        <v>0</v>
      </c>
      <c r="J13" s="204">
        <f t="shared" si="1"/>
        <v>0</v>
      </c>
      <c r="L13" s="326"/>
    </row>
    <row r="14" spans="2:15" s="72" customFormat="1" ht="13.8" x14ac:dyDescent="0.3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t="shared" ref="I14:I20" si="3">E14*G14</f>
        <v>0</v>
      </c>
      <c r="J14" s="204">
        <f t="shared" ref="J14:J20" si="4">F14*G14</f>
        <v>0</v>
      </c>
      <c r="L14" s="326"/>
    </row>
    <row r="15" spans="2:15" s="72" customFormat="1" ht="13.8" x14ac:dyDescent="0.3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5" s="72" customFormat="1" ht="13.8" x14ac:dyDescent="0.3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8" x14ac:dyDescent="0.3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8" x14ac:dyDescent="0.3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8" x14ac:dyDescent="0.3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8" x14ac:dyDescent="0.3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2" s="72" customFormat="1" ht="13.8" x14ac:dyDescent="0.3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2" s="72" customFormat="1" ht="13.8" x14ac:dyDescent="0.3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2" s="72" customFormat="1" ht="13.8" x14ac:dyDescent="0.3">
      <c r="B23" s="69"/>
      <c r="C23" s="70"/>
      <c r="D23" s="71"/>
      <c r="E23" s="219"/>
      <c r="F23" s="219"/>
      <c r="G23" s="99"/>
      <c r="H23" s="209">
        <f>I23+J23</f>
        <v>0</v>
      </c>
      <c r="I23" s="205">
        <f t="shared" ref="I23:I26" si="5">E23*G23</f>
        <v>0</v>
      </c>
      <c r="J23" s="204">
        <f t="shared" ref="J23:J26" si="6">F23*G23</f>
        <v>0</v>
      </c>
    </row>
    <row r="24" spans="2:12" s="72" customFormat="1" ht="13.8" x14ac:dyDescent="0.3">
      <c r="B24" s="69"/>
      <c r="C24" s="70"/>
      <c r="D24" s="71"/>
      <c r="E24" s="219"/>
      <c r="F24" s="219"/>
      <c r="G24" s="99"/>
      <c r="H24" s="209">
        <f t="shared" ref="H24:H26" si="7">I24+J24</f>
        <v>0</v>
      </c>
      <c r="I24" s="205">
        <f t="shared" si="5"/>
        <v>0</v>
      </c>
      <c r="J24" s="204">
        <f t="shared" si="6"/>
        <v>0</v>
      </c>
    </row>
    <row r="25" spans="2:12" s="72" customFormat="1" ht="13.8" x14ac:dyDescent="0.3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2" s="72" customFormat="1" ht="13.8" x14ac:dyDescent="0.3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2" s="72" customFormat="1" thickBot="1" x14ac:dyDescent="0.35">
      <c r="B27" s="73"/>
      <c r="C27" s="74"/>
      <c r="D27" s="75"/>
      <c r="E27" s="75"/>
      <c r="F27" s="75"/>
      <c r="G27" s="75"/>
      <c r="H27" s="210"/>
      <c r="I27" s="207"/>
      <c r="J27" s="206"/>
    </row>
    <row r="28" spans="2:12" ht="15" thickBot="1" x14ac:dyDescent="0.35">
      <c r="B28" s="66"/>
      <c r="C28" s="60"/>
      <c r="D28" s="61"/>
      <c r="E28" s="62"/>
      <c r="F28" s="63"/>
      <c r="G28" s="64"/>
      <c r="H28" s="65"/>
      <c r="I28" s="65"/>
      <c r="J28" s="65"/>
    </row>
    <row r="29" spans="2:12" ht="18.600000000000001" thickBot="1" x14ac:dyDescent="0.4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spans="2:12" x14ac:dyDescent="0.3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0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27.88671875" style="39" bestFit="1" customWidth="1"/>
    <col min="4" max="4" width="13.5546875" style="39" customWidth="1"/>
    <col min="5" max="6" width="12.6640625" style="39" customWidth="1"/>
    <col min="7" max="7" width="13.88671875" style="39" bestFit="1" customWidth="1"/>
    <col min="8" max="9" width="15.6640625" style="39" customWidth="1"/>
    <col min="10" max="10" width="12.44140625" style="39" customWidth="1"/>
    <col min="11" max="11" width="8.88671875" style="39"/>
    <col min="12" max="12" width="9.5546875" style="39" bestFit="1" customWidth="1"/>
    <col min="13" max="16384" width="8.88671875" style="39"/>
  </cols>
  <sheetData>
    <row r="1" spans="2:30" ht="15" thickBot="1" x14ac:dyDescent="0.35"/>
    <row r="2" spans="2:30" ht="21.6" thickBot="1" x14ac:dyDescent="0.35">
      <c r="B2" s="544" t="s">
        <v>591</v>
      </c>
      <c r="C2" s="598" t="str">
        <f>Technologie!D30</f>
        <v>Potrubí pro chladicí (MT) a klimatizační (HT) okruhy</v>
      </c>
      <c r="D2" s="599"/>
      <c r="E2" s="599"/>
      <c r="F2" s="600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30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3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30" x14ac:dyDescent="0.3">
      <c r="B5" s="568" t="s">
        <v>942</v>
      </c>
      <c r="C5" s="569"/>
      <c r="D5" s="569"/>
      <c r="E5" s="569"/>
      <c r="F5" s="569"/>
      <c r="G5" s="569"/>
      <c r="H5" s="569"/>
      <c r="I5" s="569"/>
      <c r="J5" s="570"/>
    </row>
    <row r="6" spans="2:30" ht="14.4" customHeight="1" x14ac:dyDescent="0.3">
      <c r="B6" s="601" t="s">
        <v>1025</v>
      </c>
      <c r="C6" s="572"/>
      <c r="D6" s="572"/>
      <c r="E6" s="572"/>
      <c r="F6" s="572"/>
      <c r="G6" s="572"/>
      <c r="H6" s="572"/>
      <c r="I6" s="572"/>
      <c r="J6" s="573"/>
    </row>
    <row r="7" spans="2:30" ht="14.7" customHeight="1" x14ac:dyDescent="0.3">
      <c r="B7" s="571"/>
      <c r="C7" s="572"/>
      <c r="D7" s="572"/>
      <c r="E7" s="572"/>
      <c r="F7" s="572"/>
      <c r="G7" s="572"/>
      <c r="H7" s="572"/>
      <c r="I7" s="572"/>
      <c r="J7" s="573"/>
    </row>
    <row r="8" spans="2:30" ht="15" thickBot="1" x14ac:dyDescent="0.35">
      <c r="B8" s="571"/>
      <c r="C8" s="572"/>
      <c r="D8" s="572"/>
      <c r="E8" s="572"/>
      <c r="F8" s="572"/>
      <c r="G8" s="572"/>
      <c r="H8" s="572"/>
      <c r="I8" s="572"/>
      <c r="J8" s="573"/>
    </row>
    <row r="9" spans="2:30" ht="14.4" customHeight="1" x14ac:dyDescent="0.3">
      <c r="B9" s="574" t="s">
        <v>85</v>
      </c>
      <c r="C9" s="576" t="s">
        <v>739</v>
      </c>
      <c r="D9" s="412" t="s">
        <v>948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30" ht="15" thickBot="1" x14ac:dyDescent="0.35">
      <c r="B10" s="575"/>
      <c r="C10" s="577"/>
      <c r="D10" s="414" t="s">
        <v>27</v>
      </c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x14ac:dyDescent="0.3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 x14ac:dyDescent="0.3">
      <c r="B12" s="69" t="s">
        <v>590</v>
      </c>
      <c r="C12" s="70" t="s">
        <v>941</v>
      </c>
      <c r="D12" s="71"/>
      <c r="E12" s="198"/>
      <c r="F12" s="198"/>
      <c r="G12" s="386">
        <v>1</v>
      </c>
      <c r="H12" s="167">
        <f>I12+J12</f>
        <v>0</v>
      </c>
      <c r="I12" s="152">
        <f t="shared" ref="I12:I26" si="0">E12*G12</f>
        <v>0</v>
      </c>
      <c r="J12" s="151">
        <f t="shared" ref="J12:J26" si="1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 x14ac:dyDescent="0.3">
      <c r="B13" s="69"/>
      <c r="C13" s="70"/>
      <c r="D13" s="71"/>
      <c r="E13" s="219"/>
      <c r="F13" s="219"/>
      <c r="G13" s="385"/>
      <c r="H13" s="167">
        <f t="shared" ref="H13:H22" si="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 x14ac:dyDescent="0.3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 x14ac:dyDescent="0.3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 x14ac:dyDescent="0.3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 x14ac:dyDescent="0.3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 x14ac:dyDescent="0.3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 x14ac:dyDescent="0.3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 x14ac:dyDescent="0.3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 x14ac:dyDescent="0.3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 x14ac:dyDescent="0.3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 x14ac:dyDescent="0.3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 x14ac:dyDescent="0.3">
      <c r="B24" s="69"/>
      <c r="C24" s="70"/>
      <c r="D24" s="71"/>
      <c r="E24" s="219"/>
      <c r="F24" s="219"/>
      <c r="G24" s="99"/>
      <c r="H24" s="167">
        <f t="shared" ref="H24:H26" si="3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 x14ac:dyDescent="0.3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 x14ac:dyDescent="0.3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30" s="72" customFormat="1" thickBot="1" x14ac:dyDescent="0.35">
      <c r="B27" s="73"/>
      <c r="C27" s="74"/>
      <c r="D27" s="75"/>
      <c r="E27" s="75"/>
      <c r="F27" s="75"/>
      <c r="G27" s="75"/>
      <c r="H27" s="188"/>
      <c r="I27" s="173"/>
      <c r="J27" s="174"/>
    </row>
    <row r="28" spans="2:30" ht="15" thickBot="1" x14ac:dyDescent="0.35">
      <c r="B28" s="66"/>
      <c r="C28" s="60"/>
      <c r="D28" s="61"/>
      <c r="E28" s="62"/>
      <c r="F28" s="63"/>
      <c r="G28" s="64"/>
      <c r="H28" s="65"/>
      <c r="I28" s="65"/>
      <c r="J28" s="65"/>
    </row>
    <row r="29" spans="2:30" ht="18.600000000000001" thickBot="1" x14ac:dyDescent="0.4">
      <c r="B29" s="531" t="s">
        <v>707</v>
      </c>
      <c r="C29" s="532"/>
      <c r="D29" s="532"/>
      <c r="E29" s="532"/>
      <c r="F29" s="532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spans="2:30" x14ac:dyDescent="0.3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32.109375" style="39" customWidth="1"/>
    <col min="4" max="4" width="19.33203125" style="39" bestFit="1" customWidth="1"/>
    <col min="5" max="5" width="11.33203125" style="39" customWidth="1"/>
    <col min="6" max="6" width="15.33203125" style="39" customWidth="1"/>
    <col min="7" max="7" width="13.8867187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600</v>
      </c>
      <c r="C2" s="556" t="str">
        <f>Technologie!D34</f>
        <v>H-izolace 13mm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21.6" thickBot="1" x14ac:dyDescent="0.35">
      <c r="B3" s="545"/>
      <c r="C3" s="559"/>
      <c r="D3" s="560"/>
      <c r="E3" s="560"/>
      <c r="F3" s="561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0" ht="21.6" customHeight="1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8" x14ac:dyDescent="0.3">
      <c r="B5" s="568" t="s">
        <v>1143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8" x14ac:dyDescent="0.3">
      <c r="B7" s="571" t="s">
        <v>944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954</v>
      </c>
      <c r="C8" s="572"/>
      <c r="D8" s="572"/>
      <c r="E8" s="572"/>
      <c r="F8" s="572"/>
      <c r="G8" s="572"/>
      <c r="H8" s="572"/>
      <c r="I8" s="572"/>
      <c r="J8" s="573"/>
    </row>
    <row r="9" spans="2:10" ht="14.4" customHeight="1" x14ac:dyDescent="0.3">
      <c r="B9" s="574" t="s">
        <v>85</v>
      </c>
      <c r="C9" s="576" t="s">
        <v>949</v>
      </c>
      <c r="D9" s="412" t="s">
        <v>948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10" ht="15" thickBot="1" x14ac:dyDescent="0.35">
      <c r="B10" s="575"/>
      <c r="C10" s="577"/>
      <c r="D10" s="414" t="s">
        <v>27</v>
      </c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 x14ac:dyDescent="0.3">
      <c r="B12" s="69" t="s">
        <v>151</v>
      </c>
      <c r="C12" s="70" t="s">
        <v>945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t="shared" ref="I12:I13" si="0">E12*G12</f>
        <v>0</v>
      </c>
      <c r="J12" s="151">
        <f t="shared" ref="J12:J13" si="1">F12*G12</f>
        <v>0</v>
      </c>
    </row>
    <row r="13" spans="2:10" s="72" customFormat="1" ht="41.4" x14ac:dyDescent="0.3">
      <c r="B13" s="69" t="s">
        <v>153</v>
      </c>
      <c r="C13" s="104" t="s">
        <v>946</v>
      </c>
      <c r="D13" s="87"/>
      <c r="E13" s="169"/>
      <c r="F13" s="169"/>
      <c r="G13" s="385">
        <v>1</v>
      </c>
      <c r="H13" s="167">
        <f t="shared" ref="H13" si="2">I13+J13</f>
        <v>0</v>
      </c>
      <c r="I13" s="152">
        <f t="shared" si="0"/>
        <v>0</v>
      </c>
      <c r="J13" s="151">
        <f t="shared" si="1"/>
        <v>0</v>
      </c>
    </row>
    <row r="14" spans="2:10" s="72" customFormat="1" thickBot="1" x14ac:dyDescent="0.35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 x14ac:dyDescent="0.35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8.600000000000001" thickBot="1" x14ac:dyDescent="0.4">
      <c r="B16" s="531" t="s">
        <v>707</v>
      </c>
      <c r="C16" s="532"/>
      <c r="D16" s="532"/>
      <c r="E16" s="532"/>
      <c r="F16" s="533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spans="2:2" x14ac:dyDescent="0.3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3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33203125" style="39" bestFit="1" customWidth="1"/>
    <col min="3" max="3" width="33.33203125" style="39" customWidth="1"/>
    <col min="4" max="4" width="16.5546875" style="39" bestFit="1" customWidth="1"/>
    <col min="5" max="5" width="9.33203125" style="39" customWidth="1"/>
    <col min="6" max="6" width="11" style="39" bestFit="1" customWidth="1"/>
    <col min="7" max="7" width="13.88671875" style="39" bestFit="1" customWidth="1"/>
    <col min="8" max="9" width="15.6640625" style="39" customWidth="1"/>
    <col min="10" max="10" width="12.109375" style="39" bestFit="1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598</v>
      </c>
      <c r="C2" s="556" t="str">
        <f>Technologie!D35</f>
        <v>M-Izolace 19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2" customHeight="1" x14ac:dyDescent="0.3">
      <c r="B5" s="568" t="s">
        <v>1143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2" customHeight="1" x14ac:dyDescent="0.3">
      <c r="B7" s="571" t="s">
        <v>944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954</v>
      </c>
      <c r="C8" s="572"/>
      <c r="D8" s="572"/>
      <c r="E8" s="572"/>
      <c r="F8" s="572"/>
      <c r="G8" s="572"/>
      <c r="H8" s="572"/>
      <c r="I8" s="572"/>
      <c r="J8" s="573"/>
    </row>
    <row r="9" spans="2:10" x14ac:dyDescent="0.3">
      <c r="B9" s="603" t="s">
        <v>85</v>
      </c>
      <c r="C9" s="576" t="s">
        <v>949</v>
      </c>
      <c r="D9" s="412" t="s">
        <v>948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10" ht="15" thickBot="1" x14ac:dyDescent="0.35">
      <c r="B10" s="604"/>
      <c r="C10" s="577"/>
      <c r="D10" s="414" t="s">
        <v>27</v>
      </c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 x14ac:dyDescent="0.3">
      <c r="B12" s="69" t="s">
        <v>597</v>
      </c>
      <c r="C12" s="70" t="s">
        <v>679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t="shared" ref="I12:I15" si="0">E12*G12</f>
        <v>0</v>
      </c>
      <c r="J12" s="151">
        <f t="shared" ref="J12:J15" si="1">F12*G12</f>
        <v>0</v>
      </c>
    </row>
    <row r="13" spans="2:10" s="72" customFormat="1" ht="56.4" customHeight="1" x14ac:dyDescent="0.3">
      <c r="B13" s="69" t="s">
        <v>599</v>
      </c>
      <c r="C13" s="104" t="s">
        <v>946</v>
      </c>
      <c r="D13" s="87"/>
      <c r="E13" s="169"/>
      <c r="F13" s="169"/>
      <c r="G13" s="387">
        <v>1</v>
      </c>
      <c r="H13" s="167">
        <f t="shared" ref="H13:H15" si="2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 x14ac:dyDescent="0.3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 x14ac:dyDescent="0.3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thickBot="1" x14ac:dyDescent="0.35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 x14ac:dyDescent="0.35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8.600000000000001" thickBot="1" x14ac:dyDescent="0.4">
      <c r="B18" s="531" t="s">
        <v>150</v>
      </c>
      <c r="C18" s="532"/>
      <c r="D18" s="532"/>
      <c r="E18" s="532"/>
      <c r="F18" s="533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spans="2:10" x14ac:dyDescent="0.3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5"/>
  <sheetViews>
    <sheetView zoomScale="60" zoomScaleNormal="60" workbookViewId="0">
      <pane ySplit="7" topLeftCell="A8" activePane="bottomLeft" state="frozenSplit"/>
      <selection pane="bottomLeft" activeCell="E21" sqref="E21"/>
    </sheetView>
  </sheetViews>
  <sheetFormatPr defaultRowHeight="14.4" x14ac:dyDescent="0.3"/>
  <cols>
    <col min="1" max="1" width="3.6640625" customWidth="1"/>
    <col min="2" max="2" width="9.33203125" customWidth="1"/>
    <col min="3" max="3" width="10.33203125" customWidth="1"/>
    <col min="4" max="4" width="62.6640625" customWidth="1"/>
    <col min="5" max="5" width="12.5546875" style="1" customWidth="1"/>
    <col min="6" max="6" width="23.44140625" style="9" customWidth="1"/>
    <col min="7" max="7" width="24.5546875" customWidth="1"/>
    <col min="8" max="8" width="19.44140625" bestFit="1" customWidth="1"/>
    <col min="9" max="9" width="13.109375" customWidth="1"/>
    <col min="10" max="10" width="11.5546875" customWidth="1"/>
    <col min="12" max="12" width="10.33203125" bestFit="1" customWidth="1"/>
    <col min="14" max="14" width="18.33203125" bestFit="1" customWidth="1"/>
    <col min="18" max="18" width="10.44140625" bestFit="1" customWidth="1"/>
    <col min="21" max="21" width="10.44140625" bestFit="1" customWidth="1"/>
    <col min="22" max="22" width="18.33203125" bestFit="1" customWidth="1"/>
  </cols>
  <sheetData>
    <row r="1" spans="2:19" ht="15" thickBot="1" x14ac:dyDescent="0.35"/>
    <row r="2" spans="2:19" ht="21.6" thickBot="1" x14ac:dyDescent="0.35">
      <c r="B2" s="17"/>
      <c r="C2" s="18"/>
      <c r="D2" s="441" t="str">
        <f>'Celkem  Nab+Tech'!D2:F2</f>
        <v xml:space="preserve">MAKRO Cash &amp; Carry CR </v>
      </c>
      <c r="E2" s="490"/>
      <c r="F2" s="35" t="s">
        <v>681</v>
      </c>
      <c r="G2" s="484" t="str">
        <f>'Celkem  Nab+Tech'!H2</f>
        <v>XY</v>
      </c>
      <c r="H2" s="485"/>
    </row>
    <row r="3" spans="2:19" s="16" customFormat="1" ht="16.2" thickBot="1" x14ac:dyDescent="0.35">
      <c r="B3" s="14"/>
      <c r="C3" s="15"/>
      <c r="D3" s="492"/>
      <c r="E3" s="493"/>
      <c r="F3" s="36" t="s">
        <v>682</v>
      </c>
      <c r="G3" s="486" t="str">
        <f>'Celkem  Nab+Tech'!H3</f>
        <v>Makro Ostrava - remodelling chlazení</v>
      </c>
      <c r="H3" s="487"/>
    </row>
    <row r="4" spans="2:19" s="16" customFormat="1" ht="21.6" thickBot="1" x14ac:dyDescent="0.35">
      <c r="B4" s="31"/>
      <c r="C4" s="32"/>
      <c r="D4" s="447" t="s">
        <v>698</v>
      </c>
      <c r="E4" s="491"/>
      <c r="F4" s="37" t="s">
        <v>683</v>
      </c>
      <c r="G4" s="488" t="str">
        <f>'Celkem  Nab+Tech'!H4</f>
        <v>XX.XX.2020</v>
      </c>
      <c r="H4" s="489"/>
    </row>
    <row r="5" spans="2:19" ht="15" thickBot="1" x14ac:dyDescent="0.35">
      <c r="E5" s="2"/>
    </row>
    <row r="6" spans="2:19" x14ac:dyDescent="0.3">
      <c r="B6" s="462" t="s">
        <v>695</v>
      </c>
      <c r="C6" s="463"/>
      <c r="D6" s="468" t="s">
        <v>696</v>
      </c>
      <c r="E6" s="468" t="s">
        <v>685</v>
      </c>
      <c r="F6" s="470" t="s">
        <v>686</v>
      </c>
      <c r="G6" s="435" t="s">
        <v>697</v>
      </c>
      <c r="H6" s="436"/>
      <c r="P6" s="325"/>
    </row>
    <row r="7" spans="2:19" s="9" customFormat="1" ht="15" thickBot="1" x14ac:dyDescent="0.35">
      <c r="B7" s="464"/>
      <c r="C7" s="465"/>
      <c r="D7" s="469"/>
      <c r="E7" s="469"/>
      <c r="F7" s="471"/>
      <c r="G7" s="133" t="s">
        <v>687</v>
      </c>
      <c r="H7" s="138" t="s">
        <v>688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 x14ac:dyDescent="0.3">
      <c r="B8" s="30" t="s">
        <v>0</v>
      </c>
      <c r="C8" s="480" t="s">
        <v>715</v>
      </c>
      <c r="D8" s="480"/>
      <c r="E8" s="480"/>
      <c r="F8" s="480"/>
      <c r="G8" s="480"/>
      <c r="H8" s="481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x14ac:dyDescent="0.3">
      <c r="B9" s="3"/>
      <c r="C9" s="13" t="s">
        <v>5</v>
      </c>
      <c r="D9" s="12" t="s">
        <v>717</v>
      </c>
      <c r="E9" s="76">
        <f>'T 1.01'!I43</f>
        <v>213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x14ac:dyDescent="0.3">
      <c r="B10" s="3"/>
      <c r="C10" s="13" t="s">
        <v>6</v>
      </c>
      <c r="D10" s="12" t="s">
        <v>716</v>
      </c>
      <c r="E10" s="76">
        <f>'T 1.02'!I38</f>
        <v>39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x14ac:dyDescent="0.3">
      <c r="B11" s="3"/>
      <c r="C11" s="13" t="s">
        <v>7</v>
      </c>
      <c r="D11" s="12" t="s">
        <v>718</v>
      </c>
      <c r="E11" s="76">
        <f>'T 1.03'!I38</f>
        <v>35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x14ac:dyDescent="0.3">
      <c r="B12" s="3"/>
      <c r="C12" s="13" t="s">
        <v>8</v>
      </c>
      <c r="D12" s="12" t="s">
        <v>719</v>
      </c>
      <c r="E12" s="76">
        <f>'T 1.04'!I39</f>
        <v>14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x14ac:dyDescent="0.3">
      <c r="B13" s="3"/>
      <c r="C13" s="13" t="s">
        <v>9</v>
      </c>
      <c r="D13" s="12" t="s">
        <v>720</v>
      </c>
      <c r="E13" s="76">
        <f>'T 1.05'!I40</f>
        <v>112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x14ac:dyDescent="0.3">
      <c r="B14" s="3"/>
      <c r="C14" s="13" t="s">
        <v>14</v>
      </c>
      <c r="D14" s="12" t="s">
        <v>721</v>
      </c>
      <c r="E14" s="76">
        <f>'T 1.06'!I38</f>
        <v>367</v>
      </c>
      <c r="F14" s="290">
        <f>'T 1.06'!J38</f>
        <v>0</v>
      </c>
      <c r="G14" s="291">
        <f>'T 1.06'!K38</f>
        <v>0</v>
      </c>
      <c r="H14" s="292">
        <f>'T 1.06'!L38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 x14ac:dyDescent="0.35">
      <c r="B15" s="3"/>
      <c r="C15" s="13" t="s">
        <v>1034</v>
      </c>
      <c r="D15" s="12" t="s">
        <v>1035</v>
      </c>
      <c r="E15" s="76">
        <f>'T 1.07'!I37</f>
        <v>0</v>
      </c>
      <c r="F15" s="290">
        <f>'T 1.07'!J37</f>
        <v>0</v>
      </c>
      <c r="G15" s="293">
        <f>'T 1.07'!K37</f>
        <v>0</v>
      </c>
      <c r="H15" s="294">
        <f>'T 1.07'!L37</f>
        <v>0</v>
      </c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2" thickBot="1" x14ac:dyDescent="0.35">
      <c r="B16" s="28"/>
      <c r="C16" s="482" t="s">
        <v>707</v>
      </c>
      <c r="D16" s="483"/>
      <c r="E16" s="77">
        <f>SUM(E9:E15)</f>
        <v>780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 x14ac:dyDescent="0.35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 x14ac:dyDescent="0.3">
      <c r="B18" s="30" t="s">
        <v>1</v>
      </c>
      <c r="C18" s="480" t="s">
        <v>1038</v>
      </c>
      <c r="D18" s="480"/>
      <c r="E18" s="480"/>
      <c r="F18" s="480"/>
      <c r="G18" s="480"/>
      <c r="H18" s="48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x14ac:dyDescent="0.3">
      <c r="B19" s="3"/>
      <c r="C19" s="13" t="s">
        <v>11</v>
      </c>
      <c r="D19" s="12" t="s">
        <v>1029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x14ac:dyDescent="0.3">
      <c r="B20" s="3"/>
      <c r="C20" s="13" t="s">
        <v>12</v>
      </c>
      <c r="D20" s="12" t="s">
        <v>1028</v>
      </c>
      <c r="E20" s="76">
        <f>'T 2.02'!H40</f>
        <v>3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 x14ac:dyDescent="0.35">
      <c r="B21" s="3"/>
      <c r="C21" s="13" t="s">
        <v>1036</v>
      </c>
      <c r="D21" s="12" t="s">
        <v>1037</v>
      </c>
      <c r="E21" s="76">
        <f>'T 2.03'!H34</f>
        <v>0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2" thickBot="1" x14ac:dyDescent="0.35">
      <c r="B22" s="28"/>
      <c r="C22" s="482" t="s">
        <v>707</v>
      </c>
      <c r="D22" s="483"/>
      <c r="E22" s="77">
        <f>SUM(E19:E21)</f>
        <v>3</v>
      </c>
      <c r="F22" s="295">
        <f t="shared" ref="F22:H22" si="0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2:19" ht="15" thickBot="1" x14ac:dyDescent="0.35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6" x14ac:dyDescent="0.3">
      <c r="B24" s="30" t="s">
        <v>2</v>
      </c>
      <c r="C24" s="480" t="s">
        <v>722</v>
      </c>
      <c r="D24" s="480"/>
      <c r="E24" s="480"/>
      <c r="F24" s="480"/>
      <c r="G24" s="480"/>
      <c r="H24" s="48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 x14ac:dyDescent="0.35">
      <c r="B25" s="3"/>
      <c r="C25" s="13" t="s">
        <v>10</v>
      </c>
      <c r="D25" s="12" t="s">
        <v>722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2" thickBot="1" x14ac:dyDescent="0.35">
      <c r="B26" s="28"/>
      <c r="C26" s="482" t="s">
        <v>707</v>
      </c>
      <c r="D26" s="483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2:19" ht="15" thickBot="1" x14ac:dyDescent="0.35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 x14ac:dyDescent="0.3">
      <c r="B28" s="30" t="s">
        <v>3</v>
      </c>
      <c r="C28" s="480" t="s">
        <v>723</v>
      </c>
      <c r="D28" s="480"/>
      <c r="E28" s="480"/>
      <c r="F28" s="480"/>
      <c r="G28" s="480"/>
      <c r="H28" s="48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x14ac:dyDescent="0.3">
      <c r="B29" s="3"/>
      <c r="C29" s="13" t="s">
        <v>13</v>
      </c>
      <c r="D29" s="12" t="s">
        <v>940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 x14ac:dyDescent="0.35">
      <c r="B30" s="3"/>
      <c r="C30" s="13" t="s">
        <v>589</v>
      </c>
      <c r="D30" s="12" t="s">
        <v>724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2" thickBot="1" x14ac:dyDescent="0.35">
      <c r="B31" s="28"/>
      <c r="C31" s="482" t="s">
        <v>707</v>
      </c>
      <c r="D31" s="483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2:19" ht="15" thickBot="1" x14ac:dyDescent="0.35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 x14ac:dyDescent="0.3">
      <c r="B33" s="30" t="s">
        <v>4</v>
      </c>
      <c r="C33" s="480" t="s">
        <v>725</v>
      </c>
      <c r="D33" s="480"/>
      <c r="E33" s="480"/>
      <c r="F33" s="480"/>
      <c r="G33" s="480"/>
      <c r="H33" s="481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x14ac:dyDescent="0.3">
      <c r="B34" s="3"/>
      <c r="C34" s="13" t="s">
        <v>15</v>
      </c>
      <c r="D34" s="12" t="s">
        <v>726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x14ac:dyDescent="0.3">
      <c r="B35" s="3"/>
      <c r="C35" s="13" t="s">
        <v>592</v>
      </c>
      <c r="D35" s="12" t="s">
        <v>727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 x14ac:dyDescent="0.35">
      <c r="B36" s="3"/>
      <c r="C36" s="13" t="s">
        <v>593</v>
      </c>
      <c r="D36" s="12" t="s">
        <v>728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2" customHeight="1" thickBot="1" x14ac:dyDescent="0.35">
      <c r="B37" s="28"/>
      <c r="C37" s="482" t="s">
        <v>707</v>
      </c>
      <c r="D37" s="483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2:19" ht="15" thickBot="1" x14ac:dyDescent="0.35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 x14ac:dyDescent="0.3">
      <c r="B39" s="30" t="s">
        <v>249</v>
      </c>
      <c r="C39" s="480" t="s">
        <v>729</v>
      </c>
      <c r="D39" s="480"/>
      <c r="E39" s="480"/>
      <c r="F39" s="480"/>
      <c r="G39" s="480"/>
      <c r="H39" s="48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x14ac:dyDescent="0.3">
      <c r="B40" s="3"/>
      <c r="C40" s="13" t="s">
        <v>601</v>
      </c>
      <c r="D40" s="12" t="s">
        <v>730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 x14ac:dyDescent="0.35">
      <c r="B41" s="3"/>
      <c r="C41" s="13" t="s">
        <v>602</v>
      </c>
      <c r="D41" s="12" t="s">
        <v>731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2" customHeight="1" thickBot="1" x14ac:dyDescent="0.35">
      <c r="B42" s="28"/>
      <c r="C42" s="482" t="s">
        <v>707</v>
      </c>
      <c r="D42" s="483"/>
      <c r="E42" s="298">
        <f>SUM(E40:E41)</f>
        <v>5</v>
      </c>
      <c r="F42" s="295">
        <f t="shared" ref="F42:H42" si="1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2:19" ht="15" thickBot="1" x14ac:dyDescent="0.35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 x14ac:dyDescent="0.3">
      <c r="B44" s="30" t="s">
        <v>17</v>
      </c>
      <c r="C44" s="480" t="s">
        <v>732</v>
      </c>
      <c r="D44" s="480"/>
      <c r="E44" s="480"/>
      <c r="F44" s="480"/>
      <c r="G44" s="480"/>
      <c r="H44" s="48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 x14ac:dyDescent="0.35">
      <c r="B45" s="3"/>
      <c r="C45" s="13" t="s">
        <v>22</v>
      </c>
      <c r="D45" s="12" t="s">
        <v>732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2" customHeight="1" thickBot="1" x14ac:dyDescent="0.35">
      <c r="B46" s="28"/>
      <c r="C46" s="482" t="s">
        <v>707</v>
      </c>
      <c r="D46" s="483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2:19" ht="15" thickBot="1" x14ac:dyDescent="0.35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 x14ac:dyDescent="0.3">
      <c r="B48" s="30" t="s">
        <v>18</v>
      </c>
      <c r="C48" s="480" t="s">
        <v>733</v>
      </c>
      <c r="D48" s="480"/>
      <c r="E48" s="480"/>
      <c r="F48" s="480"/>
      <c r="G48" s="480"/>
      <c r="H48" s="48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 x14ac:dyDescent="0.35">
      <c r="B49" s="3"/>
      <c r="C49" s="13" t="s">
        <v>23</v>
      </c>
      <c r="D49" s="12" t="s">
        <v>733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2" customHeight="1" thickBot="1" x14ac:dyDescent="0.35">
      <c r="B50" s="28"/>
      <c r="C50" s="482" t="s">
        <v>707</v>
      </c>
      <c r="D50" s="483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2:19" ht="15" thickBot="1" x14ac:dyDescent="0.35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 x14ac:dyDescent="0.3">
      <c r="B52" s="30" t="s">
        <v>19</v>
      </c>
      <c r="C52" s="480" t="s">
        <v>734</v>
      </c>
      <c r="D52" s="480"/>
      <c r="E52" s="480"/>
      <c r="F52" s="480"/>
      <c r="G52" s="480"/>
      <c r="H52" s="48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 x14ac:dyDescent="0.35">
      <c r="B53" s="3"/>
      <c r="C53" s="13" t="s">
        <v>24</v>
      </c>
      <c r="D53" s="12" t="s">
        <v>734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2" customHeight="1" thickBot="1" x14ac:dyDescent="0.35">
      <c r="B54" s="28"/>
      <c r="C54" s="482" t="s">
        <v>707</v>
      </c>
      <c r="D54" s="483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2:19" ht="15" thickBot="1" x14ac:dyDescent="0.35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 x14ac:dyDescent="0.3">
      <c r="B56" s="30" t="s">
        <v>20</v>
      </c>
      <c r="C56" s="480" t="s">
        <v>1115</v>
      </c>
      <c r="D56" s="480"/>
      <c r="E56" s="480"/>
      <c r="F56" s="480"/>
      <c r="G56" s="480"/>
      <c r="H56" s="48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 x14ac:dyDescent="0.35">
      <c r="B57" s="3"/>
      <c r="C57" s="13" t="s">
        <v>25</v>
      </c>
      <c r="D57" s="12" t="s">
        <v>735</v>
      </c>
      <c r="E57" s="299">
        <f>'T 10.01'!G63</f>
        <v>2495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 x14ac:dyDescent="0.35">
      <c r="B58" s="28"/>
      <c r="C58" s="482" t="s">
        <v>707</v>
      </c>
      <c r="D58" s="483"/>
      <c r="E58" s="300">
        <f>SUM(E57:E57)</f>
        <v>2495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2:19" ht="15" thickBot="1" x14ac:dyDescent="0.35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 x14ac:dyDescent="0.3">
      <c r="B60" s="30" t="s">
        <v>21</v>
      </c>
      <c r="C60" s="480" t="s">
        <v>714</v>
      </c>
      <c r="D60" s="480"/>
      <c r="E60" s="480"/>
      <c r="F60" s="480"/>
      <c r="G60" s="480"/>
      <c r="H60" s="48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 x14ac:dyDescent="0.35">
      <c r="B61" s="3"/>
      <c r="C61" s="13" t="s">
        <v>26</v>
      </c>
      <c r="D61" s="12" t="s">
        <v>713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 x14ac:dyDescent="0.35">
      <c r="B62" s="28"/>
      <c r="C62" s="482" t="s">
        <v>707</v>
      </c>
      <c r="D62" s="483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2:19" ht="15" thickBot="1" x14ac:dyDescent="0.35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00000000000001" thickBot="1" x14ac:dyDescent="0.4">
      <c r="B64" s="472" t="s">
        <v>693</v>
      </c>
      <c r="C64" s="473"/>
      <c r="D64" s="473"/>
      <c r="E64" s="301">
        <f>E16+E22+E26+E31+E37+E42+E46+E50+E54+E58+E62</f>
        <v>5013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customFormat="1" x14ac:dyDescent="0.3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2" fitToHeight="2" orientation="landscape" horizontalDpi="4294967294" verticalDpi="0" r:id="rId1"/>
  <headerFooter>
    <oddFooter>&amp;L&amp;F, &amp;A&amp;R&amp;D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60" zoomScaleNormal="60" workbookViewId="0"/>
  </sheetViews>
  <sheetFormatPr defaultColWidth="8.88671875" defaultRowHeight="14.4" x14ac:dyDescent="0.3"/>
  <cols>
    <col min="1" max="2" width="8.88671875" style="39"/>
    <col min="3" max="3" width="40.5546875" style="39" customWidth="1"/>
    <col min="4" max="4" width="16.5546875" style="39" bestFit="1" customWidth="1"/>
    <col min="5" max="5" width="11.33203125" style="39" customWidth="1"/>
    <col min="6" max="6" width="11" style="39" bestFit="1" customWidth="1"/>
    <col min="7" max="7" width="14.10937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595</v>
      </c>
      <c r="C2" s="556" t="str">
        <f>Technologie!D36</f>
        <v>T-Izolace 32 mm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579"/>
      <c r="D3" s="602"/>
      <c r="E3" s="602"/>
      <c r="F3" s="580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0" ht="16.2" thickBot="1" x14ac:dyDescent="0.35">
      <c r="B4" s="546"/>
      <c r="C4" s="562"/>
      <c r="D4" s="563"/>
      <c r="E4" s="563"/>
      <c r="F4" s="564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s="72" customFormat="1" ht="13.2" customHeight="1" x14ac:dyDescent="0.3">
      <c r="B5" s="568" t="s">
        <v>943</v>
      </c>
      <c r="C5" s="569"/>
      <c r="D5" s="569"/>
      <c r="E5" s="569"/>
      <c r="F5" s="569"/>
      <c r="G5" s="569"/>
      <c r="H5" s="569"/>
      <c r="I5" s="569"/>
      <c r="J5" s="570"/>
    </row>
    <row r="6" spans="2:10" s="72" customFormat="1" ht="13.2" customHeight="1" x14ac:dyDescent="0.3">
      <c r="B6" s="571" t="s">
        <v>1144</v>
      </c>
      <c r="C6" s="572"/>
      <c r="D6" s="572"/>
      <c r="E6" s="572"/>
      <c r="F6" s="572"/>
      <c r="G6" s="572"/>
      <c r="H6" s="572"/>
      <c r="I6" s="572"/>
      <c r="J6" s="573"/>
    </row>
    <row r="7" spans="2:10" s="72" customFormat="1" ht="13.2" customHeight="1" x14ac:dyDescent="0.3">
      <c r="B7" s="571" t="s">
        <v>944</v>
      </c>
      <c r="C7" s="572"/>
      <c r="D7" s="572"/>
      <c r="E7" s="572"/>
      <c r="F7" s="572"/>
      <c r="G7" s="572"/>
      <c r="H7" s="572"/>
      <c r="I7" s="572"/>
      <c r="J7" s="573"/>
    </row>
    <row r="8" spans="2:10" s="72" customFormat="1" thickBot="1" x14ac:dyDescent="0.35">
      <c r="B8" s="571" t="s">
        <v>954</v>
      </c>
      <c r="C8" s="572"/>
      <c r="D8" s="572"/>
      <c r="E8" s="572"/>
      <c r="F8" s="572"/>
      <c r="G8" s="572"/>
      <c r="H8" s="572"/>
      <c r="I8" s="572"/>
      <c r="J8" s="573"/>
    </row>
    <row r="9" spans="2:10" x14ac:dyDescent="0.3">
      <c r="B9" s="603" t="s">
        <v>85</v>
      </c>
      <c r="C9" s="576" t="s">
        <v>949</v>
      </c>
      <c r="D9" s="412" t="s">
        <v>948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10" ht="15" thickBot="1" x14ac:dyDescent="0.35">
      <c r="B10" s="604"/>
      <c r="C10" s="577"/>
      <c r="D10" s="414" t="s">
        <v>27</v>
      </c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</row>
    <row r="11" spans="2:10" x14ac:dyDescent="0.3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8" x14ac:dyDescent="0.3">
      <c r="B12" s="69" t="s">
        <v>594</v>
      </c>
      <c r="C12" s="70" t="s">
        <v>947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t="shared" ref="I12:I16" si="0">E12*G12</f>
        <v>0</v>
      </c>
      <c r="J12" s="204">
        <f t="shared" ref="J12:J16" si="1">F12*G12</f>
        <v>0</v>
      </c>
    </row>
    <row r="13" spans="2:10" s="72" customFormat="1" ht="27.6" x14ac:dyDescent="0.3">
      <c r="B13" s="69" t="s">
        <v>596</v>
      </c>
      <c r="C13" s="104" t="s">
        <v>946</v>
      </c>
      <c r="D13" s="87"/>
      <c r="E13" s="198"/>
      <c r="F13" s="198"/>
      <c r="G13" s="389">
        <v>1</v>
      </c>
      <c r="H13" s="209">
        <f t="shared" ref="H13:H16" si="2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8" x14ac:dyDescent="0.3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8" x14ac:dyDescent="0.3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 x14ac:dyDescent="0.3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thickBot="1" x14ac:dyDescent="0.35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 x14ac:dyDescent="0.35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00000000000001" thickBot="1" x14ac:dyDescent="0.4">
      <c r="B19" s="531" t="s">
        <v>707</v>
      </c>
      <c r="C19" s="532"/>
      <c r="D19" s="532"/>
      <c r="E19" s="532"/>
      <c r="F19" s="533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spans="2:10" x14ac:dyDescent="0.3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4"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2" width="8.88671875" style="39"/>
    <col min="3" max="3" width="82.33203125" style="39" bestFit="1" customWidth="1"/>
    <col min="4" max="4" width="11.33203125" style="39" customWidth="1"/>
    <col min="5" max="5" width="11" style="39" bestFit="1" customWidth="1"/>
    <col min="6" max="6" width="13.6640625" style="39" bestFit="1" customWidth="1"/>
    <col min="7" max="8" width="15.6640625" style="39" customWidth="1"/>
    <col min="9" max="9" width="12.4414062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141</v>
      </c>
      <c r="C2" s="556" t="str">
        <f>Technologie!D40</f>
        <v>Elektro rozvaděče a příslušenství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2" thickBot="1" x14ac:dyDescent="0.35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68" t="s">
        <v>950</v>
      </c>
      <c r="C5" s="569"/>
      <c r="D5" s="569"/>
      <c r="E5" s="569"/>
      <c r="F5" s="569"/>
      <c r="G5" s="569"/>
      <c r="H5" s="569"/>
      <c r="I5" s="570"/>
    </row>
    <row r="6" spans="2:9" s="72" customFormat="1" ht="13.8" x14ac:dyDescent="0.3">
      <c r="B6" s="571" t="s">
        <v>1145</v>
      </c>
      <c r="C6" s="572"/>
      <c r="D6" s="572"/>
      <c r="E6" s="572"/>
      <c r="F6" s="572"/>
      <c r="G6" s="572"/>
      <c r="H6" s="572"/>
      <c r="I6" s="573"/>
    </row>
    <row r="7" spans="2:9" s="72" customFormat="1" ht="13.8" x14ac:dyDescent="0.3">
      <c r="B7" s="571" t="s">
        <v>951</v>
      </c>
      <c r="C7" s="572"/>
      <c r="D7" s="572"/>
      <c r="E7" s="572"/>
      <c r="F7" s="572"/>
      <c r="G7" s="572"/>
      <c r="H7" s="572"/>
      <c r="I7" s="573"/>
    </row>
    <row r="8" spans="2:9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9" x14ac:dyDescent="0.3">
      <c r="B9" s="603" t="s">
        <v>85</v>
      </c>
      <c r="C9" s="605" t="s">
        <v>949</v>
      </c>
      <c r="D9" s="409" t="s">
        <v>742</v>
      </c>
      <c r="E9" s="409" t="s">
        <v>688</v>
      </c>
      <c r="F9" s="439" t="s">
        <v>685</v>
      </c>
      <c r="G9" s="408" t="s">
        <v>686</v>
      </c>
      <c r="H9" s="502" t="s">
        <v>697</v>
      </c>
      <c r="I9" s="503"/>
    </row>
    <row r="10" spans="2:9" ht="15" thickBot="1" x14ac:dyDescent="0.35">
      <c r="B10" s="604"/>
      <c r="C10" s="606"/>
      <c r="D10" s="410" t="s">
        <v>743</v>
      </c>
      <c r="E10" s="410" t="s">
        <v>743</v>
      </c>
      <c r="F10" s="440"/>
      <c r="G10" s="410" t="s">
        <v>743</v>
      </c>
      <c r="H10" s="67" t="s">
        <v>687</v>
      </c>
      <c r="I10" s="68" t="s">
        <v>688</v>
      </c>
    </row>
    <row r="11" spans="2:9" x14ac:dyDescent="0.3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2" customHeight="1" x14ac:dyDescent="0.3">
      <c r="B12" s="69" t="s">
        <v>136</v>
      </c>
      <c r="C12" s="70" t="s">
        <v>1049</v>
      </c>
      <c r="D12" s="198"/>
      <c r="E12" s="198"/>
      <c r="F12" s="55">
        <v>1</v>
      </c>
      <c r="G12" s="209">
        <f>H12+I12</f>
        <v>0</v>
      </c>
      <c r="H12" s="205">
        <f t="shared" ref="H12:H13" si="0">D12*F12</f>
        <v>0</v>
      </c>
      <c r="I12" s="204">
        <f t="shared" ref="I12:I13" si="1">E12*F12</f>
        <v>0</v>
      </c>
    </row>
    <row r="13" spans="2:9" s="72" customFormat="1" ht="13.8" x14ac:dyDescent="0.3">
      <c r="B13" s="69" t="s">
        <v>137</v>
      </c>
      <c r="C13" s="70" t="s">
        <v>951</v>
      </c>
      <c r="D13" s="198"/>
      <c r="E13" s="198"/>
      <c r="F13" s="56">
        <v>1</v>
      </c>
      <c r="G13" s="209">
        <f t="shared" ref="G13" si="2">H13+I13</f>
        <v>0</v>
      </c>
      <c r="H13" s="205">
        <f t="shared" si="0"/>
        <v>0</v>
      </c>
      <c r="I13" s="204">
        <f t="shared" si="1"/>
        <v>0</v>
      </c>
    </row>
    <row r="14" spans="2:9" s="72" customFormat="1" thickBot="1" x14ac:dyDescent="0.35">
      <c r="B14" s="73"/>
      <c r="C14" s="78"/>
      <c r="D14" s="212"/>
      <c r="E14" s="212"/>
      <c r="F14" s="84"/>
      <c r="G14" s="210"/>
      <c r="H14" s="207"/>
      <c r="I14" s="206"/>
    </row>
    <row r="15" spans="2:9" ht="15" thickBot="1" x14ac:dyDescent="0.35">
      <c r="B15" s="66"/>
      <c r="C15" s="60"/>
      <c r="D15" s="62"/>
      <c r="E15" s="63"/>
      <c r="F15" s="64"/>
      <c r="G15" s="213"/>
      <c r="H15" s="213"/>
      <c r="I15" s="213"/>
    </row>
    <row r="16" spans="2:9" ht="18.600000000000001" thickBot="1" x14ac:dyDescent="0.4">
      <c r="B16" s="531" t="s">
        <v>707</v>
      </c>
      <c r="C16" s="532"/>
      <c r="D16" s="532"/>
      <c r="E16" s="533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spans="2:2" x14ac:dyDescent="0.3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fitToHeight="3" orientation="landscape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50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2" width="8.88671875" style="39"/>
    <col min="3" max="3" width="82.33203125" style="39" bestFit="1" customWidth="1"/>
    <col min="4" max="4" width="11.33203125" style="39" customWidth="1"/>
    <col min="5" max="5" width="11" style="39" bestFit="1" customWidth="1"/>
    <col min="6" max="6" width="12.88671875" style="39" bestFit="1" customWidth="1"/>
    <col min="7" max="8" width="15.6640625" style="39" customWidth="1"/>
    <col min="9" max="9" width="12.44140625" style="39" customWidth="1"/>
    <col min="10" max="14" width="8.88671875" style="39"/>
    <col min="15" max="15" width="27.88671875" style="39" bestFit="1" customWidth="1"/>
    <col min="16" max="16" width="12.6640625" style="39" bestFit="1" customWidth="1"/>
    <col min="17" max="16384" width="8.88671875" style="39"/>
  </cols>
  <sheetData>
    <row r="1" spans="2:49" ht="15" thickBot="1" x14ac:dyDescent="0.35"/>
    <row r="2" spans="2:49" ht="21.6" thickBot="1" x14ac:dyDescent="0.35">
      <c r="B2" s="544" t="s">
        <v>642</v>
      </c>
      <c r="C2" s="556" t="str">
        <f>Technologie!D41</f>
        <v>Elektro kabely a montáž elektro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49" ht="16.2" thickBot="1" x14ac:dyDescent="0.35">
      <c r="B3" s="545"/>
      <c r="C3" s="579"/>
      <c r="D3" s="602"/>
      <c r="E3" s="580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49" ht="16.2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49" s="72" customFormat="1" ht="13.8" x14ac:dyDescent="0.3">
      <c r="B5" s="568" t="s">
        <v>950</v>
      </c>
      <c r="C5" s="569"/>
      <c r="D5" s="569"/>
      <c r="E5" s="569"/>
      <c r="F5" s="569"/>
      <c r="G5" s="569"/>
      <c r="H5" s="569"/>
      <c r="I5" s="570"/>
    </row>
    <row r="6" spans="2:49" s="72" customFormat="1" ht="13.8" x14ac:dyDescent="0.3">
      <c r="B6" s="571" t="s">
        <v>1148</v>
      </c>
      <c r="C6" s="572"/>
      <c r="D6" s="572"/>
      <c r="E6" s="572"/>
      <c r="F6" s="572"/>
      <c r="G6" s="572"/>
      <c r="H6" s="572"/>
      <c r="I6" s="573"/>
    </row>
    <row r="7" spans="2:49" s="72" customFormat="1" ht="13.2" customHeight="1" x14ac:dyDescent="0.3">
      <c r="B7" s="571" t="s">
        <v>1149</v>
      </c>
      <c r="C7" s="572"/>
      <c r="D7" s="572"/>
      <c r="E7" s="572"/>
      <c r="F7" s="572"/>
      <c r="G7" s="572"/>
      <c r="H7" s="572"/>
      <c r="I7" s="573"/>
    </row>
    <row r="8" spans="2:49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49" x14ac:dyDescent="0.3">
      <c r="B9" s="603" t="s">
        <v>85</v>
      </c>
      <c r="C9" s="605" t="s">
        <v>949</v>
      </c>
      <c r="D9" s="409" t="s">
        <v>742</v>
      </c>
      <c r="E9" s="409" t="s">
        <v>688</v>
      </c>
      <c r="F9" s="439" t="s">
        <v>685</v>
      </c>
      <c r="G9" s="408" t="s">
        <v>686</v>
      </c>
      <c r="H9" s="502" t="s">
        <v>697</v>
      </c>
      <c r="I9" s="503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 x14ac:dyDescent="0.35">
      <c r="B10" s="604"/>
      <c r="C10" s="606"/>
      <c r="D10" s="410" t="s">
        <v>743</v>
      </c>
      <c r="E10" s="410" t="s">
        <v>743</v>
      </c>
      <c r="F10" s="440"/>
      <c r="G10" s="410" t="s">
        <v>743</v>
      </c>
      <c r="H10" s="67" t="s">
        <v>687</v>
      </c>
      <c r="I10" s="68" t="s">
        <v>688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x14ac:dyDescent="0.3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 x14ac:dyDescent="0.3">
      <c r="B12" s="69" t="s">
        <v>643</v>
      </c>
      <c r="C12" s="70" t="s">
        <v>1150</v>
      </c>
      <c r="D12" s="198"/>
      <c r="E12" s="198"/>
      <c r="F12" s="374">
        <v>1</v>
      </c>
      <c r="G12" s="209">
        <f t="shared" ref="G12" si="0">H12+I12</f>
        <v>0</v>
      </c>
      <c r="H12" s="205">
        <f>D12*F12</f>
        <v>0</v>
      </c>
      <c r="I12" s="204">
        <f t="shared" ref="I12" si="1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 x14ac:dyDescent="0.3">
      <c r="B13" s="69" t="s">
        <v>644</v>
      </c>
      <c r="C13" s="70" t="s">
        <v>953</v>
      </c>
      <c r="D13" s="198"/>
      <c r="E13" s="198"/>
      <c r="F13" s="374">
        <v>1</v>
      </c>
      <c r="G13" s="209">
        <f t="shared" ref="G13:G14" si="2">H13+I13</f>
        <v>0</v>
      </c>
      <c r="H13" s="205">
        <f t="shared" ref="H13:H14" si="3">D13*F13</f>
        <v>0</v>
      </c>
      <c r="I13" s="204">
        <f t="shared" ref="I13:I14" si="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 x14ac:dyDescent="0.3">
      <c r="B14" s="69" t="s">
        <v>645</v>
      </c>
      <c r="C14" s="70" t="s">
        <v>952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 x14ac:dyDescent="0.35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 x14ac:dyDescent="0.35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8.600000000000001" thickBot="1" x14ac:dyDescent="0.4">
      <c r="B17" s="531" t="s">
        <v>707</v>
      </c>
      <c r="C17" s="532"/>
      <c r="D17" s="532"/>
      <c r="E17" s="533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x14ac:dyDescent="0.3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2:49" x14ac:dyDescent="0.3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2:49" x14ac:dyDescent="0.3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2:49" x14ac:dyDescent="0.3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2:49" x14ac:dyDescent="0.3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2:49" x14ac:dyDescent="0.3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2:49" x14ac:dyDescent="0.3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2:49" x14ac:dyDescent="0.3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2:49" x14ac:dyDescent="0.3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2:49" x14ac:dyDescent="0.3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2:49" x14ac:dyDescent="0.3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2:49" x14ac:dyDescent="0.3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2:49" x14ac:dyDescent="0.3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2:49" x14ac:dyDescent="0.3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2:49" x14ac:dyDescent="0.3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x14ac:dyDescent="0.3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x14ac:dyDescent="0.3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x14ac:dyDescent="0.3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x14ac:dyDescent="0.3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x14ac:dyDescent="0.3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x14ac:dyDescent="0.3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x14ac:dyDescent="0.3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x14ac:dyDescent="0.3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x14ac:dyDescent="0.3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x14ac:dyDescent="0.3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x14ac:dyDescent="0.3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x14ac:dyDescent="0.3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x14ac:dyDescent="0.3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x14ac:dyDescent="0.3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x14ac:dyDescent="0.3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x14ac:dyDescent="0.3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x14ac:dyDescent="0.3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x14ac:dyDescent="0.3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x14ac:dyDescent="0.3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x14ac:dyDescent="0.3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x14ac:dyDescent="0.3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x14ac:dyDescent="0.3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x14ac:dyDescent="0.3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x14ac:dyDescent="0.3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x14ac:dyDescent="0.3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x14ac:dyDescent="0.3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x14ac:dyDescent="0.3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x14ac:dyDescent="0.3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x14ac:dyDescent="0.3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x14ac:dyDescent="0.3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x14ac:dyDescent="0.3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x14ac:dyDescent="0.3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x14ac:dyDescent="0.3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x14ac:dyDescent="0.3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x14ac:dyDescent="0.3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x14ac:dyDescent="0.3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x14ac:dyDescent="0.3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x14ac:dyDescent="0.3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x14ac:dyDescent="0.3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x14ac:dyDescent="0.3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x14ac:dyDescent="0.3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x14ac:dyDescent="0.3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x14ac:dyDescent="0.3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x14ac:dyDescent="0.3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x14ac:dyDescent="0.3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x14ac:dyDescent="0.3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x14ac:dyDescent="0.3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x14ac:dyDescent="0.3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x14ac:dyDescent="0.3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x14ac:dyDescent="0.3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x14ac:dyDescent="0.3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x14ac:dyDescent="0.3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x14ac:dyDescent="0.3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x14ac:dyDescent="0.3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x14ac:dyDescent="0.3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x14ac:dyDescent="0.3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x14ac:dyDescent="0.3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x14ac:dyDescent="0.3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x14ac:dyDescent="0.3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x14ac:dyDescent="0.3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x14ac:dyDescent="0.3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x14ac:dyDescent="0.3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x14ac:dyDescent="0.3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x14ac:dyDescent="0.3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x14ac:dyDescent="0.3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x14ac:dyDescent="0.3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x14ac:dyDescent="0.3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x14ac:dyDescent="0.3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x14ac:dyDescent="0.3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x14ac:dyDescent="0.3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x14ac:dyDescent="0.3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x14ac:dyDescent="0.3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x14ac:dyDescent="0.3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x14ac:dyDescent="0.3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x14ac:dyDescent="0.3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x14ac:dyDescent="0.3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x14ac:dyDescent="0.3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x14ac:dyDescent="0.3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x14ac:dyDescent="0.3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x14ac:dyDescent="0.3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x14ac:dyDescent="0.3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x14ac:dyDescent="0.3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x14ac:dyDescent="0.3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x14ac:dyDescent="0.3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x14ac:dyDescent="0.3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x14ac:dyDescent="0.3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x14ac:dyDescent="0.3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x14ac:dyDescent="0.3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x14ac:dyDescent="0.3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x14ac:dyDescent="0.3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x14ac:dyDescent="0.3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x14ac:dyDescent="0.3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x14ac:dyDescent="0.3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x14ac:dyDescent="0.3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x14ac:dyDescent="0.3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x14ac:dyDescent="0.3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x14ac:dyDescent="0.3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x14ac:dyDescent="0.3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x14ac:dyDescent="0.3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x14ac:dyDescent="0.3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x14ac:dyDescent="0.3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x14ac:dyDescent="0.3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x14ac:dyDescent="0.3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x14ac:dyDescent="0.3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x14ac:dyDescent="0.3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x14ac:dyDescent="0.3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x14ac:dyDescent="0.3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x14ac:dyDescent="0.3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x14ac:dyDescent="0.3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x14ac:dyDescent="0.3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x14ac:dyDescent="0.3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x14ac:dyDescent="0.3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x14ac:dyDescent="0.3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x14ac:dyDescent="0.3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x14ac:dyDescent="0.3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x14ac:dyDescent="0.3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x14ac:dyDescent="0.3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x14ac:dyDescent="0.3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x14ac:dyDescent="0.3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x14ac:dyDescent="0.3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x14ac:dyDescent="0.3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x14ac:dyDescent="0.3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x14ac:dyDescent="0.3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x14ac:dyDescent="0.3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x14ac:dyDescent="0.3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x14ac:dyDescent="0.3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x14ac:dyDescent="0.3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x14ac:dyDescent="0.3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x14ac:dyDescent="0.3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x14ac:dyDescent="0.3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x14ac:dyDescent="0.3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x14ac:dyDescent="0.3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x14ac:dyDescent="0.3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x14ac:dyDescent="0.3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x14ac:dyDescent="0.3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x14ac:dyDescent="0.3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x14ac:dyDescent="0.3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x14ac:dyDescent="0.3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x14ac:dyDescent="0.3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x14ac:dyDescent="0.3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x14ac:dyDescent="0.3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x14ac:dyDescent="0.3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x14ac:dyDescent="0.3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x14ac:dyDescent="0.3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x14ac:dyDescent="0.3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x14ac:dyDescent="0.3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x14ac:dyDescent="0.3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x14ac:dyDescent="0.3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x14ac:dyDescent="0.3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x14ac:dyDescent="0.3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x14ac:dyDescent="0.3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x14ac:dyDescent="0.3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x14ac:dyDescent="0.3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x14ac:dyDescent="0.3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x14ac:dyDescent="0.3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x14ac:dyDescent="0.3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x14ac:dyDescent="0.3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x14ac:dyDescent="0.3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x14ac:dyDescent="0.3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x14ac:dyDescent="0.3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x14ac:dyDescent="0.3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x14ac:dyDescent="0.3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x14ac:dyDescent="0.3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x14ac:dyDescent="0.3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x14ac:dyDescent="0.3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x14ac:dyDescent="0.3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x14ac:dyDescent="0.3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x14ac:dyDescent="0.3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x14ac:dyDescent="0.3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x14ac:dyDescent="0.3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x14ac:dyDescent="0.3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x14ac:dyDescent="0.3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x14ac:dyDescent="0.3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x14ac:dyDescent="0.3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x14ac:dyDescent="0.3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x14ac:dyDescent="0.3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x14ac:dyDescent="0.3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x14ac:dyDescent="0.3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x14ac:dyDescent="0.3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x14ac:dyDescent="0.3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x14ac:dyDescent="0.3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x14ac:dyDescent="0.3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x14ac:dyDescent="0.3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x14ac:dyDescent="0.3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x14ac:dyDescent="0.3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x14ac:dyDescent="0.3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x14ac:dyDescent="0.3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x14ac:dyDescent="0.3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x14ac:dyDescent="0.3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x14ac:dyDescent="0.3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x14ac:dyDescent="0.3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x14ac:dyDescent="0.3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x14ac:dyDescent="0.3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x14ac:dyDescent="0.3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x14ac:dyDescent="0.3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x14ac:dyDescent="0.3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x14ac:dyDescent="0.3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x14ac:dyDescent="0.3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x14ac:dyDescent="0.3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x14ac:dyDescent="0.3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x14ac:dyDescent="0.3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x14ac:dyDescent="0.3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x14ac:dyDescent="0.3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x14ac:dyDescent="0.3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x14ac:dyDescent="0.3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x14ac:dyDescent="0.3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x14ac:dyDescent="0.3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x14ac:dyDescent="0.3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x14ac:dyDescent="0.3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x14ac:dyDescent="0.3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x14ac:dyDescent="0.3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x14ac:dyDescent="0.3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x14ac:dyDescent="0.3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x14ac:dyDescent="0.3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x14ac:dyDescent="0.3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x14ac:dyDescent="0.3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x14ac:dyDescent="0.3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x14ac:dyDescent="0.3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x14ac:dyDescent="0.3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x14ac:dyDescent="0.3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x14ac:dyDescent="0.3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x14ac:dyDescent="0.3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x14ac:dyDescent="0.3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x14ac:dyDescent="0.3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x14ac:dyDescent="0.3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x14ac:dyDescent="0.3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x14ac:dyDescent="0.3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x14ac:dyDescent="0.3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x14ac:dyDescent="0.3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x14ac:dyDescent="0.3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x14ac:dyDescent="0.3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x14ac:dyDescent="0.3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x14ac:dyDescent="0.3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x14ac:dyDescent="0.3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x14ac:dyDescent="0.3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x14ac:dyDescent="0.3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x14ac:dyDescent="0.3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x14ac:dyDescent="0.3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x14ac:dyDescent="0.3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x14ac:dyDescent="0.3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x14ac:dyDescent="0.3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x14ac:dyDescent="0.3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x14ac:dyDescent="0.3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x14ac:dyDescent="0.3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x14ac:dyDescent="0.3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x14ac:dyDescent="0.3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x14ac:dyDescent="0.3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x14ac:dyDescent="0.3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x14ac:dyDescent="0.3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x14ac:dyDescent="0.3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x14ac:dyDescent="0.3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x14ac:dyDescent="0.3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x14ac:dyDescent="0.3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x14ac:dyDescent="0.3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x14ac:dyDescent="0.3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x14ac:dyDescent="0.3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x14ac:dyDescent="0.3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x14ac:dyDescent="0.3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x14ac:dyDescent="0.3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x14ac:dyDescent="0.3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x14ac:dyDescent="0.3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x14ac:dyDescent="0.3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x14ac:dyDescent="0.3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x14ac:dyDescent="0.3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x14ac:dyDescent="0.3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x14ac:dyDescent="0.3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x14ac:dyDescent="0.3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x14ac:dyDescent="0.3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x14ac:dyDescent="0.3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x14ac:dyDescent="0.3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x14ac:dyDescent="0.3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x14ac:dyDescent="0.3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x14ac:dyDescent="0.3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x14ac:dyDescent="0.3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x14ac:dyDescent="0.3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x14ac:dyDescent="0.3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x14ac:dyDescent="0.3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x14ac:dyDescent="0.3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x14ac:dyDescent="0.3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x14ac:dyDescent="0.3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x14ac:dyDescent="0.3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x14ac:dyDescent="0.3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x14ac:dyDescent="0.3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x14ac:dyDescent="0.3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x14ac:dyDescent="0.3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x14ac:dyDescent="0.3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x14ac:dyDescent="0.3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x14ac:dyDescent="0.3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x14ac:dyDescent="0.3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x14ac:dyDescent="0.3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x14ac:dyDescent="0.3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x14ac:dyDescent="0.3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x14ac:dyDescent="0.3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x14ac:dyDescent="0.3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x14ac:dyDescent="0.3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x14ac:dyDescent="0.3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x14ac:dyDescent="0.3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x14ac:dyDescent="0.3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x14ac:dyDescent="0.3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x14ac:dyDescent="0.3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x14ac:dyDescent="0.3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x14ac:dyDescent="0.3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x14ac:dyDescent="0.3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x14ac:dyDescent="0.3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x14ac:dyDescent="0.3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x14ac:dyDescent="0.3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x14ac:dyDescent="0.3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x14ac:dyDescent="0.3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x14ac:dyDescent="0.3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x14ac:dyDescent="0.3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x14ac:dyDescent="0.3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x14ac:dyDescent="0.3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x14ac:dyDescent="0.3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x14ac:dyDescent="0.3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x14ac:dyDescent="0.3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x14ac:dyDescent="0.3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x14ac:dyDescent="0.3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x14ac:dyDescent="0.3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x14ac:dyDescent="0.3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x14ac:dyDescent="0.3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x14ac:dyDescent="0.3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x14ac:dyDescent="0.3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x14ac:dyDescent="0.3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x14ac:dyDescent="0.3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x14ac:dyDescent="0.3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x14ac:dyDescent="0.3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x14ac:dyDescent="0.3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x14ac:dyDescent="0.3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x14ac:dyDescent="0.3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x14ac:dyDescent="0.3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x14ac:dyDescent="0.3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x14ac:dyDescent="0.3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x14ac:dyDescent="0.3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x14ac:dyDescent="0.3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x14ac:dyDescent="0.3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x14ac:dyDescent="0.3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x14ac:dyDescent="0.3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x14ac:dyDescent="0.3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x14ac:dyDescent="0.3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x14ac:dyDescent="0.3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x14ac:dyDescent="0.3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x14ac:dyDescent="0.3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x14ac:dyDescent="0.3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x14ac:dyDescent="0.3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x14ac:dyDescent="0.3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x14ac:dyDescent="0.3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x14ac:dyDescent="0.3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x14ac:dyDescent="0.3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x14ac:dyDescent="0.3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x14ac:dyDescent="0.3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x14ac:dyDescent="0.3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x14ac:dyDescent="0.3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x14ac:dyDescent="0.3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x14ac:dyDescent="0.3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x14ac:dyDescent="0.3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x14ac:dyDescent="0.3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x14ac:dyDescent="0.3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x14ac:dyDescent="0.3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x14ac:dyDescent="0.3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x14ac:dyDescent="0.3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x14ac:dyDescent="0.3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x14ac:dyDescent="0.3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x14ac:dyDescent="0.3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x14ac:dyDescent="0.3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x14ac:dyDescent="0.3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x14ac:dyDescent="0.3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x14ac:dyDescent="0.3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x14ac:dyDescent="0.3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x14ac:dyDescent="0.3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x14ac:dyDescent="0.3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x14ac:dyDescent="0.3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x14ac:dyDescent="0.3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x14ac:dyDescent="0.3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x14ac:dyDescent="0.3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x14ac:dyDescent="0.3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x14ac:dyDescent="0.3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x14ac:dyDescent="0.3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x14ac:dyDescent="0.3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x14ac:dyDescent="0.3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x14ac:dyDescent="0.3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x14ac:dyDescent="0.3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x14ac:dyDescent="0.3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x14ac:dyDescent="0.3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x14ac:dyDescent="0.3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x14ac:dyDescent="0.3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x14ac:dyDescent="0.3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x14ac:dyDescent="0.3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x14ac:dyDescent="0.3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x14ac:dyDescent="0.3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x14ac:dyDescent="0.3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x14ac:dyDescent="0.3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x14ac:dyDescent="0.3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x14ac:dyDescent="0.3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x14ac:dyDescent="0.3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x14ac:dyDescent="0.3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x14ac:dyDescent="0.3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x14ac:dyDescent="0.3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x14ac:dyDescent="0.3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x14ac:dyDescent="0.3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x14ac:dyDescent="0.3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x14ac:dyDescent="0.3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x14ac:dyDescent="0.3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x14ac:dyDescent="0.3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x14ac:dyDescent="0.3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x14ac:dyDescent="0.3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x14ac:dyDescent="0.3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x14ac:dyDescent="0.3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x14ac:dyDescent="0.3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x14ac:dyDescent="0.3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x14ac:dyDescent="0.3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x14ac:dyDescent="0.3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x14ac:dyDescent="0.3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x14ac:dyDescent="0.3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x14ac:dyDescent="0.3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x14ac:dyDescent="0.3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x14ac:dyDescent="0.3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x14ac:dyDescent="0.3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x14ac:dyDescent="0.3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x14ac:dyDescent="0.3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x14ac:dyDescent="0.3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x14ac:dyDescent="0.3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x14ac:dyDescent="0.3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x14ac:dyDescent="0.3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x14ac:dyDescent="0.3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x14ac:dyDescent="0.3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x14ac:dyDescent="0.3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x14ac:dyDescent="0.3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x14ac:dyDescent="0.3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x14ac:dyDescent="0.3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x14ac:dyDescent="0.3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x14ac:dyDescent="0.3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x14ac:dyDescent="0.3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x14ac:dyDescent="0.3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x14ac:dyDescent="0.3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x14ac:dyDescent="0.3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x14ac:dyDescent="0.3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x14ac:dyDescent="0.3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x14ac:dyDescent="0.3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x14ac:dyDescent="0.3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x14ac:dyDescent="0.3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x14ac:dyDescent="0.3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x14ac:dyDescent="0.3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x14ac:dyDescent="0.3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x14ac:dyDescent="0.3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x14ac:dyDescent="0.3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x14ac:dyDescent="0.3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x14ac:dyDescent="0.3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x14ac:dyDescent="0.3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x14ac:dyDescent="0.3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x14ac:dyDescent="0.3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x14ac:dyDescent="0.3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x14ac:dyDescent="0.3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x14ac:dyDescent="0.3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x14ac:dyDescent="0.3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x14ac:dyDescent="0.3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x14ac:dyDescent="0.3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x14ac:dyDescent="0.3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x14ac:dyDescent="0.3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x14ac:dyDescent="0.3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x14ac:dyDescent="0.3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x14ac:dyDescent="0.3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x14ac:dyDescent="0.3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x14ac:dyDescent="0.3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x14ac:dyDescent="0.3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x14ac:dyDescent="0.3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x14ac:dyDescent="0.3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x14ac:dyDescent="0.3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x14ac:dyDescent="0.3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x14ac:dyDescent="0.3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x14ac:dyDescent="0.3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x14ac:dyDescent="0.3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x14ac:dyDescent="0.3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x14ac:dyDescent="0.3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x14ac:dyDescent="0.3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x14ac:dyDescent="0.3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x14ac:dyDescent="0.3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x14ac:dyDescent="0.3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x14ac:dyDescent="0.3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x14ac:dyDescent="0.3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x14ac:dyDescent="0.3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x14ac:dyDescent="0.3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x14ac:dyDescent="0.3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x14ac:dyDescent="0.3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x14ac:dyDescent="0.3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x14ac:dyDescent="0.3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x14ac:dyDescent="0.3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x14ac:dyDescent="0.3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x14ac:dyDescent="0.3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x14ac:dyDescent="0.3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x14ac:dyDescent="0.3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x14ac:dyDescent="0.3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x14ac:dyDescent="0.3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x14ac:dyDescent="0.3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x14ac:dyDescent="0.3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x14ac:dyDescent="0.3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x14ac:dyDescent="0.3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x14ac:dyDescent="0.3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x14ac:dyDescent="0.3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x14ac:dyDescent="0.3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x14ac:dyDescent="0.3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x14ac:dyDescent="0.3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x14ac:dyDescent="0.3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x14ac:dyDescent="0.3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x14ac:dyDescent="0.3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x14ac:dyDescent="0.3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x14ac:dyDescent="0.3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x14ac:dyDescent="0.3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x14ac:dyDescent="0.3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x14ac:dyDescent="0.3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x14ac:dyDescent="0.3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x14ac:dyDescent="0.3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x14ac:dyDescent="0.3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x14ac:dyDescent="0.3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x14ac:dyDescent="0.3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x14ac:dyDescent="0.3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x14ac:dyDescent="0.3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x14ac:dyDescent="0.3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x14ac:dyDescent="0.3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x14ac:dyDescent="0.3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x14ac:dyDescent="0.3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x14ac:dyDescent="0.3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x14ac:dyDescent="0.3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x14ac:dyDescent="0.3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x14ac:dyDescent="0.3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x14ac:dyDescent="0.3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x14ac:dyDescent="0.3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x14ac:dyDescent="0.3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x14ac:dyDescent="0.3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x14ac:dyDescent="0.3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x14ac:dyDescent="0.3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x14ac:dyDescent="0.3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x14ac:dyDescent="0.3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x14ac:dyDescent="0.3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x14ac:dyDescent="0.3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x14ac:dyDescent="0.3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x14ac:dyDescent="0.3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x14ac:dyDescent="0.3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x14ac:dyDescent="0.3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x14ac:dyDescent="0.3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x14ac:dyDescent="0.3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x14ac:dyDescent="0.3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x14ac:dyDescent="0.3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x14ac:dyDescent="0.3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x14ac:dyDescent="0.3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x14ac:dyDescent="0.3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x14ac:dyDescent="0.3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x14ac:dyDescent="0.3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x14ac:dyDescent="0.3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x14ac:dyDescent="0.3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x14ac:dyDescent="0.3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x14ac:dyDescent="0.3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x14ac:dyDescent="0.3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x14ac:dyDescent="0.3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x14ac:dyDescent="0.3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x14ac:dyDescent="0.3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x14ac:dyDescent="0.3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x14ac:dyDescent="0.3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x14ac:dyDescent="0.3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x14ac:dyDescent="0.3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x14ac:dyDescent="0.3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x14ac:dyDescent="0.3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x14ac:dyDescent="0.3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x14ac:dyDescent="0.3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x14ac:dyDescent="0.3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x14ac:dyDescent="0.3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x14ac:dyDescent="0.3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x14ac:dyDescent="0.3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x14ac:dyDescent="0.3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x14ac:dyDescent="0.3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x14ac:dyDescent="0.3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x14ac:dyDescent="0.3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x14ac:dyDescent="0.3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x14ac:dyDescent="0.3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x14ac:dyDescent="0.3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x14ac:dyDescent="0.3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x14ac:dyDescent="0.3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x14ac:dyDescent="0.3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x14ac:dyDescent="0.3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x14ac:dyDescent="0.3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x14ac:dyDescent="0.3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x14ac:dyDescent="0.3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x14ac:dyDescent="0.3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x14ac:dyDescent="0.3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x14ac:dyDescent="0.3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x14ac:dyDescent="0.3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x14ac:dyDescent="0.3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x14ac:dyDescent="0.3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x14ac:dyDescent="0.3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x14ac:dyDescent="0.3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x14ac:dyDescent="0.3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x14ac:dyDescent="0.3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x14ac:dyDescent="0.3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x14ac:dyDescent="0.3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x14ac:dyDescent="0.3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x14ac:dyDescent="0.3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x14ac:dyDescent="0.3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x14ac:dyDescent="0.3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x14ac:dyDescent="0.3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x14ac:dyDescent="0.3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x14ac:dyDescent="0.3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x14ac:dyDescent="0.3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x14ac:dyDescent="0.3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x14ac:dyDescent="0.3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x14ac:dyDescent="0.3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x14ac:dyDescent="0.3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x14ac:dyDescent="0.3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x14ac:dyDescent="0.3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x14ac:dyDescent="0.3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x14ac:dyDescent="0.3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x14ac:dyDescent="0.3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x14ac:dyDescent="0.3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x14ac:dyDescent="0.3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x14ac:dyDescent="0.3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x14ac:dyDescent="0.3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x14ac:dyDescent="0.3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x14ac:dyDescent="0.3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x14ac:dyDescent="0.3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x14ac:dyDescent="0.3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x14ac:dyDescent="0.3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x14ac:dyDescent="0.3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x14ac:dyDescent="0.3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x14ac:dyDescent="0.3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x14ac:dyDescent="0.3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x14ac:dyDescent="0.3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x14ac:dyDescent="0.3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x14ac:dyDescent="0.3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x14ac:dyDescent="0.3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x14ac:dyDescent="0.3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x14ac:dyDescent="0.3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x14ac:dyDescent="0.3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x14ac:dyDescent="0.3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x14ac:dyDescent="0.3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x14ac:dyDescent="0.3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x14ac:dyDescent="0.3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x14ac:dyDescent="0.3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x14ac:dyDescent="0.3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x14ac:dyDescent="0.3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x14ac:dyDescent="0.3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x14ac:dyDescent="0.3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x14ac:dyDescent="0.3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x14ac:dyDescent="0.3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x14ac:dyDescent="0.3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x14ac:dyDescent="0.3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x14ac:dyDescent="0.3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x14ac:dyDescent="0.3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x14ac:dyDescent="0.3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x14ac:dyDescent="0.3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x14ac:dyDescent="0.3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x14ac:dyDescent="0.3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x14ac:dyDescent="0.3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x14ac:dyDescent="0.3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x14ac:dyDescent="0.3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x14ac:dyDescent="0.3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x14ac:dyDescent="0.3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x14ac:dyDescent="0.3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x14ac:dyDescent="0.3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x14ac:dyDescent="0.3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x14ac:dyDescent="0.3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x14ac:dyDescent="0.3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x14ac:dyDescent="0.3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x14ac:dyDescent="0.3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x14ac:dyDescent="0.3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x14ac:dyDescent="0.3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x14ac:dyDescent="0.3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x14ac:dyDescent="0.3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x14ac:dyDescent="0.3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x14ac:dyDescent="0.3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x14ac:dyDescent="0.3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x14ac:dyDescent="0.3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x14ac:dyDescent="0.3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x14ac:dyDescent="0.3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x14ac:dyDescent="0.3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x14ac:dyDescent="0.3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x14ac:dyDescent="0.3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x14ac:dyDescent="0.3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x14ac:dyDescent="0.3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x14ac:dyDescent="0.3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x14ac:dyDescent="0.3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x14ac:dyDescent="0.3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x14ac:dyDescent="0.3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x14ac:dyDescent="0.3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x14ac:dyDescent="0.3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x14ac:dyDescent="0.3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x14ac:dyDescent="0.3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x14ac:dyDescent="0.3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x14ac:dyDescent="0.3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x14ac:dyDescent="0.3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x14ac:dyDescent="0.3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x14ac:dyDescent="0.3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x14ac:dyDescent="0.3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x14ac:dyDescent="0.3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x14ac:dyDescent="0.3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x14ac:dyDescent="0.3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x14ac:dyDescent="0.3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x14ac:dyDescent="0.3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x14ac:dyDescent="0.3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x14ac:dyDescent="0.3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x14ac:dyDescent="0.3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x14ac:dyDescent="0.3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x14ac:dyDescent="0.3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x14ac:dyDescent="0.3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x14ac:dyDescent="0.3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x14ac:dyDescent="0.3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x14ac:dyDescent="0.3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x14ac:dyDescent="0.3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x14ac:dyDescent="0.3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x14ac:dyDescent="0.3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x14ac:dyDescent="0.3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x14ac:dyDescent="0.3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x14ac:dyDescent="0.3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x14ac:dyDescent="0.3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x14ac:dyDescent="0.3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x14ac:dyDescent="0.3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x14ac:dyDescent="0.3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x14ac:dyDescent="0.3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x14ac:dyDescent="0.3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x14ac:dyDescent="0.3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x14ac:dyDescent="0.3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9" fitToHeight="2" orientation="landscape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11.109375" style="39" customWidth="1"/>
    <col min="3" max="3" width="25.44140625" style="39" customWidth="1"/>
    <col min="4" max="4" width="53" style="39" bestFit="1" customWidth="1"/>
    <col min="5" max="6" width="11.6640625" style="39" customWidth="1"/>
    <col min="7" max="7" width="14.3320312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8" ht="15" thickBot="1" x14ac:dyDescent="0.35"/>
    <row r="2" spans="2:18" ht="21.6" thickBot="1" x14ac:dyDescent="0.35">
      <c r="B2" s="544" t="s">
        <v>143</v>
      </c>
      <c r="C2" s="556" t="str">
        <f>Technologie!D45</f>
        <v>Monitorovací a řídící systém pro chlazení</v>
      </c>
      <c r="D2" s="557"/>
      <c r="E2" s="557"/>
      <c r="F2" s="558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8" ht="16.2" thickBot="1" x14ac:dyDescent="0.35">
      <c r="B3" s="545"/>
      <c r="C3" s="264" t="s">
        <v>907</v>
      </c>
      <c r="D3" s="527"/>
      <c r="E3" s="527"/>
      <c r="F3" s="528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8" ht="21.6" thickBot="1" x14ac:dyDescent="0.35">
      <c r="B4" s="546"/>
      <c r="C4" s="607"/>
      <c r="D4" s="608"/>
      <c r="E4" s="608"/>
      <c r="F4" s="609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8" x14ac:dyDescent="0.3">
      <c r="B5" s="568" t="s">
        <v>957</v>
      </c>
      <c r="C5" s="569"/>
      <c r="D5" s="569"/>
      <c r="E5" s="569"/>
      <c r="F5" s="569"/>
      <c r="G5" s="569"/>
      <c r="H5" s="569"/>
      <c r="I5" s="569"/>
      <c r="J5" s="570"/>
    </row>
    <row r="6" spans="2:18" x14ac:dyDescent="0.3">
      <c r="B6" s="511" t="s">
        <v>955</v>
      </c>
      <c r="C6" s="508"/>
      <c r="D6" s="508"/>
      <c r="E6" s="508"/>
      <c r="F6" s="508"/>
      <c r="G6" s="508"/>
      <c r="H6" s="508"/>
      <c r="I6" s="508"/>
      <c r="J6" s="512"/>
    </row>
    <row r="7" spans="2:18" x14ac:dyDescent="0.3">
      <c r="B7" s="511" t="s">
        <v>956</v>
      </c>
      <c r="C7" s="508"/>
      <c r="D7" s="508"/>
      <c r="E7" s="508"/>
      <c r="F7" s="508"/>
      <c r="G7" s="508"/>
      <c r="H7" s="508"/>
      <c r="I7" s="508"/>
      <c r="J7" s="512"/>
    </row>
    <row r="8" spans="2:18" ht="15" thickBot="1" x14ac:dyDescent="0.35">
      <c r="B8" s="513"/>
      <c r="C8" s="514"/>
      <c r="D8" s="514"/>
      <c r="E8" s="514"/>
      <c r="F8" s="514"/>
      <c r="G8" s="514"/>
      <c r="H8" s="514"/>
      <c r="I8" s="514"/>
      <c r="J8" s="515"/>
    </row>
    <row r="9" spans="2:18" x14ac:dyDescent="0.3">
      <c r="B9" s="574" t="s">
        <v>85</v>
      </c>
      <c r="C9" s="576" t="s">
        <v>739</v>
      </c>
      <c r="D9" s="605" t="s">
        <v>684</v>
      </c>
      <c r="E9" s="409" t="s">
        <v>742</v>
      </c>
      <c r="F9" s="409" t="s">
        <v>688</v>
      </c>
      <c r="G9" s="439" t="s">
        <v>685</v>
      </c>
      <c r="H9" s="408" t="s">
        <v>686</v>
      </c>
      <c r="I9" s="502" t="s">
        <v>697</v>
      </c>
      <c r="J9" s="503"/>
    </row>
    <row r="10" spans="2:18" ht="15" thickBot="1" x14ac:dyDescent="0.35">
      <c r="B10" s="575"/>
      <c r="C10" s="577"/>
      <c r="D10" s="606"/>
      <c r="E10" s="410" t="s">
        <v>743</v>
      </c>
      <c r="F10" s="410" t="s">
        <v>743</v>
      </c>
      <c r="G10" s="440"/>
      <c r="H10" s="410" t="s">
        <v>743</v>
      </c>
      <c r="I10" s="67" t="s">
        <v>687</v>
      </c>
      <c r="J10" s="68" t="s">
        <v>688</v>
      </c>
    </row>
    <row r="11" spans="2:18" s="72" customFormat="1" ht="13.8" x14ac:dyDescent="0.3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 x14ac:dyDescent="0.3">
      <c r="B12" s="69" t="s">
        <v>90</v>
      </c>
      <c r="C12" s="289"/>
      <c r="D12" s="93" t="s">
        <v>732</v>
      </c>
      <c r="E12" s="169"/>
      <c r="F12" s="169"/>
      <c r="G12" s="372">
        <v>1</v>
      </c>
      <c r="H12" s="167">
        <f t="shared" ref="H12" si="0">I12+J12</f>
        <v>0</v>
      </c>
      <c r="I12" s="152">
        <f t="shared" ref="I12" si="1">E12*G12</f>
        <v>0</v>
      </c>
      <c r="J12" s="151">
        <f t="shared" ref="J12" si="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thickBot="1" x14ac:dyDescent="0.35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8" ht="15" thickBot="1" x14ac:dyDescent="0.35">
      <c r="B14" s="66"/>
      <c r="C14" s="66"/>
      <c r="D14" s="60"/>
      <c r="E14" s="62"/>
      <c r="F14" s="63"/>
      <c r="G14" s="64"/>
      <c r="H14" s="65"/>
      <c r="I14" s="65"/>
      <c r="J14" s="65"/>
    </row>
    <row r="15" spans="2:18" ht="18.600000000000001" thickBot="1" x14ac:dyDescent="0.4">
      <c r="B15" s="531" t="s">
        <v>707</v>
      </c>
      <c r="C15" s="532"/>
      <c r="D15" s="532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18" x14ac:dyDescent="0.3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6" fitToHeight="2" orientation="landscape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customWidth="1"/>
    <col min="3" max="3" width="45" style="39" customWidth="1"/>
    <col min="4" max="4" width="11.33203125" style="39" customWidth="1"/>
    <col min="5" max="5" width="15.33203125" style="39" customWidth="1"/>
    <col min="6" max="6" width="14.109375" style="39" bestFit="1" customWidth="1"/>
    <col min="7" max="8" width="15.6640625" style="39" customWidth="1"/>
    <col min="9" max="9" width="13.109375" style="39" customWidth="1"/>
    <col min="10" max="16384" width="8.88671875" style="39"/>
  </cols>
  <sheetData>
    <row r="1" spans="2:12" ht="15" thickBot="1" x14ac:dyDescent="0.35"/>
    <row r="2" spans="2:12" ht="21.6" thickBot="1" x14ac:dyDescent="0.35">
      <c r="B2" s="544" t="s">
        <v>142</v>
      </c>
      <c r="C2" s="556" t="str">
        <f>Technologie!D49</f>
        <v>Doprava pro technologii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12" ht="15" customHeight="1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12" ht="21.6" customHeight="1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12" s="72" customFormat="1" ht="13.8" x14ac:dyDescent="0.3">
      <c r="B5" s="568" t="s">
        <v>904</v>
      </c>
      <c r="C5" s="569"/>
      <c r="D5" s="569"/>
      <c r="E5" s="569"/>
      <c r="F5" s="569"/>
      <c r="G5" s="569"/>
      <c r="H5" s="569"/>
      <c r="I5" s="570"/>
    </row>
    <row r="6" spans="2:12" s="72" customFormat="1" ht="13.2" customHeight="1" x14ac:dyDescent="0.3">
      <c r="B6" s="571" t="s">
        <v>905</v>
      </c>
      <c r="C6" s="572" t="s">
        <v>231</v>
      </c>
      <c r="D6" s="572" t="s">
        <v>231</v>
      </c>
      <c r="E6" s="572" t="s">
        <v>231</v>
      </c>
      <c r="F6" s="572" t="s">
        <v>231</v>
      </c>
      <c r="G6" s="572" t="s">
        <v>231</v>
      </c>
      <c r="H6" s="572" t="s">
        <v>231</v>
      </c>
      <c r="I6" s="573" t="s">
        <v>231</v>
      </c>
    </row>
    <row r="7" spans="2:12" s="72" customFormat="1" ht="13.8" x14ac:dyDescent="0.3">
      <c r="B7" s="571"/>
      <c r="C7" s="572"/>
      <c r="D7" s="572"/>
      <c r="E7" s="572"/>
      <c r="F7" s="572"/>
      <c r="G7" s="572"/>
      <c r="H7" s="572"/>
      <c r="I7" s="573"/>
    </row>
    <row r="8" spans="2:12" s="72" customFormat="1" thickBot="1" x14ac:dyDescent="0.35">
      <c r="B8" s="571"/>
      <c r="C8" s="572"/>
      <c r="D8" s="572"/>
      <c r="E8" s="572"/>
      <c r="F8" s="572"/>
      <c r="G8" s="572"/>
      <c r="H8" s="572"/>
      <c r="I8" s="573"/>
    </row>
    <row r="9" spans="2:12" ht="14.4" customHeight="1" x14ac:dyDescent="0.3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12" ht="15" thickBot="1" x14ac:dyDescent="0.35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12" x14ac:dyDescent="0.3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x14ac:dyDescent="0.3">
      <c r="B12" s="69" t="s">
        <v>91</v>
      </c>
      <c r="C12" s="70" t="s">
        <v>906</v>
      </c>
      <c r="D12" s="169"/>
      <c r="E12" s="225"/>
      <c r="F12" s="370">
        <v>1</v>
      </c>
      <c r="G12" s="167">
        <f>H12+I12</f>
        <v>0</v>
      </c>
      <c r="H12" s="152">
        <f t="shared" ref="H12" si="0">D12*F12</f>
        <v>0</v>
      </c>
      <c r="I12" s="151">
        <f t="shared" ref="I12" si="1">E12*F12</f>
        <v>0</v>
      </c>
      <c r="L12" s="39"/>
    </row>
    <row r="13" spans="2:12" s="72" customFormat="1" ht="15" thickBot="1" x14ac:dyDescent="0.35">
      <c r="B13" s="73"/>
      <c r="C13" s="78"/>
      <c r="D13" s="83"/>
      <c r="E13" s="83"/>
      <c r="F13" s="84"/>
      <c r="G13" s="188"/>
      <c r="H13" s="173"/>
      <c r="I13" s="174"/>
      <c r="L13" s="39"/>
    </row>
    <row r="14" spans="2:12" ht="15" thickBot="1" x14ac:dyDescent="0.35">
      <c r="B14" s="66"/>
      <c r="C14" s="60"/>
      <c r="D14" s="62"/>
      <c r="E14" s="63"/>
      <c r="F14" s="64"/>
      <c r="G14" s="211"/>
      <c r="H14" s="211"/>
      <c r="I14" s="211"/>
    </row>
    <row r="15" spans="2:12" ht="18.600000000000001" thickBot="1" x14ac:dyDescent="0.4">
      <c r="B15" s="531" t="s">
        <v>707</v>
      </c>
      <c r="C15" s="532"/>
      <c r="D15" s="532"/>
      <c r="E15" s="533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spans="2:12" x14ac:dyDescent="0.3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" style="39" bestFit="1" customWidth="1"/>
    <col min="3" max="3" width="46.5546875" style="39" customWidth="1"/>
    <col min="4" max="4" width="11.33203125" style="39" customWidth="1"/>
    <col min="5" max="5" width="15.33203125" style="39" customWidth="1"/>
    <col min="6" max="6" width="14.109375" style="39" bestFit="1" customWidth="1"/>
    <col min="7" max="8" width="15.6640625" style="39" customWidth="1"/>
    <col min="9" max="9" width="12.4414062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172</v>
      </c>
      <c r="C2" s="556" t="str">
        <f>Technologie!D53</f>
        <v>Vícepráce, jeřáby a kontejnery</v>
      </c>
      <c r="D2" s="557"/>
      <c r="E2" s="558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5" customHeight="1" thickBot="1" x14ac:dyDescent="0.35">
      <c r="B3" s="545"/>
      <c r="C3" s="559"/>
      <c r="D3" s="560"/>
      <c r="E3" s="561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9" ht="21.6" customHeight="1" thickBot="1" x14ac:dyDescent="0.35">
      <c r="B4" s="546"/>
      <c r="C4" s="562"/>
      <c r="D4" s="563"/>
      <c r="E4" s="564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68" t="s">
        <v>961</v>
      </c>
      <c r="C5" s="569"/>
      <c r="D5" s="569"/>
      <c r="E5" s="569"/>
      <c r="F5" s="569"/>
      <c r="G5" s="569"/>
      <c r="H5" s="569"/>
      <c r="I5" s="570"/>
    </row>
    <row r="6" spans="2:9" s="72" customFormat="1" ht="13.8" x14ac:dyDescent="0.3">
      <c r="B6" s="571" t="s">
        <v>962</v>
      </c>
      <c r="C6" s="572" t="s">
        <v>227</v>
      </c>
      <c r="D6" s="572" t="s">
        <v>227</v>
      </c>
      <c r="E6" s="572" t="s">
        <v>227</v>
      </c>
      <c r="F6" s="572" t="s">
        <v>227</v>
      </c>
      <c r="G6" s="572" t="s">
        <v>227</v>
      </c>
      <c r="H6" s="572" t="s">
        <v>227</v>
      </c>
      <c r="I6" s="573" t="s">
        <v>227</v>
      </c>
    </row>
    <row r="7" spans="2:9" s="72" customFormat="1" ht="13.8" x14ac:dyDescent="0.3">
      <c r="B7" s="571" t="s">
        <v>963</v>
      </c>
      <c r="C7" s="572"/>
      <c r="D7" s="572"/>
      <c r="E7" s="572"/>
      <c r="F7" s="572"/>
      <c r="G7" s="572"/>
      <c r="H7" s="572"/>
      <c r="I7" s="573"/>
    </row>
    <row r="8" spans="2:9" s="72" customFormat="1" thickBot="1" x14ac:dyDescent="0.35">
      <c r="B8" s="571" t="s">
        <v>964</v>
      </c>
      <c r="C8" s="572"/>
      <c r="D8" s="572"/>
      <c r="E8" s="572"/>
      <c r="F8" s="572"/>
      <c r="G8" s="572"/>
      <c r="H8" s="572"/>
      <c r="I8" s="573"/>
    </row>
    <row r="9" spans="2:9" ht="14.4" customHeight="1" x14ac:dyDescent="0.3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9" ht="15" thickBot="1" x14ac:dyDescent="0.35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9" x14ac:dyDescent="0.3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 x14ac:dyDescent="0.3">
      <c r="B12" s="69" t="s">
        <v>173</v>
      </c>
      <c r="C12" s="70" t="s">
        <v>965</v>
      </c>
      <c r="D12" s="225"/>
      <c r="E12" s="169"/>
      <c r="F12" s="370"/>
      <c r="G12" s="167">
        <f>H12+I12</f>
        <v>0</v>
      </c>
      <c r="H12" s="152">
        <f t="shared" ref="H12:H21" si="0">D12*F12</f>
        <v>0</v>
      </c>
      <c r="I12" s="151">
        <f t="shared" ref="I12:I21" si="1">E12*F12</f>
        <v>0</v>
      </c>
    </row>
    <row r="13" spans="2:9" s="72" customFormat="1" ht="27.6" x14ac:dyDescent="0.3">
      <c r="B13" s="69" t="s">
        <v>174</v>
      </c>
      <c r="C13" s="104" t="s">
        <v>962</v>
      </c>
      <c r="D13" s="225"/>
      <c r="E13" s="261">
        <f>E12*1.33-E12</f>
        <v>0</v>
      </c>
      <c r="F13" s="377">
        <v>1000</v>
      </c>
      <c r="G13" s="183">
        <f t="shared" ref="G13:G21" si="2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 x14ac:dyDescent="0.3">
      <c r="B14" s="69" t="s">
        <v>175</v>
      </c>
      <c r="C14" s="104" t="s">
        <v>971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8" x14ac:dyDescent="0.3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 x14ac:dyDescent="0.3">
      <c r="B16" s="69" t="s">
        <v>176</v>
      </c>
      <c r="C16" s="70" t="s">
        <v>970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69" t="s">
        <v>177</v>
      </c>
      <c r="C17" s="70" t="s">
        <v>969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 x14ac:dyDescent="0.3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 x14ac:dyDescent="0.3">
      <c r="B19" s="69" t="s">
        <v>178</v>
      </c>
      <c r="C19" s="70" t="s">
        <v>968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 x14ac:dyDescent="0.3">
      <c r="B20" s="69" t="s">
        <v>179</v>
      </c>
      <c r="C20" s="70" t="s">
        <v>967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 x14ac:dyDescent="0.3">
      <c r="B21" s="69" t="s">
        <v>180</v>
      </c>
      <c r="C21" s="70" t="s">
        <v>966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thickBot="1" x14ac:dyDescent="0.35">
      <c r="B22" s="73"/>
      <c r="C22" s="78"/>
      <c r="D22" s="83"/>
      <c r="E22" s="83"/>
      <c r="F22" s="375"/>
      <c r="G22" s="188"/>
      <c r="H22" s="173"/>
      <c r="I22" s="174"/>
    </row>
    <row r="23" spans="2:9" ht="15" thickBot="1" x14ac:dyDescent="0.35">
      <c r="B23" s="66"/>
      <c r="C23" s="60"/>
      <c r="D23" s="62"/>
      <c r="E23" s="63"/>
      <c r="F23" s="64"/>
      <c r="G23" s="211"/>
      <c r="H23" s="211"/>
      <c r="I23" s="211"/>
    </row>
    <row r="24" spans="2:9" ht="18.600000000000001" thickBot="1" x14ac:dyDescent="0.4">
      <c r="B24" s="531" t="s">
        <v>707</v>
      </c>
      <c r="C24" s="532"/>
      <c r="D24" s="532"/>
      <c r="E24" s="533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spans="2:9" x14ac:dyDescent="0.3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zoomScale="60" zoomScaleNormal="60" workbookViewId="0">
      <pane ySplit="10" topLeftCell="A11" activePane="bottomLeft" state="frozen"/>
      <selection pane="bottomLeft" activeCell="G53" sqref="G53"/>
    </sheetView>
  </sheetViews>
  <sheetFormatPr defaultColWidth="8.88671875" defaultRowHeight="14.4" x14ac:dyDescent="0.3"/>
  <cols>
    <col min="1" max="1" width="8.88671875" style="39"/>
    <col min="2" max="2" width="11.109375" style="39" customWidth="1"/>
    <col min="3" max="3" width="60.5546875" style="39" customWidth="1"/>
    <col min="4" max="4" width="9.44140625" style="39" bestFit="1" customWidth="1"/>
    <col min="5" max="5" width="14.44140625" style="39" customWidth="1"/>
    <col min="6" max="6" width="15.33203125" style="39" customWidth="1"/>
    <col min="7" max="7" width="13.6640625" style="39" bestFit="1" customWidth="1"/>
    <col min="8" max="9" width="15.6640625" style="39" customWidth="1"/>
    <col min="10" max="10" width="12.44140625" style="39" customWidth="1"/>
    <col min="11" max="16384" width="8.88671875" style="39"/>
  </cols>
  <sheetData>
    <row r="1" spans="2:10" ht="15" thickBot="1" x14ac:dyDescent="0.35"/>
    <row r="2" spans="2:10" ht="21.6" thickBot="1" x14ac:dyDescent="0.35">
      <c r="B2" s="544" t="s">
        <v>183</v>
      </c>
      <c r="C2" s="556" t="str">
        <f>Technologie!D57</f>
        <v xml:space="preserve">Demontáž &amp; Likvidace staré technologie chlazení a nábytku </v>
      </c>
      <c r="D2" s="557"/>
      <c r="E2" s="593"/>
      <c r="F2" s="594"/>
      <c r="G2" s="40" t="str">
        <f>'Celkem  Nab+Tech'!G2</f>
        <v>Firma</v>
      </c>
      <c r="H2" s="547" t="str">
        <f>Technologie!G2</f>
        <v>XY</v>
      </c>
      <c r="I2" s="548"/>
      <c r="J2" s="549"/>
    </row>
    <row r="3" spans="2:10" ht="16.2" thickBot="1" x14ac:dyDescent="0.35">
      <c r="B3" s="545"/>
      <c r="C3" s="610"/>
      <c r="D3" s="611"/>
      <c r="E3" s="611"/>
      <c r="F3" s="612"/>
      <c r="G3" s="40" t="str">
        <f>'Celkem  Nab+Tech'!G3</f>
        <v>Projekt</v>
      </c>
      <c r="H3" s="547" t="str">
        <f>Technologie!G3</f>
        <v>Makro Ostrava - remodelling chlazení</v>
      </c>
      <c r="I3" s="548"/>
      <c r="J3" s="549"/>
    </row>
    <row r="4" spans="2:10" ht="16.2" thickBot="1" x14ac:dyDescent="0.35">
      <c r="B4" s="546"/>
      <c r="C4" s="595"/>
      <c r="D4" s="596"/>
      <c r="E4" s="596"/>
      <c r="F4" s="597"/>
      <c r="G4" s="40" t="str">
        <f>'Celkem  Nab+Tech'!G4</f>
        <v>Datum nabídky</v>
      </c>
      <c r="H4" s="565" t="str">
        <f>Technologie!G4</f>
        <v>XX.XX.2020</v>
      </c>
      <c r="I4" s="566"/>
      <c r="J4" s="567"/>
    </row>
    <row r="5" spans="2:10" x14ac:dyDescent="0.3">
      <c r="B5" s="614" t="s">
        <v>959</v>
      </c>
      <c r="C5" s="569"/>
      <c r="D5" s="569"/>
      <c r="E5" s="569"/>
      <c r="F5" s="569"/>
      <c r="G5" s="569"/>
      <c r="H5" s="569"/>
      <c r="I5" s="569"/>
      <c r="J5" s="570"/>
    </row>
    <row r="6" spans="2:10" ht="15" customHeight="1" x14ac:dyDescent="0.3">
      <c r="B6" s="511" t="s">
        <v>972</v>
      </c>
      <c r="C6" s="508"/>
      <c r="D6" s="508"/>
      <c r="E6" s="508"/>
      <c r="F6" s="508"/>
      <c r="G6" s="508"/>
      <c r="H6" s="508"/>
      <c r="I6" s="508"/>
      <c r="J6" s="512"/>
    </row>
    <row r="7" spans="2:10" x14ac:dyDescent="0.3">
      <c r="B7" s="511" t="s">
        <v>973</v>
      </c>
      <c r="C7" s="508"/>
      <c r="D7" s="508"/>
      <c r="E7" s="508"/>
      <c r="F7" s="508"/>
      <c r="G7" s="508"/>
      <c r="H7" s="508"/>
      <c r="I7" s="508"/>
      <c r="J7" s="512"/>
    </row>
    <row r="8" spans="2:10" ht="15" thickBot="1" x14ac:dyDescent="0.35">
      <c r="B8" s="513" t="s">
        <v>1116</v>
      </c>
      <c r="C8" s="514"/>
      <c r="D8" s="514"/>
      <c r="E8" s="514"/>
      <c r="F8" s="514"/>
      <c r="G8" s="514"/>
      <c r="H8" s="514"/>
      <c r="I8" s="514"/>
      <c r="J8" s="515"/>
    </row>
    <row r="9" spans="2:10" x14ac:dyDescent="0.3">
      <c r="B9" s="574" t="s">
        <v>85</v>
      </c>
      <c r="C9" s="576" t="s">
        <v>684</v>
      </c>
      <c r="D9" s="576" t="s">
        <v>960</v>
      </c>
      <c r="E9" s="418" t="s">
        <v>742</v>
      </c>
      <c r="F9" s="418" t="s">
        <v>688</v>
      </c>
      <c r="G9" s="521" t="s">
        <v>685</v>
      </c>
      <c r="H9" s="417" t="s">
        <v>686</v>
      </c>
      <c r="I9" s="502" t="s">
        <v>697</v>
      </c>
      <c r="J9" s="503"/>
    </row>
    <row r="10" spans="2:10" ht="15" thickBot="1" x14ac:dyDescent="0.35">
      <c r="B10" s="575"/>
      <c r="C10" s="577"/>
      <c r="D10" s="613"/>
      <c r="E10" s="419" t="s">
        <v>743</v>
      </c>
      <c r="F10" s="419" t="s">
        <v>743</v>
      </c>
      <c r="G10" s="522"/>
      <c r="H10" s="419" t="s">
        <v>743</v>
      </c>
      <c r="I10" s="67" t="s">
        <v>687</v>
      </c>
      <c r="J10" s="68" t="s">
        <v>688</v>
      </c>
    </row>
    <row r="11" spans="2:10" s="72" customFormat="1" ht="13.8" x14ac:dyDescent="0.3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 x14ac:dyDescent="0.3">
      <c r="B12" s="69" t="s">
        <v>184</v>
      </c>
      <c r="C12" s="91" t="s">
        <v>975</v>
      </c>
      <c r="D12" s="231" t="s">
        <v>976</v>
      </c>
      <c r="E12" s="225"/>
      <c r="F12" s="160"/>
      <c r="G12" s="372">
        <v>5</v>
      </c>
      <c r="H12" s="167">
        <f t="shared" ref="H12:H55" si="0">I12+J12</f>
        <v>0</v>
      </c>
      <c r="I12" s="152">
        <f t="shared" ref="I12:I55" si="1">E12*G12</f>
        <v>0</v>
      </c>
      <c r="J12" s="151">
        <f t="shared" ref="J12:J55" si="2">F12*G12</f>
        <v>0</v>
      </c>
    </row>
    <row r="13" spans="2:10" s="72" customFormat="1" ht="13.8" x14ac:dyDescent="0.3">
      <c r="B13" s="69" t="s">
        <v>185</v>
      </c>
      <c r="C13" s="91" t="s">
        <v>974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 x14ac:dyDescent="0.3">
      <c r="B14" s="69" t="s">
        <v>186</v>
      </c>
      <c r="C14" s="91" t="s">
        <v>977</v>
      </c>
      <c r="D14" s="231" t="s">
        <v>995</v>
      </c>
      <c r="E14" s="225"/>
      <c r="F14" s="160"/>
      <c r="G14" s="372">
        <v>140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 x14ac:dyDescent="0.3">
      <c r="B15" s="69" t="s">
        <v>187</v>
      </c>
      <c r="C15" s="91" t="s">
        <v>958</v>
      </c>
      <c r="D15" s="231" t="s">
        <v>995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 x14ac:dyDescent="0.3">
      <c r="B16" s="69" t="s">
        <v>188</v>
      </c>
      <c r="C16" s="91" t="s">
        <v>978</v>
      </c>
      <c r="D16" s="231" t="s">
        <v>995</v>
      </c>
      <c r="E16" s="225"/>
      <c r="F16" s="160"/>
      <c r="G16" s="372">
        <v>140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 x14ac:dyDescent="0.3">
      <c r="B17" s="69" t="s">
        <v>189</v>
      </c>
      <c r="C17" s="91" t="s">
        <v>979</v>
      </c>
      <c r="D17" s="231" t="s">
        <v>995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 x14ac:dyDescent="0.3">
      <c r="B18" s="69" t="s">
        <v>190</v>
      </c>
      <c r="C18" s="91" t="s">
        <v>996</v>
      </c>
      <c r="D18" s="231" t="s">
        <v>995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 x14ac:dyDescent="0.3">
      <c r="B19" s="69" t="s">
        <v>191</v>
      </c>
      <c r="C19" s="93" t="s">
        <v>980</v>
      </c>
      <c r="D19" s="231" t="s">
        <v>981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 x14ac:dyDescent="0.3">
      <c r="B20" s="69" t="s">
        <v>192</v>
      </c>
      <c r="C20" s="93" t="s">
        <v>982</v>
      </c>
      <c r="D20" s="232" t="s">
        <v>995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 x14ac:dyDescent="0.3">
      <c r="B21" s="69" t="s">
        <v>193</v>
      </c>
      <c r="C21" s="93" t="s">
        <v>983</v>
      </c>
      <c r="D21" s="232" t="s">
        <v>995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 x14ac:dyDescent="0.3">
      <c r="B22" s="69" t="s">
        <v>194</v>
      </c>
      <c r="C22" s="93" t="s">
        <v>984</v>
      </c>
      <c r="D22" s="232" t="s">
        <v>995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 x14ac:dyDescent="0.3">
      <c r="B23" s="69" t="s">
        <v>195</v>
      </c>
      <c r="C23" s="93" t="s">
        <v>985</v>
      </c>
      <c r="D23" s="232" t="s">
        <v>995</v>
      </c>
      <c r="E23" s="225"/>
      <c r="F23" s="160"/>
      <c r="G23" s="372">
        <v>140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 x14ac:dyDescent="0.3">
      <c r="B24" s="69" t="s">
        <v>196</v>
      </c>
      <c r="C24" s="93" t="s">
        <v>986</v>
      </c>
      <c r="D24" s="232" t="s">
        <v>995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 x14ac:dyDescent="0.3">
      <c r="B25" s="69" t="s">
        <v>197</v>
      </c>
      <c r="C25" s="93" t="s">
        <v>987</v>
      </c>
      <c r="D25" s="232" t="s">
        <v>995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 x14ac:dyDescent="0.3">
      <c r="B26" s="69" t="s">
        <v>198</v>
      </c>
      <c r="C26" s="93" t="s">
        <v>988</v>
      </c>
      <c r="D26" s="232" t="s">
        <v>995</v>
      </c>
      <c r="E26" s="225"/>
      <c r="F26" s="160"/>
      <c r="G26" s="372">
        <v>140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 x14ac:dyDescent="0.3">
      <c r="B27" s="69" t="s">
        <v>199</v>
      </c>
      <c r="C27" s="93" t="s">
        <v>989</v>
      </c>
      <c r="D27" s="232" t="s">
        <v>995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 x14ac:dyDescent="0.3">
      <c r="B28" s="69" t="s">
        <v>200</v>
      </c>
      <c r="C28" s="93" t="s">
        <v>990</v>
      </c>
      <c r="D28" s="232" t="s">
        <v>995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 x14ac:dyDescent="0.3">
      <c r="B29" s="69" t="s">
        <v>201</v>
      </c>
      <c r="C29" s="93" t="s">
        <v>991</v>
      </c>
      <c r="D29" s="232" t="s">
        <v>995</v>
      </c>
      <c r="E29" s="225"/>
      <c r="F29" s="160"/>
      <c r="G29" s="372">
        <v>140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 x14ac:dyDescent="0.3">
      <c r="B30" s="69" t="s">
        <v>202</v>
      </c>
      <c r="C30" s="93" t="s">
        <v>992</v>
      </c>
      <c r="D30" s="232" t="s">
        <v>995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 x14ac:dyDescent="0.3">
      <c r="B31" s="69" t="s">
        <v>203</v>
      </c>
      <c r="C31" s="93" t="s">
        <v>993</v>
      </c>
      <c r="D31" s="232" t="s">
        <v>995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 x14ac:dyDescent="0.3">
      <c r="B32" s="69" t="s">
        <v>204</v>
      </c>
      <c r="C32" s="93" t="s">
        <v>994</v>
      </c>
      <c r="D32" s="232" t="s">
        <v>995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 x14ac:dyDescent="0.3">
      <c r="B33" s="234"/>
      <c r="C33" s="96" t="s">
        <v>1002</v>
      </c>
      <c r="D33" s="235"/>
      <c r="E33" s="236"/>
      <c r="F33" s="236"/>
      <c r="G33" s="376"/>
      <c r="H33" s="167"/>
      <c r="I33" s="237"/>
      <c r="J33" s="167"/>
    </row>
    <row r="34" spans="2:10" s="72" customFormat="1" ht="13.8" x14ac:dyDescent="0.3">
      <c r="B34" s="69" t="s">
        <v>205</v>
      </c>
      <c r="C34" s="93" t="s">
        <v>998</v>
      </c>
      <c r="D34" s="323" t="s">
        <v>999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 x14ac:dyDescent="0.3">
      <c r="B35" s="69" t="s">
        <v>206</v>
      </c>
      <c r="C35" s="93" t="s">
        <v>1003</v>
      </c>
      <c r="D35" s="323" t="s">
        <v>999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 x14ac:dyDescent="0.3">
      <c r="B36" s="69" t="s">
        <v>207</v>
      </c>
      <c r="C36" s="93" t="s">
        <v>998</v>
      </c>
      <c r="D36" s="323" t="s">
        <v>1000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 x14ac:dyDescent="0.3">
      <c r="B37" s="69" t="s">
        <v>208</v>
      </c>
      <c r="C37" s="93" t="s">
        <v>1003</v>
      </c>
      <c r="D37" s="323" t="s">
        <v>1000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 x14ac:dyDescent="0.3">
      <c r="B38" s="69" t="s">
        <v>209</v>
      </c>
      <c r="C38" s="93" t="s">
        <v>998</v>
      </c>
      <c r="D38" s="323" t="s">
        <v>1001</v>
      </c>
      <c r="E38" s="225"/>
      <c r="F38" s="160"/>
      <c r="G38" s="372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 x14ac:dyDescent="0.3">
      <c r="B39" s="69" t="s">
        <v>210</v>
      </c>
      <c r="C39" s="93" t="s">
        <v>1003</v>
      </c>
      <c r="D39" s="323" t="s">
        <v>1001</v>
      </c>
      <c r="E39" s="225"/>
      <c r="F39" s="160"/>
      <c r="G39" s="372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 x14ac:dyDescent="0.3">
      <c r="B40" s="234"/>
      <c r="C40" s="96" t="s">
        <v>997</v>
      </c>
      <c r="D40" s="235"/>
      <c r="E40" s="236"/>
      <c r="F40" s="236"/>
      <c r="G40" s="376"/>
      <c r="H40" s="167"/>
      <c r="I40" s="237"/>
      <c r="J40" s="167"/>
    </row>
    <row r="41" spans="2:10" s="72" customFormat="1" ht="13.8" x14ac:dyDescent="0.3">
      <c r="B41" s="69" t="s">
        <v>211</v>
      </c>
      <c r="C41" s="93" t="s">
        <v>1015</v>
      </c>
      <c r="D41" s="232" t="s">
        <v>995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 x14ac:dyDescent="0.3">
      <c r="B42" s="69" t="s">
        <v>212</v>
      </c>
      <c r="C42" s="93" t="s">
        <v>1004</v>
      </c>
      <c r="D42" s="232" t="s">
        <v>995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 x14ac:dyDescent="0.3">
      <c r="B43" s="69" t="s">
        <v>213</v>
      </c>
      <c r="C43" s="93" t="s">
        <v>1005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 x14ac:dyDescent="0.3">
      <c r="B44" s="69" t="s">
        <v>214</v>
      </c>
      <c r="C44" s="93" t="s">
        <v>1006</v>
      </c>
      <c r="D44" s="232" t="s">
        <v>995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 x14ac:dyDescent="0.3">
      <c r="B45" s="69" t="s">
        <v>215</v>
      </c>
      <c r="C45" s="93" t="s">
        <v>1016</v>
      </c>
      <c r="D45" s="232" t="s">
        <v>995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 x14ac:dyDescent="0.3">
      <c r="B46" s="69" t="s">
        <v>216</v>
      </c>
      <c r="C46" s="93" t="s">
        <v>1007</v>
      </c>
      <c r="D46" s="232" t="s">
        <v>995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 x14ac:dyDescent="0.3">
      <c r="B47" s="69" t="s">
        <v>217</v>
      </c>
      <c r="C47" s="93" t="s">
        <v>1008</v>
      </c>
      <c r="D47" s="232" t="s">
        <v>995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 x14ac:dyDescent="0.3">
      <c r="B48" s="69" t="s">
        <v>218</v>
      </c>
      <c r="C48" s="93" t="s">
        <v>1009</v>
      </c>
      <c r="D48" s="232" t="s">
        <v>995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 x14ac:dyDescent="0.3">
      <c r="B49" s="69" t="s">
        <v>219</v>
      </c>
      <c r="C49" s="93" t="s">
        <v>1017</v>
      </c>
      <c r="D49" s="232" t="s">
        <v>995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 x14ac:dyDescent="0.3">
      <c r="B50" s="69" t="s">
        <v>220</v>
      </c>
      <c r="C50" s="93" t="s">
        <v>1010</v>
      </c>
      <c r="D50" s="232" t="s">
        <v>995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 x14ac:dyDescent="0.3">
      <c r="B51" s="69" t="s">
        <v>221</v>
      </c>
      <c r="C51" s="93" t="s">
        <v>1011</v>
      </c>
      <c r="D51" s="232" t="s">
        <v>995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 x14ac:dyDescent="0.3">
      <c r="B52" s="69" t="s">
        <v>222</v>
      </c>
      <c r="C52" s="93" t="s">
        <v>1012</v>
      </c>
      <c r="D52" s="232" t="s">
        <v>995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 x14ac:dyDescent="0.3">
      <c r="B53" s="69" t="s">
        <v>223</v>
      </c>
      <c r="C53" s="93" t="s">
        <v>1013</v>
      </c>
      <c r="D53" s="232" t="s">
        <v>995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 x14ac:dyDescent="0.3">
      <c r="B54" s="69" t="s">
        <v>224</v>
      </c>
      <c r="C54" s="93" t="s">
        <v>1014</v>
      </c>
      <c r="D54" s="232" t="s">
        <v>995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 x14ac:dyDescent="0.3">
      <c r="B55" s="69" t="s">
        <v>225</v>
      </c>
      <c r="C55" s="93" t="s">
        <v>1018</v>
      </c>
      <c r="D55" s="232" t="s">
        <v>995</v>
      </c>
      <c r="E55" s="225"/>
      <c r="F55" s="160"/>
      <c r="G55" s="372"/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 x14ac:dyDescent="0.3">
      <c r="B56" s="69" t="s">
        <v>226</v>
      </c>
      <c r="C56" s="93" t="s">
        <v>1019</v>
      </c>
      <c r="D56" s="232" t="s">
        <v>995</v>
      </c>
      <c r="E56" s="225"/>
      <c r="F56" s="160"/>
      <c r="G56" s="372"/>
      <c r="H56" s="167">
        <f t="shared" ref="H56:H60" si="3">I56+J56</f>
        <v>0</v>
      </c>
      <c r="I56" s="152">
        <f t="shared" ref="I56:I60" si="4">E56*G56</f>
        <v>0</v>
      </c>
      <c r="J56" s="151">
        <f t="shared" ref="J56:J60" si="5">F56*G56</f>
        <v>0</v>
      </c>
    </row>
    <row r="57" spans="2:10" s="72" customFormat="1" ht="13.8" x14ac:dyDescent="0.3">
      <c r="B57" s="69" t="s">
        <v>633</v>
      </c>
      <c r="C57" s="93" t="s">
        <v>1020</v>
      </c>
      <c r="D57" s="232" t="s">
        <v>995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 x14ac:dyDescent="0.3">
      <c r="B58" s="69" t="s">
        <v>634</v>
      </c>
      <c r="C58" s="93" t="s">
        <v>1021</v>
      </c>
      <c r="D58" s="232" t="s">
        <v>995</v>
      </c>
      <c r="E58" s="225"/>
      <c r="F58" s="160"/>
      <c r="G58" s="372">
        <v>68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 x14ac:dyDescent="0.3">
      <c r="B59" s="69" t="s">
        <v>635</v>
      </c>
      <c r="C59" s="93" t="s">
        <v>1022</v>
      </c>
      <c r="D59" s="232" t="s">
        <v>995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 x14ac:dyDescent="0.3">
      <c r="B60" s="69" t="s">
        <v>636</v>
      </c>
      <c r="C60" s="93" t="s">
        <v>1023</v>
      </c>
      <c r="D60" s="232" t="s">
        <v>995</v>
      </c>
      <c r="E60" s="225"/>
      <c r="F60" s="160"/>
      <c r="G60" s="372">
        <v>68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thickBot="1" x14ac:dyDescent="0.35">
      <c r="B61" s="69" t="s">
        <v>1050</v>
      </c>
      <c r="C61" s="93" t="s">
        <v>1051</v>
      </c>
      <c r="D61" s="232" t="s">
        <v>995</v>
      </c>
      <c r="E61" s="225"/>
      <c r="F61" s="160"/>
      <c r="G61" s="372"/>
      <c r="H61" s="167">
        <f t="shared" ref="H61" si="6">I61+J61</f>
        <v>0</v>
      </c>
      <c r="I61" s="152">
        <f t="shared" ref="I61" si="7">E61*G61</f>
        <v>0</v>
      </c>
      <c r="J61" s="151">
        <f t="shared" ref="J61" si="8">F61*G61</f>
        <v>0</v>
      </c>
    </row>
    <row r="62" spans="2:10" ht="15" thickBot="1" x14ac:dyDescent="0.35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00000000000001" thickBot="1" x14ac:dyDescent="0.4">
      <c r="B63" s="531" t="s">
        <v>707</v>
      </c>
      <c r="C63" s="532"/>
      <c r="D63" s="233"/>
      <c r="E63" s="59"/>
      <c r="F63" s="59"/>
      <c r="G63" s="222">
        <f>SUM(G12:G61)</f>
        <v>2495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spans="2:10" x14ac:dyDescent="0.3">
      <c r="B64" s="52"/>
    </row>
    <row r="67" ht="12" customHeight="1" x14ac:dyDescent="0.3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fitToHeight="2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10.5546875" style="39" bestFit="1" customWidth="1"/>
    <col min="3" max="3" width="45.44140625" style="39" bestFit="1" customWidth="1"/>
    <col min="4" max="5" width="12.33203125" style="39" customWidth="1"/>
    <col min="6" max="6" width="14.109375" style="39" bestFit="1" customWidth="1"/>
    <col min="7" max="8" width="15.6640625" style="39" customWidth="1"/>
    <col min="9" max="9" width="14.88671875" style="39" customWidth="1"/>
    <col min="10" max="16384" width="8.88671875" style="39"/>
  </cols>
  <sheetData>
    <row r="1" spans="2:9" ht="15" thickBot="1" x14ac:dyDescent="0.35"/>
    <row r="2" spans="2:9" ht="21.6" thickBot="1" x14ac:dyDescent="0.35">
      <c r="B2" s="544" t="s">
        <v>230</v>
      </c>
      <c r="C2" s="504" t="str">
        <f>Technologie!D61</f>
        <v>Extra položky</v>
      </c>
      <c r="D2" s="505"/>
      <c r="E2" s="505"/>
      <c r="F2" s="40" t="str">
        <f>'Celkem  Nab+Tech'!G2</f>
        <v>Firma</v>
      </c>
      <c r="G2" s="547" t="str">
        <f>Technologie!G2</f>
        <v>XY</v>
      </c>
      <c r="H2" s="548"/>
      <c r="I2" s="549"/>
    </row>
    <row r="3" spans="2:9" ht="16.5" customHeight="1" thickBot="1" x14ac:dyDescent="0.35">
      <c r="B3" s="545"/>
      <c r="C3" s="610"/>
      <c r="D3" s="611"/>
      <c r="E3" s="611"/>
      <c r="F3" s="40" t="str">
        <f>'Celkem  Nab+Tech'!G3</f>
        <v>Projekt</v>
      </c>
      <c r="G3" s="547" t="str">
        <f>Technologie!G3</f>
        <v>Makro Ostrava - remodelling chlazení</v>
      </c>
      <c r="H3" s="548"/>
      <c r="I3" s="549"/>
    </row>
    <row r="4" spans="2:9" ht="16.5" customHeight="1" thickBot="1" x14ac:dyDescent="0.35">
      <c r="B4" s="546"/>
      <c r="C4" s="595"/>
      <c r="D4" s="596"/>
      <c r="E4" s="596"/>
      <c r="F4" s="40" t="str">
        <f>'Celkem  Nab+Tech'!G4</f>
        <v>Datum nabídky</v>
      </c>
      <c r="G4" s="565" t="str">
        <f>Technologie!G4</f>
        <v>XX.XX.2020</v>
      </c>
      <c r="H4" s="566"/>
      <c r="I4" s="567"/>
    </row>
    <row r="5" spans="2:9" s="72" customFormat="1" ht="13.8" x14ac:dyDescent="0.3">
      <c r="B5" s="507" t="s">
        <v>1052</v>
      </c>
      <c r="C5" s="509"/>
      <c r="D5" s="509"/>
      <c r="E5" s="509"/>
      <c r="F5" s="509"/>
      <c r="G5" s="509"/>
      <c r="H5" s="509"/>
      <c r="I5" s="510"/>
    </row>
    <row r="6" spans="2:9" s="72" customFormat="1" ht="14.4" customHeight="1" x14ac:dyDescent="0.3">
      <c r="B6" s="511"/>
      <c r="C6" s="508"/>
      <c r="D6" s="508"/>
      <c r="E6" s="508"/>
      <c r="F6" s="508"/>
      <c r="G6" s="508"/>
      <c r="H6" s="508"/>
      <c r="I6" s="512"/>
    </row>
    <row r="7" spans="2:9" s="72" customFormat="1" ht="13.8" x14ac:dyDescent="0.3">
      <c r="B7" s="511"/>
      <c r="C7" s="508"/>
      <c r="D7" s="508"/>
      <c r="E7" s="508"/>
      <c r="F7" s="508"/>
      <c r="G7" s="508"/>
      <c r="H7" s="508"/>
      <c r="I7" s="512"/>
    </row>
    <row r="8" spans="2:9" s="72" customFormat="1" thickBot="1" x14ac:dyDescent="0.35">
      <c r="B8" s="513"/>
      <c r="C8" s="514"/>
      <c r="D8" s="514"/>
      <c r="E8" s="514"/>
      <c r="F8" s="514"/>
      <c r="G8" s="514"/>
      <c r="H8" s="514"/>
      <c r="I8" s="515"/>
    </row>
    <row r="9" spans="2:9" s="9" customFormat="1" x14ac:dyDescent="0.3">
      <c r="B9" s="574" t="s">
        <v>85</v>
      </c>
      <c r="C9" s="576" t="s">
        <v>739</v>
      </c>
      <c r="D9" s="418" t="s">
        <v>742</v>
      </c>
      <c r="E9" s="418" t="s">
        <v>688</v>
      </c>
      <c r="F9" s="521" t="s">
        <v>685</v>
      </c>
      <c r="G9" s="417" t="s">
        <v>686</v>
      </c>
      <c r="H9" s="502" t="s">
        <v>697</v>
      </c>
      <c r="I9" s="503"/>
    </row>
    <row r="10" spans="2:9" s="9" customFormat="1" ht="15" thickBot="1" x14ac:dyDescent="0.35">
      <c r="B10" s="575"/>
      <c r="C10" s="577"/>
      <c r="D10" s="419" t="s">
        <v>743</v>
      </c>
      <c r="E10" s="419" t="s">
        <v>743</v>
      </c>
      <c r="F10" s="522"/>
      <c r="G10" s="419" t="s">
        <v>743</v>
      </c>
      <c r="H10" s="67" t="s">
        <v>687</v>
      </c>
      <c r="I10" s="68" t="s">
        <v>688</v>
      </c>
    </row>
    <row r="11" spans="2:9" s="72" customFormat="1" ht="13.8" x14ac:dyDescent="0.3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 x14ac:dyDescent="0.3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t="shared" ref="H12:H41" si="0">D12*F12</f>
        <v>0</v>
      </c>
      <c r="I12" s="151">
        <f t="shared" ref="I12:I41" si="1">E12*F12</f>
        <v>0</v>
      </c>
    </row>
    <row r="13" spans="2:9" s="72" customFormat="1" ht="13.8" x14ac:dyDescent="0.3">
      <c r="B13" s="126" t="s">
        <v>605</v>
      </c>
      <c r="C13" s="112"/>
      <c r="D13" s="391"/>
      <c r="E13" s="391"/>
      <c r="F13" s="390"/>
      <c r="G13" s="167">
        <f t="shared" ref="G13:G41" si="2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 x14ac:dyDescent="0.3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 x14ac:dyDescent="0.3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 x14ac:dyDescent="0.3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 x14ac:dyDescent="0.3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 x14ac:dyDescent="0.3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 x14ac:dyDescent="0.3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 x14ac:dyDescent="0.3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 x14ac:dyDescent="0.3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 x14ac:dyDescent="0.3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 x14ac:dyDescent="0.3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 x14ac:dyDescent="0.3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 x14ac:dyDescent="0.3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 x14ac:dyDescent="0.3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 x14ac:dyDescent="0.3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 x14ac:dyDescent="0.3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 x14ac:dyDescent="0.3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 x14ac:dyDescent="0.3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 x14ac:dyDescent="0.3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 x14ac:dyDescent="0.3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 x14ac:dyDescent="0.3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 x14ac:dyDescent="0.3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 x14ac:dyDescent="0.3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 x14ac:dyDescent="0.3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 x14ac:dyDescent="0.3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 x14ac:dyDescent="0.3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 x14ac:dyDescent="0.3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 x14ac:dyDescent="0.3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 x14ac:dyDescent="0.3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thickBot="1" x14ac:dyDescent="0.35">
      <c r="B42" s="127"/>
      <c r="C42" s="74"/>
      <c r="D42" s="81"/>
      <c r="E42" s="165"/>
      <c r="F42" s="82"/>
      <c r="G42" s="168"/>
      <c r="H42" s="154"/>
      <c r="I42" s="153"/>
    </row>
    <row r="43" spans="2:9" ht="15" thickBot="1" x14ac:dyDescent="0.35">
      <c r="B43" s="45"/>
      <c r="C43" s="46"/>
      <c r="D43" s="48"/>
      <c r="E43" s="49"/>
      <c r="F43" s="50"/>
      <c r="G43" s="51"/>
    </row>
    <row r="44" spans="2:9" ht="18.600000000000001" thickBot="1" x14ac:dyDescent="0.4">
      <c r="B44" s="531" t="s">
        <v>707</v>
      </c>
      <c r="C44" s="532"/>
      <c r="D44" s="532"/>
      <c r="E44" s="533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spans="2:9" x14ac:dyDescent="0.3">
      <c r="B45" s="52"/>
    </row>
    <row r="46" spans="2:9" x14ac:dyDescent="0.3">
      <c r="B46" s="52"/>
    </row>
    <row r="47" spans="2:9" x14ac:dyDescent="0.3">
      <c r="B47" s="52"/>
    </row>
    <row r="48" spans="2:9" x14ac:dyDescent="0.3">
      <c r="B48" s="52"/>
    </row>
    <row r="49" spans="2:2" x14ac:dyDescent="0.3">
      <c r="B49" s="52"/>
    </row>
    <row r="50" spans="2:2" x14ac:dyDescent="0.3">
      <c r="B50" s="52"/>
    </row>
    <row r="51" spans="2:2" x14ac:dyDescent="0.3">
      <c r="B51" s="52"/>
    </row>
    <row r="52" spans="2:2" x14ac:dyDescent="0.3">
      <c r="B52" s="52"/>
    </row>
    <row r="53" spans="2:2" x14ac:dyDescent="0.3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7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zoomScale="60" zoomScaleNormal="60" workbookViewId="0"/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4.3320312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75" customHeight="1" thickBot="1" x14ac:dyDescent="0.35">
      <c r="B2" s="518" t="s">
        <v>138</v>
      </c>
      <c r="C2" s="504" t="str">
        <f>Nábytek!D9</f>
        <v>Chladicí regály Mléko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5"/>
      <c r="K2" s="496"/>
    </row>
    <row r="3" spans="2:11" ht="16.2" thickBot="1" x14ac:dyDescent="0.35">
      <c r="B3" s="519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20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808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8" x14ac:dyDescent="0.3">
      <c r="B6" s="511" t="s">
        <v>1109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1120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105" t="s">
        <v>741</v>
      </c>
      <c r="F9" s="105" t="s">
        <v>742</v>
      </c>
      <c r="G9" s="228" t="s">
        <v>688</v>
      </c>
      <c r="H9" s="521" t="s">
        <v>685</v>
      </c>
      <c r="I9" s="38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106" t="s">
        <v>27</v>
      </c>
      <c r="F10" s="106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43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t="shared" ref="K12" si="0">G12*H12</f>
        <v>0</v>
      </c>
    </row>
    <row r="13" spans="2:11" s="72" customFormat="1" ht="13.8" x14ac:dyDescent="0.3">
      <c r="B13" s="272" t="s">
        <v>44</v>
      </c>
      <c r="C13" s="143" t="s">
        <v>746</v>
      </c>
      <c r="D13" s="113"/>
      <c r="E13" s="114">
        <v>1875</v>
      </c>
      <c r="F13" s="43"/>
      <c r="G13" s="160"/>
      <c r="H13" s="367">
        <v>6</v>
      </c>
      <c r="I13" s="167">
        <f t="shared" ref="I13:I73" si="1">J13+K13</f>
        <v>0</v>
      </c>
      <c r="J13" s="152">
        <f t="shared" ref="J13:J73" si="2">F13*H13</f>
        <v>0</v>
      </c>
      <c r="K13" s="151">
        <f t="shared" ref="K13:K73" si="3">G13*H13</f>
        <v>0</v>
      </c>
    </row>
    <row r="14" spans="2:11" s="72" customFormat="1" ht="13.8" x14ac:dyDescent="0.3">
      <c r="B14" s="272" t="s">
        <v>45</v>
      </c>
      <c r="C14" s="143" t="s">
        <v>747</v>
      </c>
      <c r="D14" s="113"/>
      <c r="E14" s="114">
        <v>2500</v>
      </c>
      <c r="F14" s="43"/>
      <c r="G14" s="160"/>
      <c r="H14" s="367">
        <v>10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 x14ac:dyDescent="0.3">
      <c r="B15" s="272" t="s">
        <v>46</v>
      </c>
      <c r="C15" s="143" t="s">
        <v>748</v>
      </c>
      <c r="D15" s="113"/>
      <c r="E15" s="114">
        <v>3750</v>
      </c>
      <c r="F15" s="43"/>
      <c r="G15" s="160"/>
      <c r="H15" s="367">
        <v>25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 x14ac:dyDescent="0.3">
      <c r="B17" s="272" t="s">
        <v>47</v>
      </c>
      <c r="C17" s="143" t="s">
        <v>750</v>
      </c>
      <c r="D17" s="115"/>
      <c r="E17" s="114"/>
      <c r="F17" s="43"/>
      <c r="G17" s="224"/>
      <c r="H17" s="367">
        <v>3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 x14ac:dyDescent="0.3">
      <c r="B18" s="272" t="s">
        <v>48</v>
      </c>
      <c r="C18" s="143" t="s">
        <v>751</v>
      </c>
      <c r="D18" s="113"/>
      <c r="E18" s="114"/>
      <c r="F18" s="43"/>
      <c r="G18" s="225"/>
      <c r="H18" s="367">
        <v>2</v>
      </c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 x14ac:dyDescent="0.3">
      <c r="B19" s="272" t="s">
        <v>49</v>
      </c>
      <c r="C19" s="143" t="s">
        <v>752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 x14ac:dyDescent="0.3">
      <c r="B20" s="272" t="s">
        <v>50</v>
      </c>
      <c r="C20" s="143" t="s">
        <v>753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 x14ac:dyDescent="0.3">
      <c r="B21" s="272" t="s">
        <v>51</v>
      </c>
      <c r="C21" s="143" t="s">
        <v>754</v>
      </c>
      <c r="D21" s="115" t="s">
        <v>756</v>
      </c>
      <c r="E21" s="116"/>
      <c r="F21" s="43"/>
      <c r="G21" s="225"/>
      <c r="H21" s="367">
        <v>7</v>
      </c>
      <c r="I21" s="167">
        <f t="shared" ref="I21" si="4">J21+K21</f>
        <v>0</v>
      </c>
      <c r="J21" s="152">
        <f t="shared" ref="J21" si="5">F21*H21</f>
        <v>0</v>
      </c>
      <c r="K21" s="151">
        <f t="shared" ref="K21" si="6">G21*H21</f>
        <v>0</v>
      </c>
    </row>
    <row r="22" spans="2:11" s="72" customFormat="1" ht="13.8" x14ac:dyDescent="0.3">
      <c r="B22" s="272" t="s">
        <v>52</v>
      </c>
      <c r="C22" s="143" t="s">
        <v>755</v>
      </c>
      <c r="D22" s="115" t="s">
        <v>756</v>
      </c>
      <c r="E22" s="116"/>
      <c r="F22" s="43"/>
      <c r="G22" s="225"/>
      <c r="H22" s="367">
        <v>7</v>
      </c>
      <c r="I22" s="167">
        <f t="shared" ref="I22" si="7">J22+K22</f>
        <v>0</v>
      </c>
      <c r="J22" s="152">
        <f t="shared" ref="J22" si="8">F22*H22</f>
        <v>0</v>
      </c>
      <c r="K22" s="151">
        <f t="shared" ref="K22" si="9">G22*H22</f>
        <v>0</v>
      </c>
    </row>
    <row r="23" spans="2:11" s="72" customFormat="1" ht="13.8" x14ac:dyDescent="0.3">
      <c r="B23" s="272" t="s">
        <v>53</v>
      </c>
      <c r="C23" s="112" t="s">
        <v>757</v>
      </c>
      <c r="D23" s="115"/>
      <c r="E23" s="116"/>
      <c r="F23" s="43"/>
      <c r="G23" s="225"/>
      <c r="H23" s="367">
        <v>3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 x14ac:dyDescent="0.3">
      <c r="B24" s="272" t="s">
        <v>54</v>
      </c>
      <c r="C24" s="112" t="s">
        <v>758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 x14ac:dyDescent="0.3">
      <c r="B25" s="272" t="s">
        <v>55</v>
      </c>
      <c r="C25" s="143" t="s">
        <v>759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 x14ac:dyDescent="0.3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 x14ac:dyDescent="0.3">
      <c r="B27" s="272" t="s">
        <v>56</v>
      </c>
      <c r="C27" s="112" t="s">
        <v>760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 x14ac:dyDescent="0.3">
      <c r="B28" s="272" t="s">
        <v>57</v>
      </c>
      <c r="C28" s="112" t="s">
        <v>761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 x14ac:dyDescent="0.3">
      <c r="B29" s="272" t="s">
        <v>58</v>
      </c>
      <c r="C29" s="112" t="s">
        <v>762</v>
      </c>
      <c r="D29" s="113"/>
      <c r="E29" s="116"/>
      <c r="F29" s="43"/>
      <c r="G29" s="225"/>
      <c r="H29" s="367">
        <v>2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 x14ac:dyDescent="0.3">
      <c r="B30" s="272" t="s">
        <v>59</v>
      </c>
      <c r="C30" s="112" t="s">
        <v>763</v>
      </c>
      <c r="D30" s="113"/>
      <c r="E30" s="116"/>
      <c r="F30" s="43"/>
      <c r="G30" s="225"/>
      <c r="H30" s="367">
        <v>1</v>
      </c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 x14ac:dyDescent="0.3">
      <c r="B31" s="272" t="s">
        <v>60</v>
      </c>
      <c r="C31" s="143" t="s">
        <v>764</v>
      </c>
      <c r="D31" s="113"/>
      <c r="E31" s="116"/>
      <c r="F31" s="43"/>
      <c r="G31" s="225"/>
      <c r="H31" s="367">
        <v>3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 x14ac:dyDescent="0.3">
      <c r="B32" s="272" t="s">
        <v>61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 x14ac:dyDescent="0.3">
      <c r="B33" s="272" t="s">
        <v>62</v>
      </c>
      <c r="C33" s="143" t="s">
        <v>765</v>
      </c>
      <c r="D33" s="115" t="s">
        <v>815</v>
      </c>
      <c r="E33" s="118" t="s">
        <v>87</v>
      </c>
      <c r="F33" s="43"/>
      <c r="G33" s="225"/>
      <c r="H33" s="367">
        <v>6</v>
      </c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 x14ac:dyDescent="0.3">
      <c r="B34" s="272" t="s">
        <v>63</v>
      </c>
      <c r="C34" s="143" t="s">
        <v>765</v>
      </c>
      <c r="D34" s="115" t="s">
        <v>815</v>
      </c>
      <c r="E34" s="118" t="s">
        <v>88</v>
      </c>
      <c r="F34" s="43"/>
      <c r="G34" s="225"/>
      <c r="H34" s="367">
        <v>10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 x14ac:dyDescent="0.3">
      <c r="B35" s="272" t="s">
        <v>64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25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 x14ac:dyDescent="0.3">
      <c r="B37" s="272" t="s">
        <v>65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 x14ac:dyDescent="0.3">
      <c r="B38" s="272" t="s">
        <v>66</v>
      </c>
      <c r="C38" s="121" t="s">
        <v>769</v>
      </c>
      <c r="D38" s="122" t="s">
        <v>768</v>
      </c>
      <c r="E38" s="123"/>
      <c r="F38" s="43"/>
      <c r="G38" s="225"/>
      <c r="H38" s="367">
        <v>24</v>
      </c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 x14ac:dyDescent="0.3">
      <c r="B39" s="272" t="s">
        <v>67</v>
      </c>
      <c r="C39" s="121" t="s">
        <v>770</v>
      </c>
      <c r="D39" s="122" t="s">
        <v>768</v>
      </c>
      <c r="E39" s="123"/>
      <c r="F39" s="43"/>
      <c r="G39" s="225"/>
      <c r="H39" s="367">
        <v>40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 x14ac:dyDescent="0.3">
      <c r="B40" s="272" t="s">
        <v>68</v>
      </c>
      <c r="C40" s="121" t="s">
        <v>771</v>
      </c>
      <c r="D40" s="122" t="s">
        <v>768</v>
      </c>
      <c r="E40" s="123"/>
      <c r="F40" s="43"/>
      <c r="G40" s="225"/>
      <c r="H40" s="367">
        <v>100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 x14ac:dyDescent="0.3">
      <c r="B41" s="272" t="s">
        <v>69</v>
      </c>
      <c r="C41" s="240" t="s">
        <v>772</v>
      </c>
      <c r="D41" s="534" t="s">
        <v>776</v>
      </c>
      <c r="E41" s="535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 x14ac:dyDescent="0.3">
      <c r="B42" s="272" t="s">
        <v>70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 x14ac:dyDescent="0.3">
      <c r="B43" s="272" t="s">
        <v>71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 x14ac:dyDescent="0.3">
      <c r="B44" s="272" t="s">
        <v>72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 x14ac:dyDescent="0.3">
      <c r="B45" s="272" t="s">
        <v>73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 x14ac:dyDescent="0.3">
      <c r="B46" s="272" t="s">
        <v>74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 x14ac:dyDescent="0.3">
      <c r="B47" s="272" t="s">
        <v>75</v>
      </c>
      <c r="C47" s="240" t="s">
        <v>777</v>
      </c>
      <c r="D47" s="534" t="s">
        <v>780</v>
      </c>
      <c r="E47" s="535"/>
      <c r="F47" s="217"/>
      <c r="G47" s="225"/>
      <c r="H47" s="367">
        <v>10</v>
      </c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 x14ac:dyDescent="0.3">
      <c r="B48" s="272" t="s">
        <v>76</v>
      </c>
      <c r="C48" s="240" t="s">
        <v>777</v>
      </c>
      <c r="D48" s="534" t="s">
        <v>781</v>
      </c>
      <c r="E48" s="535"/>
      <c r="F48" s="217"/>
      <c r="G48" s="225"/>
      <c r="H48" s="367">
        <v>10</v>
      </c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 x14ac:dyDescent="0.3">
      <c r="B49" s="272" t="s">
        <v>77</v>
      </c>
      <c r="C49" s="240" t="s">
        <v>782</v>
      </c>
      <c r="D49" s="534" t="s">
        <v>236</v>
      </c>
      <c r="E49" s="535"/>
      <c r="F49" s="43"/>
      <c r="G49" s="225"/>
      <c r="H49" s="367">
        <v>380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 x14ac:dyDescent="0.3">
      <c r="B50" s="272" t="s">
        <v>78</v>
      </c>
      <c r="C50" s="240" t="s">
        <v>783</v>
      </c>
      <c r="D50" s="534" t="s">
        <v>236</v>
      </c>
      <c r="E50" s="535"/>
      <c r="F50" s="43"/>
      <c r="G50" s="225"/>
      <c r="H50" s="367">
        <v>24</v>
      </c>
      <c r="I50" s="167">
        <f t="shared" ref="I50" si="10">J50+K50</f>
        <v>0</v>
      </c>
      <c r="J50" s="152">
        <f t="shared" ref="J50" si="11">F50*H50</f>
        <v>0</v>
      </c>
      <c r="K50" s="151">
        <f t="shared" ref="K50" si="12">G50*H50</f>
        <v>0</v>
      </c>
    </row>
    <row r="51" spans="2:11" s="72" customFormat="1" ht="13.8" x14ac:dyDescent="0.3">
      <c r="B51" s="272" t="s">
        <v>79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 x14ac:dyDescent="0.3">
      <c r="B52" s="272" t="s">
        <v>80</v>
      </c>
      <c r="C52" s="240" t="s">
        <v>784</v>
      </c>
      <c r="D52" s="113"/>
      <c r="E52" s="114">
        <v>1875</v>
      </c>
      <c r="F52" s="43"/>
      <c r="G52" s="225"/>
      <c r="H52" s="367">
        <v>6</v>
      </c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 x14ac:dyDescent="0.3">
      <c r="B53" s="272" t="s">
        <v>81</v>
      </c>
      <c r="C53" s="240" t="s">
        <v>784</v>
      </c>
      <c r="D53" s="113"/>
      <c r="E53" s="114">
        <v>2500</v>
      </c>
      <c r="F53" s="43"/>
      <c r="G53" s="225"/>
      <c r="H53" s="367">
        <v>10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 x14ac:dyDescent="0.3">
      <c r="B54" s="272" t="s">
        <v>82</v>
      </c>
      <c r="C54" s="240" t="s">
        <v>784</v>
      </c>
      <c r="D54" s="113"/>
      <c r="E54" s="114">
        <v>3750</v>
      </c>
      <c r="F54" s="43"/>
      <c r="G54" s="225"/>
      <c r="H54" s="367">
        <v>25</v>
      </c>
      <c r="I54" s="167">
        <f t="shared" ref="I54" si="13">J54+K54</f>
        <v>0</v>
      </c>
      <c r="J54" s="152">
        <f t="shared" ref="J54" si="14">F54*H54</f>
        <v>0</v>
      </c>
      <c r="K54" s="151">
        <f t="shared" ref="K54" si="15">G54*H54</f>
        <v>0</v>
      </c>
    </row>
    <row r="55" spans="2:11" s="72" customFormat="1" ht="13.2" customHeight="1" x14ac:dyDescent="0.3">
      <c r="B55" s="273"/>
      <c r="C55" s="117" t="s">
        <v>792</v>
      </c>
      <c r="D55" s="379" t="s">
        <v>793</v>
      </c>
      <c r="E55" s="379" t="s">
        <v>739</v>
      </c>
      <c r="F55" s="80"/>
      <c r="G55" s="162"/>
      <c r="H55" s="367"/>
      <c r="I55" s="167"/>
      <c r="J55" s="152"/>
      <c r="K55" s="151"/>
    </row>
    <row r="56" spans="2:11" s="72" customFormat="1" ht="13.8" x14ac:dyDescent="0.3">
      <c r="B56" s="272" t="s">
        <v>83</v>
      </c>
      <c r="C56" s="395" t="s">
        <v>794</v>
      </c>
      <c r="D56" s="256"/>
      <c r="E56" s="378"/>
      <c r="F56" s="43"/>
      <c r="G56" s="225"/>
      <c r="H56" s="367">
        <v>41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 x14ac:dyDescent="0.3">
      <c r="B57" s="272" t="s">
        <v>84</v>
      </c>
      <c r="C57" s="134" t="s">
        <v>795</v>
      </c>
      <c r="D57" s="256"/>
      <c r="E57" s="378"/>
      <c r="F57" s="43"/>
      <c r="G57" s="225"/>
      <c r="H57" s="367">
        <v>41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 x14ac:dyDescent="0.3">
      <c r="B58" s="272" t="s">
        <v>28</v>
      </c>
      <c r="C58" s="243" t="s">
        <v>1024</v>
      </c>
      <c r="D58" s="256"/>
      <c r="E58" s="378"/>
      <c r="F58" s="43"/>
      <c r="G58" s="160"/>
      <c r="H58" s="367">
        <v>41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 x14ac:dyDescent="0.3">
      <c r="B59" s="272" t="s">
        <v>29</v>
      </c>
      <c r="C59" s="243" t="s">
        <v>917</v>
      </c>
      <c r="D59" s="256"/>
      <c r="E59" s="378"/>
      <c r="F59" s="43"/>
      <c r="G59" s="225"/>
      <c r="H59" s="367">
        <v>123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 x14ac:dyDescent="0.3">
      <c r="B60" s="272" t="s">
        <v>30</v>
      </c>
      <c r="C60" s="243" t="s">
        <v>1139</v>
      </c>
      <c r="D60" s="256"/>
      <c r="E60" s="378"/>
      <c r="F60" s="43"/>
      <c r="G60" s="225"/>
      <c r="H60" s="367">
        <v>41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 x14ac:dyDescent="0.3">
      <c r="B61" s="272" t="s">
        <v>31</v>
      </c>
      <c r="C61" s="243" t="s">
        <v>797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 x14ac:dyDescent="0.3">
      <c r="B62" s="272" t="s">
        <v>32</v>
      </c>
      <c r="C62" s="239" t="s">
        <v>798</v>
      </c>
      <c r="D62" s="382"/>
      <c r="E62" s="382"/>
      <c r="F62" s="43"/>
      <c r="G62" s="160"/>
      <c r="H62" s="367">
        <v>41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 x14ac:dyDescent="0.3">
      <c r="B63" s="272" t="s">
        <v>33</v>
      </c>
      <c r="C63" s="243" t="s">
        <v>799</v>
      </c>
      <c r="D63" s="119"/>
      <c r="E63" s="120"/>
      <c r="F63" s="43"/>
      <c r="G63" s="160"/>
      <c r="H63" s="367">
        <v>41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 x14ac:dyDescent="0.3">
      <c r="B64" s="272" t="s">
        <v>34</v>
      </c>
      <c r="C64" s="112" t="s">
        <v>800</v>
      </c>
      <c r="D64" s="119"/>
      <c r="E64" s="120"/>
      <c r="F64" s="43"/>
      <c r="G64" s="160"/>
      <c r="H64" s="367">
        <v>41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 x14ac:dyDescent="0.3">
      <c r="B65" s="272" t="s">
        <v>35</v>
      </c>
      <c r="C65" s="536" t="s">
        <v>899</v>
      </c>
      <c r="D65" s="537"/>
      <c r="E65" s="538"/>
      <c r="F65" s="43"/>
      <c r="G65" s="160"/>
      <c r="H65" s="367">
        <v>41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 x14ac:dyDescent="0.3">
      <c r="B66" s="273"/>
      <c r="C66" s="117" t="s">
        <v>785</v>
      </c>
      <c r="D66" s="145"/>
      <c r="E66" s="146" t="s">
        <v>787</v>
      </c>
      <c r="F66" s="80"/>
      <c r="G66" s="162"/>
      <c r="H66" s="367"/>
      <c r="I66" s="167"/>
      <c r="J66" s="152"/>
      <c r="K66" s="151"/>
    </row>
    <row r="67" spans="2:11" s="72" customFormat="1" ht="13.8" x14ac:dyDescent="0.3">
      <c r="B67" s="272" t="s">
        <v>36</v>
      </c>
      <c r="C67" s="134" t="s">
        <v>785</v>
      </c>
      <c r="D67" s="145" t="s">
        <v>786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 x14ac:dyDescent="0.3">
      <c r="B68" s="272" t="s">
        <v>37</v>
      </c>
      <c r="C68" s="400" t="s">
        <v>785</v>
      </c>
      <c r="D68" s="396" t="s">
        <v>786</v>
      </c>
      <c r="E68" s="114">
        <v>1875</v>
      </c>
      <c r="F68" s="43"/>
      <c r="G68" s="160"/>
      <c r="H68" s="367">
        <v>6</v>
      </c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 x14ac:dyDescent="0.3">
      <c r="B69" s="272" t="s">
        <v>38</v>
      </c>
      <c r="C69" s="400" t="s">
        <v>785</v>
      </c>
      <c r="D69" s="396" t="s">
        <v>786</v>
      </c>
      <c r="E69" s="114">
        <v>2500</v>
      </c>
      <c r="F69" s="43"/>
      <c r="G69" s="160"/>
      <c r="H69" s="367">
        <v>8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 x14ac:dyDescent="0.3">
      <c r="B70" s="272" t="s">
        <v>39</v>
      </c>
      <c r="C70" s="400" t="s">
        <v>785</v>
      </c>
      <c r="D70" s="396" t="s">
        <v>786</v>
      </c>
      <c r="E70" s="114">
        <v>3750</v>
      </c>
      <c r="F70" s="43"/>
      <c r="G70" s="160"/>
      <c r="H70" s="367">
        <v>24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 x14ac:dyDescent="0.3">
      <c r="B71" s="272" t="s">
        <v>40</v>
      </c>
      <c r="C71" s="241" t="s">
        <v>790</v>
      </c>
      <c r="D71" s="242" t="s">
        <v>788</v>
      </c>
      <c r="E71" s="114"/>
      <c r="F71" s="43"/>
      <c r="G71" s="160"/>
      <c r="H71" s="367"/>
      <c r="I71" s="167">
        <f t="shared" ref="I71" si="16">J71+K71</f>
        <v>0</v>
      </c>
      <c r="J71" s="152">
        <f t="shared" ref="J71" si="17">F71*H71</f>
        <v>0</v>
      </c>
      <c r="K71" s="151">
        <f t="shared" ref="K71" si="18">G71*H71</f>
        <v>0</v>
      </c>
    </row>
    <row r="72" spans="2:11" s="72" customFormat="1" ht="13.8" x14ac:dyDescent="0.3">
      <c r="B72" s="272" t="s">
        <v>41</v>
      </c>
      <c r="C72" s="539" t="s">
        <v>789</v>
      </c>
      <c r="D72" s="534"/>
      <c r="E72" s="535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 x14ac:dyDescent="0.3">
      <c r="B73" s="272" t="s">
        <v>42</v>
      </c>
      <c r="C73" s="398" t="s">
        <v>791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thickBot="1" x14ac:dyDescent="0.35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11" ht="15" thickBot="1" x14ac:dyDescent="0.35">
      <c r="B75" s="45"/>
      <c r="C75" s="46"/>
      <c r="D75" s="47"/>
      <c r="E75" s="46"/>
      <c r="F75" s="48"/>
      <c r="G75" s="49"/>
      <c r="H75" s="50"/>
      <c r="I75" s="51"/>
    </row>
    <row r="76" spans="2:11" ht="18.600000000000001" thickBot="1" x14ac:dyDescent="0.4">
      <c r="B76" s="531" t="s">
        <v>707</v>
      </c>
      <c r="C76" s="532"/>
      <c r="D76" s="532"/>
      <c r="E76" s="532"/>
      <c r="F76" s="532"/>
      <c r="G76" s="533"/>
      <c r="H76" s="222">
        <f>SUM(H11:H74)</f>
        <v>1228</v>
      </c>
      <c r="I76" s="189">
        <f>SUM(I11:I74)</f>
        <v>0</v>
      </c>
      <c r="J76" s="258">
        <f t="shared" ref="J76:K76" si="19">SUM(J11:J74)</f>
        <v>0</v>
      </c>
      <c r="K76" s="259">
        <f t="shared" si="19"/>
        <v>0</v>
      </c>
    </row>
    <row r="77" spans="2:11" x14ac:dyDescent="0.3">
      <c r="B77" s="52"/>
    </row>
    <row r="78" spans="2:11" x14ac:dyDescent="0.3">
      <c r="B78" s="52"/>
    </row>
    <row r="79" spans="2:11" x14ac:dyDescent="0.3">
      <c r="B79" s="52"/>
    </row>
    <row r="80" spans="2:11" x14ac:dyDescent="0.3">
      <c r="B80" s="52"/>
    </row>
    <row r="81" spans="2:2" x14ac:dyDescent="0.3">
      <c r="B81" s="52"/>
    </row>
    <row r="82" spans="2:2" x14ac:dyDescent="0.3">
      <c r="B82" s="52"/>
    </row>
    <row r="83" spans="2:2" x14ac:dyDescent="0.3">
      <c r="B83" s="52"/>
    </row>
    <row r="84" spans="2:2" x14ac:dyDescent="0.3">
      <c r="B84" s="52"/>
    </row>
    <row r="85" spans="2:2" x14ac:dyDescent="0.3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dxfId="7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0" fitToHeight="2" orientation="landscape" horizontalDpi="4294967294" verticalDpi="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zoomScale="60" zoomScaleNormal="60" workbookViewId="0">
      <pane ySplit="10" topLeftCell="A11" activePane="bottomLeft" state="frozen"/>
      <selection activeCell="J18" sqref="J18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5.554687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239</v>
      </c>
      <c r="C2" s="504" t="str">
        <f>Nábytek!D10</f>
        <v>Chladicí regály O+Z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808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1109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1121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738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250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t="shared" ref="J12:J79" si="0">F12*H12</f>
        <v>0</v>
      </c>
      <c r="K12" s="151">
        <f t="shared" ref="K12:K79" si="1">G12*H12</f>
        <v>0</v>
      </c>
    </row>
    <row r="13" spans="2:11" s="72" customFormat="1" ht="13.8" x14ac:dyDescent="0.3">
      <c r="B13" s="272" t="s">
        <v>251</v>
      </c>
      <c r="C13" s="143" t="s">
        <v>746</v>
      </c>
      <c r="D13" s="113"/>
      <c r="E13" s="114">
        <v>1875</v>
      </c>
      <c r="F13" s="43"/>
      <c r="G13" s="160"/>
      <c r="H13" s="367"/>
      <c r="I13" s="167">
        <f t="shared" ref="I13:I79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252</v>
      </c>
      <c r="C14" s="143" t="s">
        <v>747</v>
      </c>
      <c r="D14" s="113"/>
      <c r="E14" s="114">
        <v>2500</v>
      </c>
      <c r="F14" s="43"/>
      <c r="G14" s="160"/>
      <c r="H14" s="367">
        <v>3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253</v>
      </c>
      <c r="C15" s="143" t="s">
        <v>748</v>
      </c>
      <c r="D15" s="113"/>
      <c r="E15" s="114">
        <v>3750</v>
      </c>
      <c r="F15" s="43"/>
      <c r="G15" s="160"/>
      <c r="H15" s="367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 x14ac:dyDescent="0.3">
      <c r="B17" s="272" t="s">
        <v>254</v>
      </c>
      <c r="C17" s="143" t="s">
        <v>750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255</v>
      </c>
      <c r="C18" s="143" t="s">
        <v>751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256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257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258</v>
      </c>
      <c r="C21" s="112" t="s">
        <v>754</v>
      </c>
      <c r="D21" s="115" t="s">
        <v>756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259</v>
      </c>
      <c r="C22" s="112" t="s">
        <v>755</v>
      </c>
      <c r="D22" s="115" t="s">
        <v>756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260</v>
      </c>
      <c r="C23" s="112" t="s">
        <v>757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261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262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 x14ac:dyDescent="0.3">
      <c r="B27" s="272" t="s">
        <v>263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264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265</v>
      </c>
      <c r="C29" s="143" t="s">
        <v>762</v>
      </c>
      <c r="D29" s="113"/>
      <c r="E29" s="116"/>
      <c r="F29" s="43"/>
      <c r="G29" s="225"/>
      <c r="H29" s="367">
        <v>3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266</v>
      </c>
      <c r="C30" s="143" t="s">
        <v>763</v>
      </c>
      <c r="D30" s="113"/>
      <c r="E30" s="116"/>
      <c r="F30" s="43"/>
      <c r="G30" s="225"/>
      <c r="H30" s="367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267</v>
      </c>
      <c r="C31" s="143" t="s">
        <v>764</v>
      </c>
      <c r="D31" s="113"/>
      <c r="E31" s="116"/>
      <c r="F31" s="43"/>
      <c r="G31" s="225"/>
      <c r="H31" s="367">
        <v>5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268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269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270</v>
      </c>
      <c r="C34" s="143" t="s">
        <v>765</v>
      </c>
      <c r="D34" s="115" t="s">
        <v>815</v>
      </c>
      <c r="E34" s="118" t="s">
        <v>88</v>
      </c>
      <c r="F34" s="43"/>
      <c r="G34" s="225"/>
      <c r="H34" s="367">
        <v>3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271</v>
      </c>
      <c r="C35" s="143" t="s">
        <v>765</v>
      </c>
      <c r="D35" s="115" t="s">
        <v>815</v>
      </c>
      <c r="E35" s="118" t="s">
        <v>89</v>
      </c>
      <c r="F35" s="43"/>
      <c r="G35" s="225"/>
      <c r="H35" s="367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 x14ac:dyDescent="0.3">
      <c r="B37" s="272" t="s">
        <v>272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 x14ac:dyDescent="0.3">
      <c r="B38" s="272" t="s">
        <v>273</v>
      </c>
      <c r="C38" s="121" t="s">
        <v>769</v>
      </c>
      <c r="D38" s="122" t="s">
        <v>768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 x14ac:dyDescent="0.3">
      <c r="B39" s="272" t="s">
        <v>274</v>
      </c>
      <c r="C39" s="121" t="s">
        <v>770</v>
      </c>
      <c r="D39" s="122" t="s">
        <v>768</v>
      </c>
      <c r="E39" s="123"/>
      <c r="F39" s="43"/>
      <c r="G39" s="225"/>
      <c r="H39" s="367">
        <v>9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 x14ac:dyDescent="0.3">
      <c r="B40" s="272" t="s">
        <v>275</v>
      </c>
      <c r="C40" s="121" t="s">
        <v>771</v>
      </c>
      <c r="D40" s="122" t="s">
        <v>768</v>
      </c>
      <c r="E40" s="123"/>
      <c r="F40" s="43"/>
      <c r="G40" s="225"/>
      <c r="H40" s="367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 t="s">
        <v>276</v>
      </c>
      <c r="C41" s="240" t="s">
        <v>772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 x14ac:dyDescent="0.3">
      <c r="B42" s="272" t="s">
        <v>277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 x14ac:dyDescent="0.3">
      <c r="B43" s="272" t="s">
        <v>278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279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280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281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282</v>
      </c>
      <c r="C47" s="240" t="s">
        <v>777</v>
      </c>
      <c r="D47" s="534" t="s">
        <v>780</v>
      </c>
      <c r="E47" s="535"/>
      <c r="F47" s="217"/>
      <c r="G47" s="225"/>
      <c r="H47" s="367">
        <v>9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283</v>
      </c>
      <c r="C48" s="240" t="s">
        <v>777</v>
      </c>
      <c r="D48" s="534" t="s">
        <v>781</v>
      </c>
      <c r="E48" s="535"/>
      <c r="F48" s="217"/>
      <c r="G48" s="225"/>
      <c r="H48" s="367">
        <v>6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284</v>
      </c>
      <c r="C49" s="240" t="s">
        <v>782</v>
      </c>
      <c r="D49" s="534" t="s">
        <v>802</v>
      </c>
      <c r="E49" s="535"/>
      <c r="F49" s="43"/>
      <c r="G49" s="225"/>
      <c r="H49" s="367">
        <v>36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285</v>
      </c>
      <c r="C50" s="240" t="s">
        <v>783</v>
      </c>
      <c r="D50" s="534" t="s">
        <v>802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286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287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288</v>
      </c>
      <c r="C53" s="240" t="s">
        <v>784</v>
      </c>
      <c r="D53" s="113"/>
      <c r="E53" s="114">
        <v>2500</v>
      </c>
      <c r="F53" s="43"/>
      <c r="G53" s="225"/>
      <c r="H53" s="367">
        <v>9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289</v>
      </c>
      <c r="C54" s="240" t="s">
        <v>784</v>
      </c>
      <c r="D54" s="113"/>
      <c r="E54" s="114">
        <v>3750</v>
      </c>
      <c r="F54" s="43"/>
      <c r="G54" s="225"/>
      <c r="H54" s="367">
        <v>6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290</v>
      </c>
      <c r="C55" s="240" t="s">
        <v>803</v>
      </c>
      <c r="D55" s="113"/>
      <c r="E55" s="114">
        <v>1250</v>
      </c>
      <c r="F55" s="43"/>
      <c r="G55" s="225"/>
      <c r="H55" s="367"/>
      <c r="I55" s="167">
        <f t="shared" ref="I55:I58" si="3">J55+K55</f>
        <v>0</v>
      </c>
      <c r="J55" s="152">
        <f t="shared" ref="J55:J58" si="4">F55*H55</f>
        <v>0</v>
      </c>
      <c r="K55" s="151">
        <f t="shared" ref="K55:K58" si="5">G55*H55</f>
        <v>0</v>
      </c>
    </row>
    <row r="56" spans="2:11" s="72" customFormat="1" ht="13.8" x14ac:dyDescent="0.3">
      <c r="B56" s="272" t="s">
        <v>291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 x14ac:dyDescent="0.3">
      <c r="B57" s="272" t="s">
        <v>292</v>
      </c>
      <c r="C57" s="240" t="s">
        <v>803</v>
      </c>
      <c r="D57" s="113"/>
      <c r="E57" s="114">
        <v>2500</v>
      </c>
      <c r="F57" s="43"/>
      <c r="G57" s="225"/>
      <c r="H57" s="367">
        <v>3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 x14ac:dyDescent="0.3">
      <c r="B58" s="272" t="s">
        <v>293</v>
      </c>
      <c r="C58" s="240" t="s">
        <v>803</v>
      </c>
      <c r="D58" s="113"/>
      <c r="E58" s="114">
        <v>3750</v>
      </c>
      <c r="F58" s="43"/>
      <c r="G58" s="225"/>
      <c r="H58" s="367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 x14ac:dyDescent="0.3">
      <c r="B59" s="272" t="s">
        <v>294</v>
      </c>
      <c r="C59" s="240" t="s">
        <v>804</v>
      </c>
      <c r="D59" s="113"/>
      <c r="E59" s="114"/>
      <c r="F59" s="43"/>
      <c r="G59" s="225"/>
      <c r="H59" s="367">
        <v>2</v>
      </c>
      <c r="I59" s="167">
        <f t="shared" ref="I59" si="6">J59+K59</f>
        <v>0</v>
      </c>
      <c r="J59" s="152">
        <f t="shared" ref="J59" si="7">F59*H59</f>
        <v>0</v>
      </c>
      <c r="K59" s="151">
        <f t="shared" ref="K59" si="8">G59*H59</f>
        <v>0</v>
      </c>
    </row>
    <row r="60" spans="2:11" s="72" customFormat="1" ht="13.8" x14ac:dyDescent="0.3">
      <c r="B60" s="272" t="s">
        <v>295</v>
      </c>
      <c r="C60" s="240" t="s">
        <v>805</v>
      </c>
      <c r="D60" s="113"/>
      <c r="E60" s="114"/>
      <c r="F60" s="43"/>
      <c r="G60" s="225"/>
      <c r="H60" s="367">
        <v>10</v>
      </c>
      <c r="I60" s="167">
        <f t="shared" ref="I60" si="9">J60+K60</f>
        <v>0</v>
      </c>
      <c r="J60" s="152">
        <f t="shared" ref="J60" si="10">F60*H60</f>
        <v>0</v>
      </c>
      <c r="K60" s="151">
        <f t="shared" ref="K60" si="11">G60*H60</f>
        <v>0</v>
      </c>
    </row>
    <row r="61" spans="2:11" s="72" customFormat="1" ht="13.2" customHeight="1" x14ac:dyDescent="0.3">
      <c r="B61" s="272"/>
      <c r="C61" s="117" t="s">
        <v>792</v>
      </c>
      <c r="D61" s="379" t="s">
        <v>793</v>
      </c>
      <c r="E61" s="379" t="s">
        <v>739</v>
      </c>
      <c r="F61" s="80"/>
      <c r="G61" s="162"/>
      <c r="H61" s="367"/>
      <c r="I61" s="167"/>
      <c r="J61" s="152"/>
      <c r="K61" s="151"/>
    </row>
    <row r="62" spans="2:11" s="72" customFormat="1" ht="13.8" x14ac:dyDescent="0.3">
      <c r="B62" s="272" t="s">
        <v>296</v>
      </c>
      <c r="C62" s="395" t="s">
        <v>794</v>
      </c>
      <c r="D62" s="256"/>
      <c r="E62" s="378"/>
      <c r="F62" s="43"/>
      <c r="G62" s="225"/>
      <c r="H62" s="367">
        <v>5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297</v>
      </c>
      <c r="C63" s="400" t="s">
        <v>795</v>
      </c>
      <c r="D63" s="256"/>
      <c r="E63" s="378"/>
      <c r="F63" s="43"/>
      <c r="G63" s="225"/>
      <c r="H63" s="367">
        <v>5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298</v>
      </c>
      <c r="C64" s="395" t="s">
        <v>796</v>
      </c>
      <c r="D64" s="256"/>
      <c r="E64" s="378"/>
      <c r="F64" s="43"/>
      <c r="G64" s="160"/>
      <c r="H64" s="367">
        <v>5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 x14ac:dyDescent="0.3">
      <c r="B65" s="272" t="s">
        <v>299</v>
      </c>
      <c r="C65" s="395" t="s">
        <v>917</v>
      </c>
      <c r="D65" s="256"/>
      <c r="E65" s="378"/>
      <c r="F65" s="43"/>
      <c r="G65" s="225"/>
      <c r="H65" s="367">
        <v>15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 x14ac:dyDescent="0.3">
      <c r="B66" s="272" t="s">
        <v>300</v>
      </c>
      <c r="C66" s="434" t="s">
        <v>1139</v>
      </c>
      <c r="D66" s="256"/>
      <c r="E66" s="378"/>
      <c r="F66" s="43"/>
      <c r="G66" s="225"/>
      <c r="H66" s="367">
        <v>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301</v>
      </c>
      <c r="C67" s="395" t="s">
        <v>797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302</v>
      </c>
      <c r="C68" s="400" t="s">
        <v>798</v>
      </c>
      <c r="D68" s="382"/>
      <c r="E68" s="382"/>
      <c r="F68" s="43"/>
      <c r="G68" s="160"/>
      <c r="H68" s="367">
        <v>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303</v>
      </c>
      <c r="C69" s="395" t="s">
        <v>799</v>
      </c>
      <c r="D69" s="119"/>
      <c r="E69" s="120"/>
      <c r="F69" s="43"/>
      <c r="G69" s="160"/>
      <c r="H69" s="367">
        <v>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304</v>
      </c>
      <c r="C70" s="112" t="s">
        <v>800</v>
      </c>
      <c r="D70" s="119"/>
      <c r="E70" s="120"/>
      <c r="F70" s="43"/>
      <c r="G70" s="160"/>
      <c r="H70" s="367">
        <v>4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305</v>
      </c>
      <c r="C71" s="536" t="s">
        <v>899</v>
      </c>
      <c r="D71" s="537"/>
      <c r="E71" s="538"/>
      <c r="F71" s="43"/>
      <c r="G71" s="160"/>
      <c r="H71" s="367">
        <v>5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/>
      <c r="C72" s="117" t="s">
        <v>785</v>
      </c>
      <c r="D72" s="396"/>
      <c r="E72" s="397" t="s">
        <v>787</v>
      </c>
      <c r="F72" s="80"/>
      <c r="G72" s="162"/>
      <c r="H72" s="367"/>
      <c r="I72" s="167"/>
      <c r="J72" s="152"/>
      <c r="K72" s="151"/>
    </row>
    <row r="73" spans="2:11" s="72" customFormat="1" ht="13.8" x14ac:dyDescent="0.3">
      <c r="B73" s="272" t="s">
        <v>306</v>
      </c>
      <c r="C73" s="400" t="s">
        <v>785</v>
      </c>
      <c r="D73" s="396" t="s">
        <v>786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307</v>
      </c>
      <c r="C74" s="400" t="s">
        <v>785</v>
      </c>
      <c r="D74" s="396" t="s">
        <v>786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308</v>
      </c>
      <c r="C75" s="400" t="s">
        <v>785</v>
      </c>
      <c r="D75" s="396" t="s">
        <v>786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2" t="s">
        <v>309</v>
      </c>
      <c r="C76" s="400" t="s">
        <v>785</v>
      </c>
      <c r="D76" s="396" t="s">
        <v>786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 x14ac:dyDescent="0.3">
      <c r="B77" s="272" t="s">
        <v>310</v>
      </c>
      <c r="C77" s="400" t="s">
        <v>790</v>
      </c>
      <c r="D77" s="396" t="s">
        <v>788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311</v>
      </c>
      <c r="C78" s="539" t="s">
        <v>789</v>
      </c>
      <c r="D78" s="534"/>
      <c r="E78" s="535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312</v>
      </c>
      <c r="C79" s="398" t="s">
        <v>806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thickBot="1" x14ac:dyDescent="0.35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11" ht="15" thickBot="1" x14ac:dyDescent="0.35">
      <c r="B81" s="45"/>
      <c r="C81" s="46"/>
      <c r="D81" s="47"/>
      <c r="E81" s="46"/>
      <c r="F81" s="48"/>
      <c r="G81" s="49"/>
      <c r="H81" s="50"/>
      <c r="I81" s="51"/>
    </row>
    <row r="82" spans="2:11" ht="18.600000000000001" thickBot="1" x14ac:dyDescent="0.4">
      <c r="B82" s="531" t="s">
        <v>707</v>
      </c>
      <c r="C82" s="532"/>
      <c r="D82" s="532"/>
      <c r="E82" s="532"/>
      <c r="F82" s="532"/>
      <c r="G82" s="533"/>
      <c r="H82" s="222">
        <f>SUM(H11:H80)</f>
        <v>174</v>
      </c>
      <c r="I82" s="189">
        <f>SUM(I11:I80)</f>
        <v>0</v>
      </c>
      <c r="J82" s="258">
        <f t="shared" ref="J82:K82" si="12">SUM(J11:J80)</f>
        <v>0</v>
      </c>
      <c r="K82" s="259">
        <f t="shared" si="12"/>
        <v>0</v>
      </c>
    </row>
    <row r="83" spans="2:11" x14ac:dyDescent="0.3">
      <c r="B83" s="52"/>
    </row>
    <row r="84" spans="2:11" x14ac:dyDescent="0.3">
      <c r="B84" s="52"/>
    </row>
    <row r="85" spans="2:11" x14ac:dyDescent="0.3">
      <c r="B85" s="52"/>
    </row>
    <row r="86" spans="2:11" x14ac:dyDescent="0.3">
      <c r="B86" s="52"/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dxfId="6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6" fitToHeight="2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zoomScale="60" zoomScaleNormal="60" workbookViewId="0">
      <pane ySplit="10" topLeftCell="A11" activePane="bottomLeft" state="frozen"/>
      <selection activeCell="J18" sqref="J18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6.10937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240</v>
      </c>
      <c r="C2" s="504" t="str">
        <f>Nábytek!D11</f>
        <v>Chladicí regály Maso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1109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1122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812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313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t="shared" ref="J12:J83" si="0">F12*H12</f>
        <v>0</v>
      </c>
      <c r="K12" s="151">
        <f t="shared" ref="K12:K83" si="1">G12*H12</f>
        <v>0</v>
      </c>
    </row>
    <row r="13" spans="2:11" s="72" customFormat="1" ht="13.8" x14ac:dyDescent="0.3">
      <c r="B13" s="272" t="s">
        <v>314</v>
      </c>
      <c r="C13" s="143" t="s">
        <v>746</v>
      </c>
      <c r="D13" s="113"/>
      <c r="E13" s="114">
        <v>1875</v>
      </c>
      <c r="F13" s="43"/>
      <c r="G13" s="160"/>
      <c r="H13" s="367">
        <v>4</v>
      </c>
      <c r="I13" s="167">
        <f t="shared" ref="I13:I83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315</v>
      </c>
      <c r="C14" s="143" t="s">
        <v>747</v>
      </c>
      <c r="D14" s="113"/>
      <c r="E14" s="114">
        <v>2500</v>
      </c>
      <c r="F14" s="43"/>
      <c r="G14" s="160"/>
      <c r="H14" s="367">
        <v>6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316</v>
      </c>
      <c r="C15" s="143" t="s">
        <v>748</v>
      </c>
      <c r="D15" s="113"/>
      <c r="E15" s="114">
        <v>3750</v>
      </c>
      <c r="F15" s="43"/>
      <c r="G15" s="160"/>
      <c r="H15" s="367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 x14ac:dyDescent="0.3">
      <c r="B17" s="272" t="s">
        <v>319</v>
      </c>
      <c r="C17" s="143" t="s">
        <v>750</v>
      </c>
      <c r="D17" s="115"/>
      <c r="E17" s="114"/>
      <c r="F17" s="43"/>
      <c r="G17" s="224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320</v>
      </c>
      <c r="C18" s="143" t="s">
        <v>751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321</v>
      </c>
      <c r="C19" s="143" t="s">
        <v>752</v>
      </c>
      <c r="D19" s="115"/>
      <c r="E19" s="114"/>
      <c r="F19" s="43"/>
      <c r="G19" s="225"/>
      <c r="H19" s="367">
        <v>1</v>
      </c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322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323</v>
      </c>
      <c r="C21" s="143" t="s">
        <v>754</v>
      </c>
      <c r="D21" s="115" t="s">
        <v>756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324</v>
      </c>
      <c r="C22" s="143" t="s">
        <v>755</v>
      </c>
      <c r="D22" s="115" t="s">
        <v>756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325</v>
      </c>
      <c r="C23" s="112" t="s">
        <v>757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 x14ac:dyDescent="0.3">
      <c r="B24" s="272" t="s">
        <v>326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327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117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 x14ac:dyDescent="0.3">
      <c r="B27" s="272" t="s">
        <v>317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328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329</v>
      </c>
      <c r="C29" s="143" t="s">
        <v>762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330</v>
      </c>
      <c r="C30" s="143" t="s">
        <v>763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331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332</v>
      </c>
      <c r="C32" s="143" t="s">
        <v>765</v>
      </c>
      <c r="D32" s="115" t="s">
        <v>816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333</v>
      </c>
      <c r="C33" s="143" t="s">
        <v>765</v>
      </c>
      <c r="D33" s="115" t="s">
        <v>816</v>
      </c>
      <c r="E33" s="118" t="s">
        <v>87</v>
      </c>
      <c r="F33" s="43"/>
      <c r="G33" s="225"/>
      <c r="H33" s="367">
        <v>4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334</v>
      </c>
      <c r="C34" s="143" t="s">
        <v>765</v>
      </c>
      <c r="D34" s="115" t="s">
        <v>816</v>
      </c>
      <c r="E34" s="118" t="s">
        <v>88</v>
      </c>
      <c r="F34" s="43"/>
      <c r="G34" s="225"/>
      <c r="H34" s="367">
        <v>6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335</v>
      </c>
      <c r="C35" s="143" t="s">
        <v>765</v>
      </c>
      <c r="D35" s="115" t="s">
        <v>816</v>
      </c>
      <c r="E35" s="118" t="s">
        <v>89</v>
      </c>
      <c r="F35" s="43"/>
      <c r="G35" s="225"/>
      <c r="H35" s="367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2" customHeight="1" x14ac:dyDescent="0.3">
      <c r="B37" s="272" t="s">
        <v>318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2" customHeight="1" x14ac:dyDescent="0.3">
      <c r="B38" s="272" t="s">
        <v>336</v>
      </c>
      <c r="C38" s="240" t="s">
        <v>769</v>
      </c>
      <c r="D38" s="122" t="s">
        <v>768</v>
      </c>
      <c r="E38" s="123"/>
      <c r="F38" s="43"/>
      <c r="G38" s="225"/>
      <c r="H38" s="367">
        <v>16</v>
      </c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2" customHeight="1" x14ac:dyDescent="0.3">
      <c r="B39" s="272" t="s">
        <v>337</v>
      </c>
      <c r="C39" s="121" t="s">
        <v>770</v>
      </c>
      <c r="D39" s="122" t="s">
        <v>768</v>
      </c>
      <c r="E39" s="123"/>
      <c r="F39" s="43"/>
      <c r="G39" s="225"/>
      <c r="H39" s="367">
        <v>24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2" customHeight="1" x14ac:dyDescent="0.3">
      <c r="B40" s="272" t="s">
        <v>338</v>
      </c>
      <c r="C40" s="121" t="s">
        <v>771</v>
      </c>
      <c r="D40" s="122" t="s">
        <v>768</v>
      </c>
      <c r="E40" s="123"/>
      <c r="F40" s="43"/>
      <c r="G40" s="225"/>
      <c r="H40" s="367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 t="s">
        <v>339</v>
      </c>
      <c r="C41" s="240" t="s">
        <v>810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 x14ac:dyDescent="0.3">
      <c r="B42" s="272" t="s">
        <v>340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 x14ac:dyDescent="0.3">
      <c r="B43" s="272" t="s">
        <v>341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342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343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344</v>
      </c>
      <c r="C46" s="240" t="s">
        <v>777</v>
      </c>
      <c r="D46" s="534" t="s">
        <v>779</v>
      </c>
      <c r="E46" s="535"/>
      <c r="F46" s="217"/>
      <c r="G46" s="225"/>
      <c r="H46" s="367">
        <v>16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345</v>
      </c>
      <c r="C47" s="240" t="s">
        <v>777</v>
      </c>
      <c r="D47" s="534" t="s">
        <v>780</v>
      </c>
      <c r="E47" s="535"/>
      <c r="F47" s="217"/>
      <c r="G47" s="225"/>
      <c r="H47" s="367">
        <v>24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346</v>
      </c>
      <c r="C48" s="240" t="s">
        <v>777</v>
      </c>
      <c r="D48" s="534" t="s">
        <v>781</v>
      </c>
      <c r="E48" s="535"/>
      <c r="F48" s="217"/>
      <c r="G48" s="225"/>
      <c r="H48" s="367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347</v>
      </c>
      <c r="C49" s="240" t="s">
        <v>782</v>
      </c>
      <c r="D49" s="534" t="s">
        <v>802</v>
      </c>
      <c r="E49" s="535"/>
      <c r="F49" s="43"/>
      <c r="G49" s="225"/>
      <c r="H49" s="367">
        <v>228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348</v>
      </c>
      <c r="C50" s="240" t="s">
        <v>783</v>
      </c>
      <c r="D50" s="534" t="s">
        <v>802</v>
      </c>
      <c r="E50" s="535"/>
      <c r="F50" s="43"/>
      <c r="G50" s="225"/>
      <c r="H50" s="367">
        <v>16</v>
      </c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349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350</v>
      </c>
      <c r="C52" s="240" t="s">
        <v>784</v>
      </c>
      <c r="D52" s="113"/>
      <c r="E52" s="114">
        <v>1875</v>
      </c>
      <c r="F52" s="43"/>
      <c r="G52" s="225"/>
      <c r="H52" s="367">
        <v>4</v>
      </c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351</v>
      </c>
      <c r="C53" s="240" t="s">
        <v>784</v>
      </c>
      <c r="D53" s="113"/>
      <c r="E53" s="114">
        <v>2500</v>
      </c>
      <c r="F53" s="43"/>
      <c r="G53" s="225"/>
      <c r="H53" s="367">
        <v>6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352</v>
      </c>
      <c r="C54" s="240" t="s">
        <v>784</v>
      </c>
      <c r="D54" s="113"/>
      <c r="E54" s="114">
        <v>3750</v>
      </c>
      <c r="F54" s="43"/>
      <c r="G54" s="225"/>
      <c r="H54" s="367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353</v>
      </c>
      <c r="C55" s="240" t="s">
        <v>803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354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355</v>
      </c>
      <c r="C57" s="240" t="s">
        <v>803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356</v>
      </c>
      <c r="C58" s="240" t="s">
        <v>803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357</v>
      </c>
      <c r="C59" s="240" t="s">
        <v>804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358</v>
      </c>
      <c r="C60" s="240" t="s">
        <v>805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359</v>
      </c>
      <c r="C61" s="240" t="s">
        <v>811</v>
      </c>
      <c r="D61" s="113"/>
      <c r="E61" s="114">
        <v>1250</v>
      </c>
      <c r="F61" s="43"/>
      <c r="G61" s="225"/>
      <c r="H61" s="367"/>
      <c r="I61" s="167">
        <f t="shared" ref="I61:I64" si="3">J61+K61</f>
        <v>0</v>
      </c>
      <c r="J61" s="152">
        <f t="shared" ref="J61:J64" si="4">F61*H61</f>
        <v>0</v>
      </c>
      <c r="K61" s="151">
        <f t="shared" ref="K61:K64" si="5">G61*H61</f>
        <v>0</v>
      </c>
    </row>
    <row r="62" spans="2:11" s="72" customFormat="1" ht="13.8" x14ac:dyDescent="0.3">
      <c r="B62" s="272" t="s">
        <v>360</v>
      </c>
      <c r="C62" s="240" t="s">
        <v>811</v>
      </c>
      <c r="D62" s="113"/>
      <c r="E62" s="114">
        <v>1875</v>
      </c>
      <c r="F62" s="43"/>
      <c r="G62" s="225"/>
      <c r="H62" s="367">
        <v>4</v>
      </c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 x14ac:dyDescent="0.3">
      <c r="B63" s="272" t="s">
        <v>361</v>
      </c>
      <c r="C63" s="240" t="s">
        <v>811</v>
      </c>
      <c r="D63" s="113"/>
      <c r="E63" s="114">
        <v>2500</v>
      </c>
      <c r="F63" s="43"/>
      <c r="G63" s="225"/>
      <c r="H63" s="367">
        <v>6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 x14ac:dyDescent="0.3">
      <c r="B64" s="272" t="s">
        <v>362</v>
      </c>
      <c r="C64" s="240" t="s">
        <v>811</v>
      </c>
      <c r="D64" s="113"/>
      <c r="E64" s="114">
        <v>3750</v>
      </c>
      <c r="F64" s="43"/>
      <c r="G64" s="225"/>
      <c r="H64" s="367">
        <v>15</v>
      </c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2" customHeight="1" x14ac:dyDescent="0.3">
      <c r="B65" s="273"/>
      <c r="C65" s="117" t="s">
        <v>792</v>
      </c>
      <c r="D65" s="379" t="s">
        <v>793</v>
      </c>
      <c r="E65" s="379" t="s">
        <v>739</v>
      </c>
      <c r="F65" s="80"/>
      <c r="G65" s="162"/>
      <c r="H65" s="367"/>
      <c r="I65" s="167"/>
      <c r="J65" s="152"/>
      <c r="K65" s="151"/>
    </row>
    <row r="66" spans="2:11" s="72" customFormat="1" ht="13.8" x14ac:dyDescent="0.3">
      <c r="B66" s="272" t="s">
        <v>364</v>
      </c>
      <c r="C66" s="395" t="s">
        <v>794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365</v>
      </c>
      <c r="C67" s="400" t="s">
        <v>795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366</v>
      </c>
      <c r="C68" s="395" t="s">
        <v>796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367</v>
      </c>
      <c r="C69" s="395" t="s">
        <v>917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368</v>
      </c>
      <c r="C70" s="434" t="s">
        <v>1139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369</v>
      </c>
      <c r="C71" s="395" t="s">
        <v>797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370</v>
      </c>
      <c r="C72" s="400" t="s">
        <v>798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371</v>
      </c>
      <c r="C73" s="395" t="s">
        <v>799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372</v>
      </c>
      <c r="C74" s="112" t="s">
        <v>800</v>
      </c>
      <c r="D74" s="119"/>
      <c r="E74" s="120"/>
      <c r="F74" s="43"/>
      <c r="G74" s="160"/>
      <c r="H74" s="367">
        <v>25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373</v>
      </c>
      <c r="C75" s="536" t="s">
        <v>899</v>
      </c>
      <c r="D75" s="537"/>
      <c r="E75" s="538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3"/>
      <c r="C76" s="117" t="s">
        <v>785</v>
      </c>
      <c r="D76" s="396"/>
      <c r="E76" s="397" t="s">
        <v>787</v>
      </c>
      <c r="F76" s="80"/>
      <c r="G76" s="162"/>
      <c r="H76" s="367"/>
      <c r="I76" s="167"/>
      <c r="J76" s="152"/>
      <c r="K76" s="151"/>
    </row>
    <row r="77" spans="2:11" s="72" customFormat="1" ht="13.8" x14ac:dyDescent="0.3">
      <c r="B77" s="272" t="s">
        <v>363</v>
      </c>
      <c r="C77" s="400" t="s">
        <v>785</v>
      </c>
      <c r="D77" s="396" t="s">
        <v>786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374</v>
      </c>
      <c r="C78" s="400" t="s">
        <v>785</v>
      </c>
      <c r="D78" s="396" t="s">
        <v>786</v>
      </c>
      <c r="E78" s="114">
        <v>1875</v>
      </c>
      <c r="F78" s="43"/>
      <c r="G78" s="160"/>
      <c r="H78" s="367">
        <v>4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375</v>
      </c>
      <c r="C79" s="400" t="s">
        <v>785</v>
      </c>
      <c r="D79" s="396" t="s">
        <v>786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2" t="s">
        <v>376</v>
      </c>
      <c r="C80" s="400" t="s">
        <v>785</v>
      </c>
      <c r="D80" s="396" t="s">
        <v>786</v>
      </c>
      <c r="E80" s="114">
        <v>3750</v>
      </c>
      <c r="F80" s="43"/>
      <c r="G80" s="160"/>
      <c r="H80" s="367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 x14ac:dyDescent="0.3">
      <c r="B81" s="272" t="s">
        <v>377</v>
      </c>
      <c r="C81" s="400" t="s">
        <v>790</v>
      </c>
      <c r="D81" s="396" t="s">
        <v>788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 x14ac:dyDescent="0.3">
      <c r="B82" s="272" t="s">
        <v>378</v>
      </c>
      <c r="C82" s="539" t="s">
        <v>789</v>
      </c>
      <c r="D82" s="534"/>
      <c r="E82" s="535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379</v>
      </c>
      <c r="C83" s="398" t="s">
        <v>806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thickBot="1" x14ac:dyDescent="0.35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11" ht="15" thickBot="1" x14ac:dyDescent="0.35">
      <c r="B85" s="45"/>
      <c r="C85" s="46"/>
      <c r="D85" s="47"/>
      <c r="E85" s="46"/>
      <c r="F85" s="48"/>
      <c r="G85" s="49"/>
      <c r="H85" s="50"/>
      <c r="I85" s="51"/>
    </row>
    <row r="86" spans="2:11" ht="18.600000000000001" thickBot="1" x14ac:dyDescent="0.4">
      <c r="B86" s="531" t="s">
        <v>707</v>
      </c>
      <c r="C86" s="532"/>
      <c r="D86" s="532"/>
      <c r="E86" s="532"/>
      <c r="F86" s="532"/>
      <c r="G86" s="533"/>
      <c r="H86" s="222">
        <f>SUM(H11:H84)</f>
        <v>854</v>
      </c>
      <c r="I86" s="189">
        <f>SUM(I11:I84)</f>
        <v>0</v>
      </c>
      <c r="J86" s="258">
        <f t="shared" ref="J86:K86" si="6">SUM(J11:J84)</f>
        <v>0</v>
      </c>
      <c r="K86" s="259">
        <f t="shared" si="6"/>
        <v>0</v>
      </c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dxfId="5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4" fitToHeight="2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5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5.6640625" style="39" customWidth="1"/>
    <col min="4" max="4" width="20.6640625" style="39" bestFit="1" customWidth="1"/>
    <col min="5" max="5" width="11" style="39" bestFit="1" customWidth="1"/>
    <col min="6" max="6" width="13" style="39" customWidth="1"/>
    <col min="7" max="7" width="14.109375" style="39" customWidth="1"/>
    <col min="8" max="8" width="9.109375" style="39" customWidth="1"/>
    <col min="9" max="9" width="15.6640625" style="39" customWidth="1"/>
    <col min="10" max="10" width="15.554687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241</v>
      </c>
      <c r="C2" s="504" t="str">
        <f>Nábytek!D12</f>
        <v>Chladicí regály Ryby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807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s="72" customFormat="1" ht="13.8" x14ac:dyDescent="0.3">
      <c r="B6" s="511" t="s">
        <v>1110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8" x14ac:dyDescent="0.3">
      <c r="B7" s="511" t="s">
        <v>813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814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380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t="shared" ref="J12:J83" si="0">F12*H12</f>
        <v>0</v>
      </c>
      <c r="K12" s="151">
        <f t="shared" ref="K12:K83" si="1">G12*H12</f>
        <v>0</v>
      </c>
    </row>
    <row r="13" spans="2:11" s="72" customFormat="1" ht="13.8" x14ac:dyDescent="0.3">
      <c r="B13" s="272" t="s">
        <v>381</v>
      </c>
      <c r="C13" s="143" t="s">
        <v>746</v>
      </c>
      <c r="D13" s="113"/>
      <c r="E13" s="114">
        <v>1875</v>
      </c>
      <c r="F13" s="43"/>
      <c r="G13" s="160"/>
      <c r="H13" s="367"/>
      <c r="I13" s="167">
        <f t="shared" ref="I13:I83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382</v>
      </c>
      <c r="C14" s="143" t="s">
        <v>747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383</v>
      </c>
      <c r="C15" s="143" t="s">
        <v>748</v>
      </c>
      <c r="D15" s="113"/>
      <c r="E15" s="114">
        <v>3750</v>
      </c>
      <c r="F15" s="43"/>
      <c r="G15" s="160"/>
      <c r="H15" s="367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 x14ac:dyDescent="0.3">
      <c r="B17" s="272" t="s">
        <v>385</v>
      </c>
      <c r="C17" s="143" t="s">
        <v>750</v>
      </c>
      <c r="D17" s="115"/>
      <c r="E17" s="114"/>
      <c r="F17" s="43"/>
      <c r="G17" s="224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386</v>
      </c>
      <c r="C18" s="143" t="s">
        <v>751</v>
      </c>
      <c r="D18" s="113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387</v>
      </c>
      <c r="C19" s="143" t="s">
        <v>752</v>
      </c>
      <c r="D19" s="115"/>
      <c r="E19" s="114"/>
      <c r="F19" s="43"/>
      <c r="G19" s="225"/>
      <c r="H19" s="367">
        <v>1</v>
      </c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388</v>
      </c>
      <c r="C20" s="143" t="s">
        <v>753</v>
      </c>
      <c r="D20" s="113"/>
      <c r="E20" s="114"/>
      <c r="F20" s="43"/>
      <c r="G20" s="225"/>
      <c r="H20" s="367">
        <v>1</v>
      </c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389</v>
      </c>
      <c r="C21" s="143" t="s">
        <v>754</v>
      </c>
      <c r="D21" s="115" t="s">
        <v>756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390</v>
      </c>
      <c r="C22" s="143" t="s">
        <v>755</v>
      </c>
      <c r="D22" s="115" t="s">
        <v>756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391</v>
      </c>
      <c r="C23" s="112" t="s">
        <v>757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392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393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 x14ac:dyDescent="0.3">
      <c r="B27" s="272" t="s">
        <v>384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394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395</v>
      </c>
      <c r="C29" s="112" t="s">
        <v>762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396</v>
      </c>
      <c r="C30" s="112" t="s">
        <v>763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397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398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399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400</v>
      </c>
      <c r="C34" s="143" t="s">
        <v>765</v>
      </c>
      <c r="D34" s="115" t="s">
        <v>815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401</v>
      </c>
      <c r="C35" s="143" t="s">
        <v>765</v>
      </c>
      <c r="D35" s="115" t="s">
        <v>815</v>
      </c>
      <c r="E35" s="118" t="s">
        <v>89</v>
      </c>
      <c r="F35" s="43"/>
      <c r="G35" s="225"/>
      <c r="H35" s="367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2" customHeight="1" x14ac:dyDescent="0.3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2" customHeight="1" x14ac:dyDescent="0.3">
      <c r="B37" s="272" t="s">
        <v>418</v>
      </c>
      <c r="C37" s="121" t="s">
        <v>767</v>
      </c>
      <c r="D37" s="122" t="s">
        <v>768</v>
      </c>
      <c r="E37" s="123"/>
      <c r="F37" s="43"/>
      <c r="G37" s="224"/>
      <c r="H37" s="367"/>
      <c r="I37" s="167">
        <f t="shared" ref="I37:I40" si="3">J37+K37</f>
        <v>0</v>
      </c>
      <c r="J37" s="152">
        <f t="shared" ref="J37:J40" si="4">F37*H37</f>
        <v>0</v>
      </c>
      <c r="K37" s="151">
        <f t="shared" ref="K37:K40" si="5">G37*H37</f>
        <v>0</v>
      </c>
    </row>
    <row r="38" spans="2:11" s="72" customFormat="1" ht="13.2" customHeight="1" x14ac:dyDescent="0.3">
      <c r="B38" s="272" t="s">
        <v>419</v>
      </c>
      <c r="C38" s="240" t="s">
        <v>769</v>
      </c>
      <c r="D38" s="122" t="s">
        <v>768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2" customHeight="1" x14ac:dyDescent="0.3">
      <c r="B39" s="272" t="s">
        <v>420</v>
      </c>
      <c r="C39" s="121" t="s">
        <v>770</v>
      </c>
      <c r="D39" s="122" t="s">
        <v>768</v>
      </c>
      <c r="E39" s="123"/>
      <c r="F39" s="43"/>
      <c r="G39" s="225"/>
      <c r="H39" s="367">
        <v>4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2" customHeight="1" x14ac:dyDescent="0.3">
      <c r="B40" s="272" t="s">
        <v>421</v>
      </c>
      <c r="C40" s="121" t="s">
        <v>771</v>
      </c>
      <c r="D40" s="122" t="s">
        <v>768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2" customHeight="1" x14ac:dyDescent="0.3">
      <c r="B41" s="272" t="s">
        <v>422</v>
      </c>
      <c r="C41" s="240" t="s">
        <v>810</v>
      </c>
      <c r="D41" s="534" t="s">
        <v>776</v>
      </c>
      <c r="E41" s="535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 x14ac:dyDescent="0.3">
      <c r="B42" s="272" t="s">
        <v>423</v>
      </c>
      <c r="C42" s="240" t="s">
        <v>773</v>
      </c>
      <c r="D42" s="534" t="s">
        <v>776</v>
      </c>
      <c r="E42" s="535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 x14ac:dyDescent="0.3">
      <c r="B43" s="272" t="s">
        <v>424</v>
      </c>
      <c r="C43" s="240" t="s">
        <v>774</v>
      </c>
      <c r="D43" s="534" t="s">
        <v>776</v>
      </c>
      <c r="E43" s="535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425</v>
      </c>
      <c r="C44" s="240" t="s">
        <v>775</v>
      </c>
      <c r="D44" s="534" t="s">
        <v>776</v>
      </c>
      <c r="E44" s="535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426</v>
      </c>
      <c r="C45" s="240" t="s">
        <v>777</v>
      </c>
      <c r="D45" s="534" t="s">
        <v>778</v>
      </c>
      <c r="E45" s="535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427</v>
      </c>
      <c r="C46" s="240" t="s">
        <v>777</v>
      </c>
      <c r="D46" s="534" t="s">
        <v>779</v>
      </c>
      <c r="E46" s="535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428</v>
      </c>
      <c r="C47" s="240" t="s">
        <v>777</v>
      </c>
      <c r="D47" s="534" t="s">
        <v>780</v>
      </c>
      <c r="E47" s="535"/>
      <c r="F47" s="217"/>
      <c r="G47" s="225"/>
      <c r="H47" s="367">
        <v>4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429</v>
      </c>
      <c r="C48" s="240" t="s">
        <v>777</v>
      </c>
      <c r="D48" s="534" t="s">
        <v>781</v>
      </c>
      <c r="E48" s="535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430</v>
      </c>
      <c r="C49" s="240" t="s">
        <v>782</v>
      </c>
      <c r="D49" s="534" t="s">
        <v>802</v>
      </c>
      <c r="E49" s="535"/>
      <c r="F49" s="43"/>
      <c r="G49" s="225"/>
      <c r="H49" s="367">
        <v>8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431</v>
      </c>
      <c r="C50" s="240" t="s">
        <v>783</v>
      </c>
      <c r="D50" s="534" t="s">
        <v>802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432</v>
      </c>
      <c r="C51" s="240" t="s">
        <v>784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433</v>
      </c>
      <c r="C52" s="240" t="s">
        <v>784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434</v>
      </c>
      <c r="C53" s="240" t="s">
        <v>784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435</v>
      </c>
      <c r="C54" s="240" t="s">
        <v>784</v>
      </c>
      <c r="D54" s="113"/>
      <c r="E54" s="114">
        <v>3750</v>
      </c>
      <c r="F54" s="43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436</v>
      </c>
      <c r="C55" s="240" t="s">
        <v>803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437</v>
      </c>
      <c r="C56" s="240" t="s">
        <v>803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438</v>
      </c>
      <c r="C57" s="240" t="s">
        <v>803</v>
      </c>
      <c r="D57" s="113"/>
      <c r="E57" s="114">
        <v>2500</v>
      </c>
      <c r="F57" s="43"/>
      <c r="G57" s="225"/>
      <c r="H57" s="367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439</v>
      </c>
      <c r="C58" s="240" t="s">
        <v>803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440</v>
      </c>
      <c r="C59" s="240" t="s">
        <v>804</v>
      </c>
      <c r="D59" s="113"/>
      <c r="E59" s="114"/>
      <c r="F59" s="43"/>
      <c r="G59" s="225"/>
      <c r="H59" s="367">
        <v>2</v>
      </c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441</v>
      </c>
      <c r="C60" s="240" t="s">
        <v>805</v>
      </c>
      <c r="D60" s="113"/>
      <c r="E60" s="114"/>
      <c r="F60" s="43"/>
      <c r="G60" s="225"/>
      <c r="H60" s="367">
        <v>2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442</v>
      </c>
      <c r="C61" s="240" t="s">
        <v>811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 x14ac:dyDescent="0.3">
      <c r="B62" s="272" t="s">
        <v>443</v>
      </c>
      <c r="C62" s="240" t="s">
        <v>811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444</v>
      </c>
      <c r="C63" s="240" t="s">
        <v>811</v>
      </c>
      <c r="D63" s="113"/>
      <c r="E63" s="114">
        <v>2500</v>
      </c>
      <c r="F63" s="43"/>
      <c r="G63" s="225"/>
      <c r="H63" s="367">
        <v>1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445</v>
      </c>
      <c r="C64" s="240" t="s">
        <v>811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2" customHeight="1" x14ac:dyDescent="0.3">
      <c r="B65" s="273"/>
      <c r="C65" s="117" t="s">
        <v>792</v>
      </c>
      <c r="D65" s="379" t="s">
        <v>793</v>
      </c>
      <c r="E65" s="379" t="s">
        <v>739</v>
      </c>
      <c r="F65" s="80"/>
      <c r="G65" s="162"/>
      <c r="H65" s="367"/>
      <c r="I65" s="167"/>
      <c r="J65" s="152"/>
      <c r="K65" s="151"/>
    </row>
    <row r="66" spans="2:11" s="72" customFormat="1" ht="13.8" x14ac:dyDescent="0.3">
      <c r="B66" s="272" t="s">
        <v>403</v>
      </c>
      <c r="C66" s="395" t="s">
        <v>794</v>
      </c>
      <c r="D66" s="256"/>
      <c r="E66" s="378"/>
      <c r="F66" s="43"/>
      <c r="G66" s="225"/>
      <c r="H66" s="367">
        <v>1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404</v>
      </c>
      <c r="C67" s="400" t="s">
        <v>795</v>
      </c>
      <c r="D67" s="256"/>
      <c r="E67" s="378"/>
      <c r="F67" s="43"/>
      <c r="G67" s="225"/>
      <c r="H67" s="367">
        <v>1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405</v>
      </c>
      <c r="C68" s="395" t="s">
        <v>796</v>
      </c>
      <c r="D68" s="256"/>
      <c r="E68" s="378"/>
      <c r="F68" s="43"/>
      <c r="G68" s="160"/>
      <c r="H68" s="367">
        <v>1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 x14ac:dyDescent="0.3">
      <c r="B69" s="272" t="s">
        <v>406</v>
      </c>
      <c r="C69" s="395" t="s">
        <v>917</v>
      </c>
      <c r="D69" s="256"/>
      <c r="E69" s="378"/>
      <c r="F69" s="43"/>
      <c r="G69" s="225"/>
      <c r="H69" s="367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 x14ac:dyDescent="0.3">
      <c r="B70" s="272" t="s">
        <v>407</v>
      </c>
      <c r="C70" s="434" t="s">
        <v>1139</v>
      </c>
      <c r="D70" s="256"/>
      <c r="E70" s="378"/>
      <c r="F70" s="43"/>
      <c r="G70" s="225"/>
      <c r="H70" s="367">
        <v>1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408</v>
      </c>
      <c r="C71" s="395" t="s">
        <v>797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409</v>
      </c>
      <c r="C72" s="400" t="s">
        <v>798</v>
      </c>
      <c r="D72" s="382"/>
      <c r="E72" s="382"/>
      <c r="F72" s="43"/>
      <c r="G72" s="160"/>
      <c r="H72" s="367">
        <v>1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410</v>
      </c>
      <c r="C73" s="395" t="s">
        <v>799</v>
      </c>
      <c r="D73" s="119"/>
      <c r="E73" s="120"/>
      <c r="F73" s="43"/>
      <c r="G73" s="160"/>
      <c r="H73" s="367">
        <v>1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411</v>
      </c>
      <c r="C74" s="112" t="s">
        <v>800</v>
      </c>
      <c r="D74" s="119"/>
      <c r="E74" s="120"/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412</v>
      </c>
      <c r="C75" s="536" t="s">
        <v>899</v>
      </c>
      <c r="D75" s="537"/>
      <c r="E75" s="538"/>
      <c r="F75" s="43"/>
      <c r="G75" s="160"/>
      <c r="H75" s="367">
        <v>1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3"/>
      <c r="C76" s="117" t="s">
        <v>785</v>
      </c>
      <c r="D76" s="396"/>
      <c r="E76" s="397" t="s">
        <v>787</v>
      </c>
      <c r="F76" s="80"/>
      <c r="G76" s="162"/>
      <c r="H76" s="367"/>
      <c r="I76" s="167"/>
      <c r="J76" s="152"/>
      <c r="K76" s="151"/>
    </row>
    <row r="77" spans="2:11" s="72" customFormat="1" ht="13.8" x14ac:dyDescent="0.3">
      <c r="B77" s="272" t="s">
        <v>402</v>
      </c>
      <c r="C77" s="400" t="s">
        <v>785</v>
      </c>
      <c r="D77" s="396" t="s">
        <v>786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413</v>
      </c>
      <c r="C78" s="400" t="s">
        <v>785</v>
      </c>
      <c r="D78" s="396" t="s">
        <v>786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414</v>
      </c>
      <c r="C79" s="400" t="s">
        <v>785</v>
      </c>
      <c r="D79" s="396" t="s">
        <v>786</v>
      </c>
      <c r="E79" s="114">
        <v>2500</v>
      </c>
      <c r="F79" s="43"/>
      <c r="G79" s="160"/>
      <c r="H79" s="367">
        <v>1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2" t="s">
        <v>415</v>
      </c>
      <c r="C80" s="400" t="s">
        <v>785</v>
      </c>
      <c r="D80" s="396" t="s">
        <v>786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 x14ac:dyDescent="0.3">
      <c r="B81" s="272" t="s">
        <v>416</v>
      </c>
      <c r="C81" s="400" t="s">
        <v>790</v>
      </c>
      <c r="D81" s="396" t="s">
        <v>788</v>
      </c>
      <c r="E81" s="114"/>
      <c r="F81" s="43"/>
      <c r="G81" s="160"/>
      <c r="H81" s="367">
        <v>2</v>
      </c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 x14ac:dyDescent="0.3">
      <c r="B82" s="272" t="s">
        <v>417</v>
      </c>
      <c r="C82" s="539" t="s">
        <v>789</v>
      </c>
      <c r="D82" s="534"/>
      <c r="E82" s="535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661</v>
      </c>
      <c r="C83" s="398" t="s">
        <v>806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thickBot="1" x14ac:dyDescent="0.35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11" ht="15" thickBot="1" x14ac:dyDescent="0.35">
      <c r="B85" s="45"/>
      <c r="C85" s="46"/>
      <c r="D85" s="47"/>
      <c r="E85" s="46"/>
      <c r="F85" s="48"/>
      <c r="G85" s="49"/>
      <c r="H85" s="50"/>
      <c r="I85" s="51"/>
    </row>
    <row r="86" spans="2:11" ht="18.600000000000001" thickBot="1" x14ac:dyDescent="0.4">
      <c r="B86" s="531" t="s">
        <v>707</v>
      </c>
      <c r="C86" s="532"/>
      <c r="D86" s="532"/>
      <c r="E86" s="532"/>
      <c r="F86" s="532"/>
      <c r="G86" s="533"/>
      <c r="H86" s="222">
        <f>SUM(H11:H84)</f>
        <v>40</v>
      </c>
      <c r="I86" s="189">
        <f>SUM(I11:I84)</f>
        <v>0</v>
      </c>
      <c r="J86" s="258">
        <f t="shared" ref="J86:K86" si="6">SUM(J11:J84)</f>
        <v>0</v>
      </c>
      <c r="K86" s="259">
        <f t="shared" si="6"/>
        <v>0</v>
      </c>
    </row>
    <row r="87" spans="2:11" x14ac:dyDescent="0.3">
      <c r="B87" s="52"/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</sheetData>
  <protectedRanges>
    <protectedRange sqref="G36 G65 G26 G11:H11 G76 G84:H84 G16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" name="Bereich2_4_3"/>
    <protectedRange sqref="F81" name="Bereich2_1_3_2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82:H83 H12:H60 H65:H80" name="Bereich2_4_2_2"/>
    <protectedRange sqref="H81" name="Bereich2_4_3_1"/>
    <protectedRange sqref="H61:H64" name="Bereich2_4_2_1_1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dxfId="4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4" fitToHeight="2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9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55.8867187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9" width="16.5546875" style="39" customWidth="1"/>
    <col min="10" max="10" width="17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446</v>
      </c>
      <c r="C2" s="504" t="str">
        <f>Nábytek!D13</f>
        <v>Chladicí regály Zákusky a pečivo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817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1111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1123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1026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447</v>
      </c>
      <c r="C12" s="143" t="s">
        <v>745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t="shared" ref="J12:J87" si="0">F12*H12</f>
        <v>0</v>
      </c>
      <c r="K12" s="151">
        <f t="shared" ref="K12:K87" si="1">G12*H12</f>
        <v>0</v>
      </c>
    </row>
    <row r="13" spans="2:11" s="72" customFormat="1" ht="13.8" x14ac:dyDescent="0.3">
      <c r="B13" s="272" t="s">
        <v>507</v>
      </c>
      <c r="C13" s="143" t="s">
        <v>746</v>
      </c>
      <c r="D13" s="113"/>
      <c r="E13" s="114">
        <v>1875</v>
      </c>
      <c r="F13" s="43"/>
      <c r="G13" s="160"/>
      <c r="H13" s="367"/>
      <c r="I13" s="167">
        <f t="shared" ref="I13:I87" si="2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 x14ac:dyDescent="0.3">
      <c r="B14" s="272" t="s">
        <v>508</v>
      </c>
      <c r="C14" s="143" t="s">
        <v>747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 x14ac:dyDescent="0.3">
      <c r="B15" s="272" t="s">
        <v>509</v>
      </c>
      <c r="C15" s="143" t="s">
        <v>748</v>
      </c>
      <c r="D15" s="113"/>
      <c r="E15" s="114">
        <v>3750</v>
      </c>
      <c r="F15" s="43"/>
      <c r="G15" s="160"/>
      <c r="H15" s="367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 x14ac:dyDescent="0.3">
      <c r="B16" s="272"/>
      <c r="C16" s="144" t="s">
        <v>749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 x14ac:dyDescent="0.3">
      <c r="B17" s="272" t="s">
        <v>448</v>
      </c>
      <c r="C17" s="143" t="s">
        <v>750</v>
      </c>
      <c r="D17" s="115"/>
      <c r="E17" s="114"/>
      <c r="F17" s="43"/>
      <c r="G17" s="224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499</v>
      </c>
      <c r="C18" s="143" t="s">
        <v>751</v>
      </c>
      <c r="D18" s="113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 t="s">
        <v>500</v>
      </c>
      <c r="C19" s="143" t="s">
        <v>752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 x14ac:dyDescent="0.3">
      <c r="B20" s="272" t="s">
        <v>501</v>
      </c>
      <c r="C20" s="143" t="s">
        <v>753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502</v>
      </c>
      <c r="C21" s="112" t="s">
        <v>757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503</v>
      </c>
      <c r="C22" s="112" t="s">
        <v>818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504</v>
      </c>
      <c r="C23" s="112" t="s">
        <v>819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505</v>
      </c>
      <c r="C24" s="112" t="s">
        <v>758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506</v>
      </c>
      <c r="C25" s="143" t="s">
        <v>759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/>
      <c r="C26" s="415" t="s">
        <v>809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 x14ac:dyDescent="0.3">
      <c r="B27" s="272" t="s">
        <v>449</v>
      </c>
      <c r="C27" s="112" t="s">
        <v>760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491</v>
      </c>
      <c r="C28" s="112" t="s">
        <v>761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 t="s">
        <v>492</v>
      </c>
      <c r="C29" s="112" t="s">
        <v>762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 x14ac:dyDescent="0.3">
      <c r="B30" s="272" t="s">
        <v>493</v>
      </c>
      <c r="C30" s="112" t="s">
        <v>763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494</v>
      </c>
      <c r="C31" s="143" t="s">
        <v>764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 x14ac:dyDescent="0.3">
      <c r="B32" s="272" t="s">
        <v>495</v>
      </c>
      <c r="C32" s="143" t="s">
        <v>765</v>
      </c>
      <c r="D32" s="115" t="s">
        <v>815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496</v>
      </c>
      <c r="C33" s="143" t="s">
        <v>765</v>
      </c>
      <c r="D33" s="115" t="s">
        <v>815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497</v>
      </c>
      <c r="C34" s="143" t="s">
        <v>765</v>
      </c>
      <c r="D34" s="115" t="s">
        <v>815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498</v>
      </c>
      <c r="C35" s="143" t="s">
        <v>765</v>
      </c>
      <c r="D35" s="115" t="s">
        <v>815</v>
      </c>
      <c r="E35" s="118" t="s">
        <v>89</v>
      </c>
      <c r="F35" s="43"/>
      <c r="G35" s="225"/>
      <c r="H35" s="367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/>
      <c r="C36" s="244" t="s">
        <v>766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 x14ac:dyDescent="0.3">
      <c r="B37" s="272" t="s">
        <v>450</v>
      </c>
      <c r="C37" s="121" t="s">
        <v>820</v>
      </c>
      <c r="D37" s="122" t="s">
        <v>768</v>
      </c>
      <c r="E37" s="123"/>
      <c r="F37" s="43"/>
      <c r="G37" s="224"/>
      <c r="H37" s="367"/>
      <c r="I37" s="167">
        <f t="shared" ref="I37:I40" si="3">J37+K37</f>
        <v>0</v>
      </c>
      <c r="J37" s="152">
        <f t="shared" ref="J37:J40" si="4">F37*H37</f>
        <v>0</v>
      </c>
      <c r="K37" s="151">
        <f t="shared" ref="K37:K40" si="5">G37*H37</f>
        <v>0</v>
      </c>
    </row>
    <row r="38" spans="2:11" s="72" customFormat="1" ht="13.8" x14ac:dyDescent="0.3">
      <c r="B38" s="272" t="s">
        <v>468</v>
      </c>
      <c r="C38" s="121" t="s">
        <v>821</v>
      </c>
      <c r="D38" s="122" t="s">
        <v>768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 x14ac:dyDescent="0.3">
      <c r="B39" s="272" t="s">
        <v>469</v>
      </c>
      <c r="C39" s="121" t="s">
        <v>822</v>
      </c>
      <c r="D39" s="122" t="s">
        <v>768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 x14ac:dyDescent="0.3">
      <c r="B40" s="272" t="s">
        <v>470</v>
      </c>
      <c r="C40" s="121" t="s">
        <v>823</v>
      </c>
      <c r="D40" s="122" t="s">
        <v>768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 x14ac:dyDescent="0.3">
      <c r="B41" s="272" t="s">
        <v>471</v>
      </c>
      <c r="C41" s="121" t="s">
        <v>824</v>
      </c>
      <c r="D41" s="122" t="s">
        <v>768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 x14ac:dyDescent="0.3">
      <c r="B42" s="272" t="s">
        <v>472</v>
      </c>
      <c r="C42" s="121" t="s">
        <v>825</v>
      </c>
      <c r="D42" s="122" t="s">
        <v>768</v>
      </c>
      <c r="E42" s="123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 x14ac:dyDescent="0.3">
      <c r="B43" s="272" t="s">
        <v>473</v>
      </c>
      <c r="C43" s="121" t="s">
        <v>826</v>
      </c>
      <c r="D43" s="122" t="s">
        <v>768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 x14ac:dyDescent="0.3">
      <c r="B44" s="272" t="s">
        <v>474</v>
      </c>
      <c r="C44" s="121" t="s">
        <v>827</v>
      </c>
      <c r="D44" s="122" t="s">
        <v>768</v>
      </c>
      <c r="E44" s="123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 x14ac:dyDescent="0.3">
      <c r="B45" s="272" t="s">
        <v>475</v>
      </c>
      <c r="C45" s="121" t="s">
        <v>828</v>
      </c>
      <c r="D45" s="122" t="s">
        <v>768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 x14ac:dyDescent="0.3">
      <c r="B46" s="272" t="s">
        <v>476</v>
      </c>
      <c r="C46" s="121" t="s">
        <v>829</v>
      </c>
      <c r="D46" s="122" t="s">
        <v>768</v>
      </c>
      <c r="E46" s="123"/>
      <c r="F46" s="43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 x14ac:dyDescent="0.3">
      <c r="B47" s="272" t="s">
        <v>477</v>
      </c>
      <c r="C47" s="121" t="s">
        <v>830</v>
      </c>
      <c r="D47" s="122" t="s">
        <v>768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 x14ac:dyDescent="0.3">
      <c r="B48" s="272" t="s">
        <v>478</v>
      </c>
      <c r="C48" s="121" t="s">
        <v>831</v>
      </c>
      <c r="D48" s="122" t="s">
        <v>768</v>
      </c>
      <c r="E48" s="123"/>
      <c r="F48" s="43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 x14ac:dyDescent="0.3">
      <c r="B49" s="272" t="s">
        <v>479</v>
      </c>
      <c r="C49" s="240" t="s">
        <v>810</v>
      </c>
      <c r="D49" s="534" t="s">
        <v>776</v>
      </c>
      <c r="E49" s="535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 x14ac:dyDescent="0.3">
      <c r="B50" s="272" t="s">
        <v>480</v>
      </c>
      <c r="C50" s="240" t="s">
        <v>773</v>
      </c>
      <c r="D50" s="534" t="s">
        <v>776</v>
      </c>
      <c r="E50" s="535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 x14ac:dyDescent="0.3">
      <c r="B51" s="272" t="s">
        <v>481</v>
      </c>
      <c r="C51" s="240" t="s">
        <v>774</v>
      </c>
      <c r="D51" s="534" t="s">
        <v>776</v>
      </c>
      <c r="E51" s="535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 x14ac:dyDescent="0.3">
      <c r="B52" s="272" t="s">
        <v>482</v>
      </c>
      <c r="C52" s="240" t="s">
        <v>775</v>
      </c>
      <c r="D52" s="534" t="s">
        <v>776</v>
      </c>
      <c r="E52" s="535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 x14ac:dyDescent="0.3">
      <c r="B53" s="272" t="s">
        <v>483</v>
      </c>
      <c r="C53" s="240" t="s">
        <v>777</v>
      </c>
      <c r="D53" s="534" t="s">
        <v>778</v>
      </c>
      <c r="E53" s="535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 x14ac:dyDescent="0.3">
      <c r="B54" s="272" t="s">
        <v>484</v>
      </c>
      <c r="C54" s="240" t="s">
        <v>777</v>
      </c>
      <c r="D54" s="534" t="s">
        <v>779</v>
      </c>
      <c r="E54" s="535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 x14ac:dyDescent="0.3">
      <c r="B55" s="272" t="s">
        <v>485</v>
      </c>
      <c r="C55" s="240" t="s">
        <v>777</v>
      </c>
      <c r="D55" s="534" t="s">
        <v>780</v>
      </c>
      <c r="E55" s="535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 x14ac:dyDescent="0.3">
      <c r="B56" s="272" t="s">
        <v>486</v>
      </c>
      <c r="C56" s="240" t="s">
        <v>777</v>
      </c>
      <c r="D56" s="534" t="s">
        <v>781</v>
      </c>
      <c r="E56" s="535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 x14ac:dyDescent="0.3">
      <c r="B57" s="272" t="s">
        <v>487</v>
      </c>
      <c r="C57" s="240" t="s">
        <v>782</v>
      </c>
      <c r="D57" s="534" t="s">
        <v>802</v>
      </c>
      <c r="E57" s="535"/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 x14ac:dyDescent="0.3">
      <c r="B58" s="272" t="s">
        <v>488</v>
      </c>
      <c r="C58" s="240" t="s">
        <v>783</v>
      </c>
      <c r="D58" s="534" t="s">
        <v>802</v>
      </c>
      <c r="E58" s="535"/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 x14ac:dyDescent="0.3">
      <c r="B59" s="272" t="s">
        <v>489</v>
      </c>
      <c r="C59" s="240" t="s">
        <v>784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 x14ac:dyDescent="0.3">
      <c r="B60" s="272" t="s">
        <v>490</v>
      </c>
      <c r="C60" s="240" t="s">
        <v>784</v>
      </c>
      <c r="D60" s="113"/>
      <c r="E60" s="114">
        <v>1875</v>
      </c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 x14ac:dyDescent="0.3">
      <c r="B61" s="272" t="s">
        <v>451</v>
      </c>
      <c r="C61" s="240" t="s">
        <v>784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 x14ac:dyDescent="0.3">
      <c r="B62" s="272" t="s">
        <v>459</v>
      </c>
      <c r="C62" s="240" t="s">
        <v>784</v>
      </c>
      <c r="D62" s="113"/>
      <c r="E62" s="114">
        <v>3750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 x14ac:dyDescent="0.3">
      <c r="B63" s="272" t="s">
        <v>460</v>
      </c>
      <c r="C63" s="240" t="s">
        <v>803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 x14ac:dyDescent="0.3">
      <c r="B64" s="272" t="s">
        <v>461</v>
      </c>
      <c r="C64" s="240" t="s">
        <v>803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 x14ac:dyDescent="0.3">
      <c r="B65" s="272" t="s">
        <v>462</v>
      </c>
      <c r="C65" s="240" t="s">
        <v>803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 x14ac:dyDescent="0.3">
      <c r="B66" s="272" t="s">
        <v>463</v>
      </c>
      <c r="C66" s="240" t="s">
        <v>803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 x14ac:dyDescent="0.3">
      <c r="B67" s="272" t="s">
        <v>464</v>
      </c>
      <c r="C67" s="240" t="s">
        <v>804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 x14ac:dyDescent="0.3">
      <c r="B68" s="272" t="s">
        <v>465</v>
      </c>
      <c r="C68" s="240" t="s">
        <v>805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2" customHeight="1" x14ac:dyDescent="0.3">
      <c r="B69" s="273"/>
      <c r="C69" s="117" t="s">
        <v>792</v>
      </c>
      <c r="D69" s="379" t="s">
        <v>793</v>
      </c>
      <c r="E69" s="379" t="s">
        <v>739</v>
      </c>
      <c r="F69" s="80"/>
      <c r="G69" s="162"/>
      <c r="H69" s="367"/>
      <c r="I69" s="167"/>
      <c r="J69" s="152"/>
      <c r="K69" s="151"/>
    </row>
    <row r="70" spans="2:11" s="72" customFormat="1" ht="13.8" x14ac:dyDescent="0.3">
      <c r="B70" s="272" t="s">
        <v>466</v>
      </c>
      <c r="C70" s="395" t="s">
        <v>794</v>
      </c>
      <c r="D70" s="256"/>
      <c r="E70" s="378"/>
      <c r="F70" s="43"/>
      <c r="G70" s="225"/>
      <c r="H70" s="367"/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 x14ac:dyDescent="0.3">
      <c r="B71" s="272" t="s">
        <v>467</v>
      </c>
      <c r="C71" s="400" t="s">
        <v>795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 x14ac:dyDescent="0.3">
      <c r="B72" s="272" t="s">
        <v>452</v>
      </c>
      <c r="C72" s="395" t="s">
        <v>796</v>
      </c>
      <c r="D72" s="256"/>
      <c r="E72" s="378"/>
      <c r="F72" s="43"/>
      <c r="G72" s="160"/>
      <c r="H72" s="367"/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 x14ac:dyDescent="0.3">
      <c r="B73" s="272" t="s">
        <v>453</v>
      </c>
      <c r="C73" s="395" t="s">
        <v>917</v>
      </c>
      <c r="D73" s="256"/>
      <c r="E73" s="378"/>
      <c r="F73" s="43"/>
      <c r="G73" s="225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 x14ac:dyDescent="0.3">
      <c r="B74" s="272" t="s">
        <v>454</v>
      </c>
      <c r="C74" s="434" t="s">
        <v>1139</v>
      </c>
      <c r="D74" s="256"/>
      <c r="E74" s="378"/>
      <c r="F74" s="43"/>
      <c r="G74" s="225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 x14ac:dyDescent="0.3">
      <c r="B75" s="272" t="s">
        <v>455</v>
      </c>
      <c r="C75" s="395" t="s">
        <v>797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 x14ac:dyDescent="0.3">
      <c r="B76" s="272" t="s">
        <v>456</v>
      </c>
      <c r="C76" s="400" t="s">
        <v>798</v>
      </c>
      <c r="D76" s="382"/>
      <c r="E76" s="382"/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 x14ac:dyDescent="0.3">
      <c r="B77" s="272" t="s">
        <v>457</v>
      </c>
      <c r="C77" s="395" t="s">
        <v>799</v>
      </c>
      <c r="D77" s="119"/>
      <c r="E77" s="120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 x14ac:dyDescent="0.3">
      <c r="B78" s="272" t="s">
        <v>458</v>
      </c>
      <c r="C78" s="112" t="s">
        <v>800</v>
      </c>
      <c r="D78" s="119"/>
      <c r="E78" s="120"/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 x14ac:dyDescent="0.3">
      <c r="B79" s="272" t="s">
        <v>662</v>
      </c>
      <c r="C79" s="536" t="s">
        <v>899</v>
      </c>
      <c r="D79" s="537"/>
      <c r="E79" s="538"/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 x14ac:dyDescent="0.3">
      <c r="B80" s="273"/>
      <c r="C80" s="117" t="s">
        <v>785</v>
      </c>
      <c r="D80" s="396"/>
      <c r="E80" s="397" t="s">
        <v>787</v>
      </c>
      <c r="F80" s="80"/>
      <c r="G80" s="162"/>
      <c r="H80" s="367"/>
      <c r="I80" s="167"/>
      <c r="J80" s="152"/>
      <c r="K80" s="151"/>
    </row>
    <row r="81" spans="2:11" s="72" customFormat="1" ht="13.8" x14ac:dyDescent="0.3">
      <c r="B81" s="272" t="s">
        <v>663</v>
      </c>
      <c r="C81" s="400" t="s">
        <v>785</v>
      </c>
      <c r="D81" s="396" t="s">
        <v>786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 x14ac:dyDescent="0.3">
      <c r="B82" s="272" t="s">
        <v>664</v>
      </c>
      <c r="C82" s="400" t="s">
        <v>785</v>
      </c>
      <c r="D82" s="396" t="s">
        <v>786</v>
      </c>
      <c r="E82" s="114">
        <v>1875</v>
      </c>
      <c r="F82" s="43"/>
      <c r="G82" s="160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 x14ac:dyDescent="0.3">
      <c r="B83" s="272" t="s">
        <v>665</v>
      </c>
      <c r="C83" s="400" t="s">
        <v>785</v>
      </c>
      <c r="D83" s="396" t="s">
        <v>786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 x14ac:dyDescent="0.3">
      <c r="B84" s="272" t="s">
        <v>666</v>
      </c>
      <c r="C84" s="400" t="s">
        <v>785</v>
      </c>
      <c r="D84" s="396" t="s">
        <v>786</v>
      </c>
      <c r="E84" s="114">
        <v>3750</v>
      </c>
      <c r="F84" s="43"/>
      <c r="G84" s="160"/>
      <c r="H84" s="367"/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 x14ac:dyDescent="0.3">
      <c r="B85" s="272" t="s">
        <v>667</v>
      </c>
      <c r="C85" s="400" t="s">
        <v>790</v>
      </c>
      <c r="D85" s="396" t="s">
        <v>788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 x14ac:dyDescent="0.3">
      <c r="B86" s="272" t="s">
        <v>668</v>
      </c>
      <c r="C86" s="539" t="s">
        <v>789</v>
      </c>
      <c r="D86" s="534"/>
      <c r="E86" s="535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 x14ac:dyDescent="0.3">
      <c r="B87" s="272" t="s">
        <v>669</v>
      </c>
      <c r="C87" s="398" t="s">
        <v>806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thickBot="1" x14ac:dyDescent="0.35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11" ht="15" thickBot="1" x14ac:dyDescent="0.35">
      <c r="B89" s="45"/>
      <c r="C89" s="46"/>
      <c r="D89" s="47"/>
      <c r="E89" s="46"/>
      <c r="F89" s="48"/>
      <c r="G89" s="49"/>
      <c r="H89" s="50"/>
      <c r="I89" s="51"/>
    </row>
    <row r="90" spans="2:11" ht="18.600000000000001" thickBot="1" x14ac:dyDescent="0.4">
      <c r="B90" s="531" t="s">
        <v>707</v>
      </c>
      <c r="C90" s="532"/>
      <c r="D90" s="532"/>
      <c r="E90" s="532"/>
      <c r="F90" s="532"/>
      <c r="G90" s="533"/>
      <c r="H90" s="222">
        <f>SUM(H11:H88)</f>
        <v>0</v>
      </c>
      <c r="I90" s="189">
        <f>SUM(I11:I88)</f>
        <v>0</v>
      </c>
      <c r="J90" s="258">
        <f t="shared" ref="J90:K90" si="6">SUM(J11:J88)</f>
        <v>0</v>
      </c>
      <c r="K90" s="259">
        <f t="shared" si="6"/>
        <v>0</v>
      </c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  <row r="96" spans="2:11" x14ac:dyDescent="0.3">
      <c r="B96" s="52"/>
    </row>
    <row r="97" spans="2:2" x14ac:dyDescent="0.3">
      <c r="B97" s="52"/>
    </row>
    <row r="98" spans="2:2" x14ac:dyDescent="0.3">
      <c r="B98" s="52"/>
    </row>
    <row r="99" spans="2:2" x14ac:dyDescent="0.3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dxfId="3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1" fitToHeight="2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6"/>
  <sheetViews>
    <sheetView zoomScale="60" zoomScaleNormal="60" workbookViewId="0">
      <pane ySplit="10" topLeftCell="A11" activePane="bottomLeft" state="frozen"/>
      <selection pane="bottomLeft" activeCell="A11" sqref="A11"/>
    </sheetView>
  </sheetViews>
  <sheetFormatPr defaultColWidth="8.88671875" defaultRowHeight="14.4" x14ac:dyDescent="0.3"/>
  <cols>
    <col min="1" max="1" width="8.88671875" style="39"/>
    <col min="2" max="2" width="9.5546875" style="39" bestFit="1" customWidth="1"/>
    <col min="3" max="3" width="67.6640625" style="39" customWidth="1"/>
    <col min="4" max="4" width="20.6640625" style="39" bestFit="1" customWidth="1"/>
    <col min="5" max="5" width="11" style="39" customWidth="1"/>
    <col min="6" max="6" width="13" style="39" customWidth="1"/>
    <col min="7" max="7" width="14.109375" style="39" customWidth="1"/>
    <col min="8" max="8" width="9.109375" style="39" customWidth="1"/>
    <col min="9" max="10" width="15.6640625" style="39" customWidth="1"/>
    <col min="11" max="11" width="12.33203125" style="39" customWidth="1"/>
    <col min="12" max="16384" width="8.88671875" style="39"/>
  </cols>
  <sheetData>
    <row r="1" spans="2:11" ht="15" thickBot="1" x14ac:dyDescent="0.35"/>
    <row r="2" spans="2:11" ht="21.6" thickBot="1" x14ac:dyDescent="0.35">
      <c r="B2" s="518" t="s">
        <v>235</v>
      </c>
      <c r="C2" s="504" t="str">
        <f>Nábytek!D14</f>
        <v>Kontejnerové chladicí regály</v>
      </c>
      <c r="D2" s="505"/>
      <c r="E2" s="505"/>
      <c r="F2" s="506"/>
      <c r="G2" s="525" t="str">
        <f>'Celkem  Nab+Tech'!G2</f>
        <v>Firma</v>
      </c>
      <c r="H2" s="526"/>
      <c r="I2" s="494" t="str">
        <f>Nábytek!H2</f>
        <v>XY</v>
      </c>
      <c r="J2" s="497"/>
      <c r="K2" s="498"/>
    </row>
    <row r="3" spans="2:11" ht="16.2" thickBot="1" x14ac:dyDescent="0.35">
      <c r="B3" s="540"/>
      <c r="C3" s="264" t="s">
        <v>736</v>
      </c>
      <c r="D3" s="527"/>
      <c r="E3" s="527"/>
      <c r="F3" s="528"/>
      <c r="G3" s="523" t="str">
        <f>'Celkem  Nab+Tech'!G3</f>
        <v>Projekt</v>
      </c>
      <c r="H3" s="524"/>
      <c r="I3" s="494" t="str">
        <f>Nábytek!H3</f>
        <v>Makro Ostrava - remodelling chlazení</v>
      </c>
      <c r="J3" s="497"/>
      <c r="K3" s="498"/>
    </row>
    <row r="4" spans="2:11" ht="16.2" thickBot="1" x14ac:dyDescent="0.35">
      <c r="B4" s="541"/>
      <c r="C4" s="265" t="s">
        <v>737</v>
      </c>
      <c r="D4" s="529"/>
      <c r="E4" s="529"/>
      <c r="F4" s="530"/>
      <c r="G4" s="523" t="str">
        <f>'Celkem  Nab+Tech'!G4</f>
        <v>Datum nabídky</v>
      </c>
      <c r="H4" s="524"/>
      <c r="I4" s="499" t="str">
        <f>Nábytek!H4</f>
        <v>XX.XX.2020</v>
      </c>
      <c r="J4" s="500"/>
      <c r="K4" s="501"/>
    </row>
    <row r="5" spans="2:11" s="72" customFormat="1" ht="14.4" customHeight="1" x14ac:dyDescent="0.3">
      <c r="B5" s="507" t="s">
        <v>832</v>
      </c>
      <c r="C5" s="508"/>
      <c r="D5" s="508"/>
      <c r="E5" s="508"/>
      <c r="F5" s="508"/>
      <c r="G5" s="509"/>
      <c r="H5" s="509"/>
      <c r="I5" s="509"/>
      <c r="J5" s="509"/>
      <c r="K5" s="510"/>
    </row>
    <row r="6" spans="2:11" s="72" customFormat="1" ht="13.2" customHeight="1" x14ac:dyDescent="0.3">
      <c r="B6" s="511" t="s">
        <v>1112</v>
      </c>
      <c r="C6" s="508"/>
      <c r="D6" s="508"/>
      <c r="E6" s="508"/>
      <c r="F6" s="508"/>
      <c r="G6" s="508"/>
      <c r="H6" s="508"/>
      <c r="I6" s="508"/>
      <c r="J6" s="508"/>
      <c r="K6" s="512"/>
    </row>
    <row r="7" spans="2:11" s="72" customFormat="1" ht="13.2" customHeight="1" x14ac:dyDescent="0.3">
      <c r="B7" s="511" t="s">
        <v>1124</v>
      </c>
      <c r="C7" s="508"/>
      <c r="D7" s="508"/>
      <c r="E7" s="508"/>
      <c r="F7" s="508"/>
      <c r="G7" s="508"/>
      <c r="H7" s="508"/>
      <c r="I7" s="508"/>
      <c r="J7" s="508"/>
      <c r="K7" s="512"/>
    </row>
    <row r="8" spans="2:11" s="72" customFormat="1" ht="15" customHeight="1" thickBot="1" x14ac:dyDescent="0.35">
      <c r="B8" s="513" t="s">
        <v>833</v>
      </c>
      <c r="C8" s="514"/>
      <c r="D8" s="514"/>
      <c r="E8" s="514"/>
      <c r="F8" s="514"/>
      <c r="G8" s="514"/>
      <c r="H8" s="514"/>
      <c r="I8" s="514"/>
      <c r="J8" s="514"/>
      <c r="K8" s="515"/>
    </row>
    <row r="9" spans="2:11" s="9" customFormat="1" x14ac:dyDescent="0.3">
      <c r="B9" s="516" t="s">
        <v>16</v>
      </c>
      <c r="C9" s="521" t="s">
        <v>739</v>
      </c>
      <c r="D9" s="521" t="s">
        <v>740</v>
      </c>
      <c r="E9" s="393" t="s">
        <v>741</v>
      </c>
      <c r="F9" s="393" t="s">
        <v>742</v>
      </c>
      <c r="G9" s="393" t="s">
        <v>688</v>
      </c>
      <c r="H9" s="521" t="s">
        <v>685</v>
      </c>
      <c r="I9" s="392" t="s">
        <v>686</v>
      </c>
      <c r="J9" s="502" t="s">
        <v>697</v>
      </c>
      <c r="K9" s="503"/>
    </row>
    <row r="10" spans="2:11" s="9" customFormat="1" ht="15" thickBot="1" x14ac:dyDescent="0.35">
      <c r="B10" s="517"/>
      <c r="C10" s="522"/>
      <c r="D10" s="522"/>
      <c r="E10" s="394" t="s">
        <v>27</v>
      </c>
      <c r="F10" s="394" t="s">
        <v>743</v>
      </c>
      <c r="G10" s="394" t="s">
        <v>743</v>
      </c>
      <c r="H10" s="522"/>
      <c r="I10" s="394" t="s">
        <v>743</v>
      </c>
      <c r="J10" s="67" t="s">
        <v>687</v>
      </c>
      <c r="K10" s="68" t="s">
        <v>688</v>
      </c>
    </row>
    <row r="11" spans="2:11" s="72" customFormat="1" ht="13.8" x14ac:dyDescent="0.3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 x14ac:dyDescent="0.3">
      <c r="B12" s="272" t="s">
        <v>541</v>
      </c>
      <c r="C12" s="143" t="s">
        <v>834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t="shared" ref="J12:J40" si="0">F12*H12</f>
        <v>0</v>
      </c>
      <c r="K12" s="151">
        <f t="shared" ref="K12:K40" si="1">G12*H12</f>
        <v>0</v>
      </c>
    </row>
    <row r="13" spans="2:11" s="72" customFormat="1" ht="13.8" x14ac:dyDescent="0.3">
      <c r="B13" s="272" t="s">
        <v>542</v>
      </c>
      <c r="C13" s="143" t="s">
        <v>835</v>
      </c>
      <c r="D13" s="113"/>
      <c r="E13" s="114">
        <v>1875</v>
      </c>
      <c r="F13" s="43"/>
      <c r="G13" s="160"/>
      <c r="H13" s="367"/>
      <c r="I13" s="167">
        <f t="shared" ref="I13" si="2">J13+K13</f>
        <v>0</v>
      </c>
      <c r="J13" s="152">
        <f t="shared" ref="J13:J14" si="3">F13*H13</f>
        <v>0</v>
      </c>
      <c r="K13" s="151">
        <f t="shared" ref="K13:K14" si="4">G13*H13</f>
        <v>0</v>
      </c>
    </row>
    <row r="14" spans="2:11" s="72" customFormat="1" ht="13.8" x14ac:dyDescent="0.3">
      <c r="B14" s="272" t="s">
        <v>543</v>
      </c>
      <c r="C14" s="143" t="s">
        <v>836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 x14ac:dyDescent="0.3">
      <c r="B15" s="272" t="s">
        <v>544</v>
      </c>
      <c r="C15" s="143" t="s">
        <v>837</v>
      </c>
      <c r="D15" s="113"/>
      <c r="E15" s="114">
        <v>2200</v>
      </c>
      <c r="F15" s="43"/>
      <c r="G15" s="160"/>
      <c r="H15" s="367">
        <v>2</v>
      </c>
      <c r="I15" s="167">
        <f t="shared" ref="I15" si="5">J15+K15</f>
        <v>0</v>
      </c>
      <c r="J15" s="152">
        <f t="shared" ref="J15" si="6">F15*H15</f>
        <v>0</v>
      </c>
      <c r="K15" s="151">
        <f t="shared" ref="K15" si="7">G15*H15</f>
        <v>0</v>
      </c>
    </row>
    <row r="16" spans="2:11" s="72" customFormat="1" ht="13.8" x14ac:dyDescent="0.3">
      <c r="B16" s="272" t="s">
        <v>540</v>
      </c>
      <c r="C16" s="143" t="s">
        <v>838</v>
      </c>
      <c r="D16" s="113"/>
      <c r="E16" s="114">
        <v>2500</v>
      </c>
      <c r="F16" s="43"/>
      <c r="G16" s="160"/>
      <c r="H16" s="367"/>
      <c r="I16" s="167">
        <f t="shared" ref="I16:I40" si="8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 x14ac:dyDescent="0.3">
      <c r="B17" s="272" t="s">
        <v>545</v>
      </c>
      <c r="C17" s="143" t="s">
        <v>839</v>
      </c>
      <c r="D17" s="113"/>
      <c r="E17" s="114">
        <v>2800</v>
      </c>
      <c r="F17" s="43"/>
      <c r="G17" s="160"/>
      <c r="H17" s="367">
        <v>10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 x14ac:dyDescent="0.3">
      <c r="B18" s="272" t="s">
        <v>546</v>
      </c>
      <c r="C18" s="143" t="s">
        <v>840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 x14ac:dyDescent="0.3">
      <c r="B19" s="272"/>
      <c r="C19" s="144" t="s">
        <v>749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 x14ac:dyDescent="0.3">
      <c r="B20" s="272" t="s">
        <v>547</v>
      </c>
      <c r="C20" s="143" t="s">
        <v>750</v>
      </c>
      <c r="D20" s="115"/>
      <c r="E20" s="114"/>
      <c r="F20" s="43"/>
      <c r="G20" s="224"/>
      <c r="H20" s="367">
        <v>4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 x14ac:dyDescent="0.3">
      <c r="B21" s="272" t="s">
        <v>548</v>
      </c>
      <c r="C21" s="143" t="s">
        <v>751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 x14ac:dyDescent="0.3">
      <c r="B22" s="272" t="s">
        <v>549</v>
      </c>
      <c r="C22" s="143" t="s">
        <v>752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 x14ac:dyDescent="0.3">
      <c r="B23" s="272" t="s">
        <v>550</v>
      </c>
      <c r="C23" s="143" t="s">
        <v>753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 x14ac:dyDescent="0.3">
      <c r="B24" s="272" t="s">
        <v>551</v>
      </c>
      <c r="C24" s="112" t="s">
        <v>757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 x14ac:dyDescent="0.3">
      <c r="B25" s="272" t="s">
        <v>552</v>
      </c>
      <c r="C25" s="112" t="s">
        <v>818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 x14ac:dyDescent="0.3">
      <c r="B26" s="272" t="s">
        <v>539</v>
      </c>
      <c r="C26" s="112" t="s">
        <v>819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 x14ac:dyDescent="0.3">
      <c r="B27" s="272" t="s">
        <v>553</v>
      </c>
      <c r="C27" s="112" t="s">
        <v>758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 x14ac:dyDescent="0.3">
      <c r="B28" s="272" t="s">
        <v>554</v>
      </c>
      <c r="C28" s="143" t="s">
        <v>759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 x14ac:dyDescent="0.3">
      <c r="B29" s="272"/>
      <c r="C29" s="415" t="s">
        <v>809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 x14ac:dyDescent="0.3">
      <c r="B30" s="272" t="s">
        <v>555</v>
      </c>
      <c r="C30" s="112" t="s">
        <v>841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 x14ac:dyDescent="0.3">
      <c r="B31" s="272" t="s">
        <v>556</v>
      </c>
      <c r="C31" s="112" t="s">
        <v>841</v>
      </c>
      <c r="D31" s="113"/>
      <c r="E31" s="114">
        <v>2200</v>
      </c>
      <c r="F31" s="43"/>
      <c r="G31" s="225"/>
      <c r="H31" s="367"/>
      <c r="I31" s="167">
        <f t="shared" ref="I31" si="9">J31+K31</f>
        <v>0</v>
      </c>
      <c r="J31" s="152">
        <f t="shared" ref="J31" si="10">F31*H31</f>
        <v>0</v>
      </c>
      <c r="K31" s="151">
        <f t="shared" ref="K31" si="11">G31*H31</f>
        <v>0</v>
      </c>
    </row>
    <row r="32" spans="2:11" s="72" customFormat="1" ht="13.8" x14ac:dyDescent="0.3">
      <c r="B32" s="272" t="s">
        <v>557</v>
      </c>
      <c r="C32" s="112" t="s">
        <v>841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 x14ac:dyDescent="0.3">
      <c r="B33" s="272" t="s">
        <v>558</v>
      </c>
      <c r="C33" s="112" t="s">
        <v>841</v>
      </c>
      <c r="D33" s="113"/>
      <c r="E33" s="114">
        <v>2800</v>
      </c>
      <c r="F33" s="43"/>
      <c r="G33" s="225"/>
      <c r="H33" s="367">
        <v>4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 x14ac:dyDescent="0.3">
      <c r="B34" s="272" t="s">
        <v>559</v>
      </c>
      <c r="C34" s="112" t="s">
        <v>841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 x14ac:dyDescent="0.3">
      <c r="B35" s="272" t="s">
        <v>560</v>
      </c>
      <c r="C35" s="143" t="s">
        <v>764</v>
      </c>
      <c r="D35" s="113"/>
      <c r="E35" s="116"/>
      <c r="F35" s="43"/>
      <c r="G35" s="225"/>
      <c r="H35" s="367">
        <v>4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 x14ac:dyDescent="0.3">
      <c r="B36" s="272" t="s">
        <v>511</v>
      </c>
      <c r="C36" s="143" t="s">
        <v>765</v>
      </c>
      <c r="D36" s="115" t="s">
        <v>815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 x14ac:dyDescent="0.3">
      <c r="B37" s="272" t="s">
        <v>512</v>
      </c>
      <c r="C37" s="143" t="s">
        <v>765</v>
      </c>
      <c r="D37" s="115" t="s">
        <v>815</v>
      </c>
      <c r="E37" s="114">
        <v>2200</v>
      </c>
      <c r="F37" s="43"/>
      <c r="G37" s="225"/>
      <c r="H37" s="367">
        <v>2</v>
      </c>
      <c r="I37" s="167">
        <f t="shared" ref="I37" si="12">J37+K37</f>
        <v>0</v>
      </c>
      <c r="J37" s="152">
        <f t="shared" ref="J37" si="13">F37*H37</f>
        <v>0</v>
      </c>
      <c r="K37" s="151">
        <f t="shared" ref="K37" si="14">G37*H37</f>
        <v>0</v>
      </c>
    </row>
    <row r="38" spans="2:11" s="72" customFormat="1" ht="13.8" x14ac:dyDescent="0.3">
      <c r="B38" s="272" t="s">
        <v>513</v>
      </c>
      <c r="C38" s="143" t="s">
        <v>765</v>
      </c>
      <c r="D38" s="115" t="s">
        <v>815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 x14ac:dyDescent="0.3">
      <c r="B39" s="272" t="s">
        <v>514</v>
      </c>
      <c r="C39" s="143" t="s">
        <v>765</v>
      </c>
      <c r="D39" s="115" t="s">
        <v>815</v>
      </c>
      <c r="E39" s="114">
        <v>2800</v>
      </c>
      <c r="F39" s="43"/>
      <c r="G39" s="225"/>
      <c r="H39" s="367">
        <v>10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 x14ac:dyDescent="0.3">
      <c r="B40" s="272" t="s">
        <v>515</v>
      </c>
      <c r="C40" s="143" t="s">
        <v>765</v>
      </c>
      <c r="D40" s="115" t="s">
        <v>815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 x14ac:dyDescent="0.3">
      <c r="B41" s="272"/>
      <c r="C41" s="244" t="s">
        <v>766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 x14ac:dyDescent="0.3">
      <c r="B42" s="272" t="s">
        <v>516</v>
      </c>
      <c r="C42" s="121" t="s">
        <v>853</v>
      </c>
      <c r="D42" s="122" t="s">
        <v>768</v>
      </c>
      <c r="E42" s="123"/>
      <c r="F42" s="43"/>
      <c r="G42" s="224"/>
      <c r="H42" s="367"/>
      <c r="I42" s="167">
        <f t="shared" ref="I42:I67" si="15">J42+K42</f>
        <v>0</v>
      </c>
      <c r="J42" s="152">
        <f t="shared" ref="J42:J67" si="16">F42*H42</f>
        <v>0</v>
      </c>
      <c r="K42" s="151">
        <f t="shared" ref="K42:K67" si="17">G42*H42</f>
        <v>0</v>
      </c>
    </row>
    <row r="43" spans="2:11" s="72" customFormat="1" ht="13.8" x14ac:dyDescent="0.3">
      <c r="B43" s="272" t="s">
        <v>517</v>
      </c>
      <c r="C43" s="121" t="s">
        <v>842</v>
      </c>
      <c r="D43" s="122" t="s">
        <v>768</v>
      </c>
      <c r="E43" s="123"/>
      <c r="F43" s="43"/>
      <c r="G43" s="225"/>
      <c r="H43" s="367">
        <v>2</v>
      </c>
      <c r="I43" s="167">
        <f t="shared" ref="I43" si="18">J43+K43</f>
        <v>0</v>
      </c>
      <c r="J43" s="152">
        <f t="shared" ref="J43" si="19">F43*H43</f>
        <v>0</v>
      </c>
      <c r="K43" s="151">
        <f t="shared" ref="K43" si="20">G43*H43</f>
        <v>0</v>
      </c>
    </row>
    <row r="44" spans="2:11" s="72" customFormat="1" ht="13.8" x14ac:dyDescent="0.3">
      <c r="B44" s="272" t="s">
        <v>518</v>
      </c>
      <c r="C44" s="121" t="s">
        <v>843</v>
      </c>
      <c r="D44" s="122" t="s">
        <v>768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 x14ac:dyDescent="0.3">
      <c r="B45" s="272" t="s">
        <v>519</v>
      </c>
      <c r="C45" s="121" t="s">
        <v>844</v>
      </c>
      <c r="D45" s="122" t="s">
        <v>768</v>
      </c>
      <c r="E45" s="123"/>
      <c r="F45" s="43"/>
      <c r="G45" s="225"/>
      <c r="H45" s="367">
        <v>10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 x14ac:dyDescent="0.3">
      <c r="B46" s="272" t="s">
        <v>520</v>
      </c>
      <c r="C46" s="121" t="s">
        <v>845</v>
      </c>
      <c r="D46" s="122" t="s">
        <v>768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 x14ac:dyDescent="0.3">
      <c r="B47" s="272" t="s">
        <v>521</v>
      </c>
      <c r="C47" s="121" t="s">
        <v>854</v>
      </c>
      <c r="D47" s="122" t="s">
        <v>768</v>
      </c>
      <c r="E47" s="123"/>
      <c r="F47" s="43"/>
      <c r="G47" s="224"/>
      <c r="H47" s="367"/>
      <c r="I47" s="167">
        <f t="shared" ref="I47:I51" si="21">J47+K47</f>
        <v>0</v>
      </c>
      <c r="J47" s="152">
        <f t="shared" ref="J47:J51" si="22">F47*H47</f>
        <v>0</v>
      </c>
      <c r="K47" s="151">
        <f t="shared" ref="K47:K51" si="23">G47*H47</f>
        <v>0</v>
      </c>
    </row>
    <row r="48" spans="2:11" s="72" customFormat="1" ht="13.8" x14ac:dyDescent="0.3">
      <c r="B48" s="272" t="s">
        <v>522</v>
      </c>
      <c r="C48" s="121" t="s">
        <v>846</v>
      </c>
      <c r="D48" s="122" t="s">
        <v>768</v>
      </c>
      <c r="E48" s="123"/>
      <c r="F48" s="43"/>
      <c r="G48" s="225"/>
      <c r="H48" s="367">
        <v>2</v>
      </c>
      <c r="I48" s="167">
        <f t="shared" ref="I48" si="24">J48+K48</f>
        <v>0</v>
      </c>
      <c r="J48" s="152">
        <f t="shared" ref="J48" si="25">F48*H48</f>
        <v>0</v>
      </c>
      <c r="K48" s="151">
        <f t="shared" ref="K48" si="26">G48*H48</f>
        <v>0</v>
      </c>
    </row>
    <row r="49" spans="2:11" s="72" customFormat="1" ht="13.8" x14ac:dyDescent="0.3">
      <c r="B49" s="272" t="s">
        <v>523</v>
      </c>
      <c r="C49" s="121" t="s">
        <v>847</v>
      </c>
      <c r="D49" s="122" t="s">
        <v>768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 x14ac:dyDescent="0.3">
      <c r="B50" s="272" t="s">
        <v>524</v>
      </c>
      <c r="C50" s="121" t="s">
        <v>848</v>
      </c>
      <c r="D50" s="122" t="s">
        <v>768</v>
      </c>
      <c r="E50" s="123"/>
      <c r="F50" s="43"/>
      <c r="G50" s="225"/>
      <c r="H50" s="367">
        <v>10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 x14ac:dyDescent="0.3">
      <c r="B51" s="272" t="s">
        <v>525</v>
      </c>
      <c r="C51" s="121" t="s">
        <v>849</v>
      </c>
      <c r="D51" s="122" t="s">
        <v>768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 x14ac:dyDescent="0.3">
      <c r="B52" s="272" t="s">
        <v>526</v>
      </c>
      <c r="C52" s="240" t="s">
        <v>850</v>
      </c>
      <c r="D52" s="534" t="s">
        <v>776</v>
      </c>
      <c r="E52" s="535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 x14ac:dyDescent="0.3">
      <c r="B53" s="272" t="s">
        <v>527</v>
      </c>
      <c r="C53" s="240" t="s">
        <v>851</v>
      </c>
      <c r="D53" s="534" t="s">
        <v>776</v>
      </c>
      <c r="E53" s="535"/>
      <c r="F53" s="43"/>
      <c r="G53" s="225"/>
      <c r="H53" s="367"/>
      <c r="I53" s="167">
        <f t="shared" ref="I53" si="27">J53+K53</f>
        <v>0</v>
      </c>
      <c r="J53" s="152">
        <f t="shared" ref="J53" si="28">F53*H53</f>
        <v>0</v>
      </c>
      <c r="K53" s="151">
        <f t="shared" ref="K53" si="29">G53*H53</f>
        <v>0</v>
      </c>
    </row>
    <row r="54" spans="2:11" s="72" customFormat="1" ht="13.2" customHeight="1" x14ac:dyDescent="0.3">
      <c r="B54" s="272" t="s">
        <v>528</v>
      </c>
      <c r="C54" s="240" t="s">
        <v>774</v>
      </c>
      <c r="D54" s="534" t="s">
        <v>776</v>
      </c>
      <c r="E54" s="535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2" customHeight="1" x14ac:dyDescent="0.3">
      <c r="B55" s="272" t="s">
        <v>510</v>
      </c>
      <c r="C55" s="240" t="s">
        <v>852</v>
      </c>
      <c r="D55" s="534" t="s">
        <v>776</v>
      </c>
      <c r="E55" s="535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2" customHeight="1" x14ac:dyDescent="0.3">
      <c r="B56" s="272" t="s">
        <v>529</v>
      </c>
      <c r="C56" s="240" t="s">
        <v>775</v>
      </c>
      <c r="D56" s="534" t="s">
        <v>776</v>
      </c>
      <c r="E56" s="535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 x14ac:dyDescent="0.3">
      <c r="B57" s="272" t="s">
        <v>530</v>
      </c>
      <c r="C57" s="240" t="s">
        <v>777</v>
      </c>
      <c r="D57" s="534" t="s">
        <v>238</v>
      </c>
      <c r="E57" s="535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 x14ac:dyDescent="0.3">
      <c r="B58" s="272" t="s">
        <v>531</v>
      </c>
      <c r="C58" s="240" t="s">
        <v>777</v>
      </c>
      <c r="D58" s="534" t="s">
        <v>232</v>
      </c>
      <c r="E58" s="535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 x14ac:dyDescent="0.3">
      <c r="B59" s="272" t="s">
        <v>532</v>
      </c>
      <c r="C59" s="240" t="s">
        <v>777</v>
      </c>
      <c r="D59" s="534" t="s">
        <v>237</v>
      </c>
      <c r="E59" s="535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 x14ac:dyDescent="0.3">
      <c r="B60" s="272" t="s">
        <v>533</v>
      </c>
      <c r="C60" s="240" t="s">
        <v>777</v>
      </c>
      <c r="D60" s="534" t="s">
        <v>233</v>
      </c>
      <c r="E60" s="535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2" customHeight="1" x14ac:dyDescent="0.3">
      <c r="B61" s="272" t="s">
        <v>534</v>
      </c>
      <c r="C61" s="240" t="s">
        <v>782</v>
      </c>
      <c r="D61" s="534" t="s">
        <v>802</v>
      </c>
      <c r="E61" s="535"/>
      <c r="F61" s="43"/>
      <c r="G61" s="225"/>
      <c r="H61" s="367">
        <v>4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2" customHeight="1" x14ac:dyDescent="0.3">
      <c r="B62" s="272" t="s">
        <v>535</v>
      </c>
      <c r="C62" s="240" t="s">
        <v>855</v>
      </c>
      <c r="D62" s="534" t="s">
        <v>802</v>
      </c>
      <c r="E62" s="535"/>
      <c r="F62" s="43"/>
      <c r="G62" s="225"/>
      <c r="H62" s="367">
        <v>40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 x14ac:dyDescent="0.3">
      <c r="B63" s="272" t="s">
        <v>536</v>
      </c>
      <c r="C63" s="240" t="s">
        <v>856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 x14ac:dyDescent="0.3">
      <c r="B64" s="272" t="s">
        <v>537</v>
      </c>
      <c r="C64" s="240" t="s">
        <v>856</v>
      </c>
      <c r="D64" s="113"/>
      <c r="E64" s="114">
        <v>2200</v>
      </c>
      <c r="F64" s="43"/>
      <c r="G64" s="225"/>
      <c r="H64" s="367">
        <v>2</v>
      </c>
      <c r="I64" s="167">
        <f t="shared" ref="I64" si="30">J64+K64</f>
        <v>0</v>
      </c>
      <c r="J64" s="152">
        <f t="shared" ref="J64" si="31">F64*H64</f>
        <v>0</v>
      </c>
      <c r="K64" s="151">
        <f t="shared" ref="K64" si="32">G64*H64</f>
        <v>0</v>
      </c>
    </row>
    <row r="65" spans="2:11" s="72" customFormat="1" ht="13.8" x14ac:dyDescent="0.3">
      <c r="B65" s="272" t="s">
        <v>538</v>
      </c>
      <c r="C65" s="240" t="s">
        <v>856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 x14ac:dyDescent="0.3">
      <c r="B66" s="272" t="s">
        <v>651</v>
      </c>
      <c r="C66" s="240" t="s">
        <v>856</v>
      </c>
      <c r="D66" s="113"/>
      <c r="E66" s="114">
        <v>2800</v>
      </c>
      <c r="F66" s="43"/>
      <c r="G66" s="225"/>
      <c r="H66" s="367">
        <v>10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 x14ac:dyDescent="0.3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2" customHeight="1" x14ac:dyDescent="0.3">
      <c r="B68" s="273"/>
      <c r="C68" s="117" t="s">
        <v>792</v>
      </c>
      <c r="D68" s="379" t="s">
        <v>793</v>
      </c>
      <c r="E68" s="379" t="s">
        <v>739</v>
      </c>
      <c r="F68" s="80"/>
      <c r="G68" s="162"/>
      <c r="H68" s="367"/>
      <c r="I68" s="167"/>
      <c r="J68" s="152"/>
      <c r="K68" s="151"/>
    </row>
    <row r="69" spans="2:11" s="72" customFormat="1" ht="13.8" x14ac:dyDescent="0.3">
      <c r="B69" s="272" t="s">
        <v>653</v>
      </c>
      <c r="C69" s="395" t="s">
        <v>794</v>
      </c>
      <c r="D69" s="256"/>
      <c r="E69" s="378"/>
      <c r="F69" s="43"/>
      <c r="G69" s="225"/>
      <c r="H69" s="367">
        <v>12</v>
      </c>
      <c r="I69" s="167">
        <f t="shared" ref="I69:I78" si="33">J69+K69</f>
        <v>0</v>
      </c>
      <c r="J69" s="152">
        <f t="shared" ref="J69:J78" si="34">F69*H69</f>
        <v>0</v>
      </c>
      <c r="K69" s="151">
        <f t="shared" ref="K69:K78" si="35">G69*H69</f>
        <v>0</v>
      </c>
    </row>
    <row r="70" spans="2:11" s="72" customFormat="1" ht="13.2" customHeight="1" x14ac:dyDescent="0.3">
      <c r="B70" s="272" t="s">
        <v>654</v>
      </c>
      <c r="C70" s="400" t="s">
        <v>795</v>
      </c>
      <c r="D70" s="256"/>
      <c r="E70" s="378"/>
      <c r="F70" s="43"/>
      <c r="G70" s="225"/>
      <c r="H70" s="367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 x14ac:dyDescent="0.3">
      <c r="B71" s="272" t="s">
        <v>655</v>
      </c>
      <c r="C71" s="395" t="s">
        <v>796</v>
      </c>
      <c r="D71" s="256"/>
      <c r="E71" s="378"/>
      <c r="F71" s="43"/>
      <c r="G71" s="160"/>
      <c r="H71" s="367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 x14ac:dyDescent="0.3">
      <c r="B72" s="272" t="s">
        <v>656</v>
      </c>
      <c r="C72" s="395" t="s">
        <v>917</v>
      </c>
      <c r="D72" s="256"/>
      <c r="E72" s="378"/>
      <c r="F72" s="43"/>
      <c r="G72" s="225"/>
      <c r="H72" s="367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 x14ac:dyDescent="0.3">
      <c r="B73" s="272" t="s">
        <v>657</v>
      </c>
      <c r="C73" s="434" t="s">
        <v>1139</v>
      </c>
      <c r="D73" s="256"/>
      <c r="E73" s="378"/>
      <c r="F73" s="43"/>
      <c r="G73" s="225"/>
      <c r="H73" s="367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 x14ac:dyDescent="0.3">
      <c r="B74" s="272" t="s">
        <v>658</v>
      </c>
      <c r="C74" s="395" t="s">
        <v>797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 x14ac:dyDescent="0.3">
      <c r="B75" s="272" t="s">
        <v>659</v>
      </c>
      <c r="C75" s="400" t="s">
        <v>798</v>
      </c>
      <c r="D75" s="382"/>
      <c r="E75" s="382"/>
      <c r="F75" s="43"/>
      <c r="G75" s="160"/>
      <c r="H75" s="367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 x14ac:dyDescent="0.3">
      <c r="B76" s="272" t="s">
        <v>660</v>
      </c>
      <c r="C76" s="395" t="s">
        <v>799</v>
      </c>
      <c r="D76" s="119"/>
      <c r="E76" s="120"/>
      <c r="F76" s="43"/>
      <c r="G76" s="160"/>
      <c r="H76" s="367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 x14ac:dyDescent="0.3">
      <c r="B77" s="272" t="s">
        <v>670</v>
      </c>
      <c r="C77" s="112" t="s">
        <v>800</v>
      </c>
      <c r="D77" s="119"/>
      <c r="E77" s="120"/>
      <c r="F77" s="43"/>
      <c r="G77" s="160"/>
      <c r="H77" s="367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 x14ac:dyDescent="0.3">
      <c r="B78" s="272" t="s">
        <v>671</v>
      </c>
      <c r="C78" s="536" t="s">
        <v>899</v>
      </c>
      <c r="D78" s="537"/>
      <c r="E78" s="538"/>
      <c r="F78" s="43"/>
      <c r="G78" s="160"/>
      <c r="H78" s="367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 x14ac:dyDescent="0.3">
      <c r="B79" s="273"/>
      <c r="C79" s="117" t="s">
        <v>785</v>
      </c>
      <c r="D79" s="396"/>
      <c r="E79" s="397" t="s">
        <v>787</v>
      </c>
      <c r="F79" s="80"/>
      <c r="G79" s="162"/>
      <c r="H79" s="367"/>
      <c r="I79" s="167"/>
      <c r="J79" s="152"/>
      <c r="K79" s="151"/>
    </row>
    <row r="80" spans="2:11" s="72" customFormat="1" ht="13.8" x14ac:dyDescent="0.3">
      <c r="B80" s="272" t="s">
        <v>672</v>
      </c>
      <c r="C80" s="400" t="s">
        <v>785</v>
      </c>
      <c r="D80" s="396" t="s">
        <v>786</v>
      </c>
      <c r="E80" s="114">
        <v>1400</v>
      </c>
      <c r="F80" s="43"/>
      <c r="G80" s="160"/>
      <c r="H80" s="367"/>
      <c r="I80" s="167">
        <f t="shared" ref="I80:I84" si="36">J80+K80</f>
        <v>0</v>
      </c>
      <c r="J80" s="152">
        <f t="shared" ref="J80:J84" si="37">F80*H80</f>
        <v>0</v>
      </c>
      <c r="K80" s="151">
        <f t="shared" ref="K80:K84" si="38">G80*H80</f>
        <v>0</v>
      </c>
    </row>
    <row r="81" spans="2:11" s="72" customFormat="1" ht="13.8" x14ac:dyDescent="0.3">
      <c r="B81" s="272" t="s">
        <v>673</v>
      </c>
      <c r="C81" s="400" t="s">
        <v>785</v>
      </c>
      <c r="D81" s="396" t="s">
        <v>786</v>
      </c>
      <c r="E81" s="114">
        <v>2200</v>
      </c>
      <c r="F81" s="43"/>
      <c r="G81" s="160"/>
      <c r="H81" s="367">
        <v>2</v>
      </c>
      <c r="I81" s="167">
        <f t="shared" ref="I81" si="39">J81+K81</f>
        <v>0</v>
      </c>
      <c r="J81" s="152">
        <f t="shared" ref="J81" si="40">F81*H81</f>
        <v>0</v>
      </c>
      <c r="K81" s="151">
        <f t="shared" ref="K81" si="41">G81*H81</f>
        <v>0</v>
      </c>
    </row>
    <row r="82" spans="2:11" s="72" customFormat="1" ht="13.8" x14ac:dyDescent="0.3">
      <c r="B82" s="272" t="s">
        <v>674</v>
      </c>
      <c r="C82" s="400" t="s">
        <v>785</v>
      </c>
      <c r="D82" s="396" t="s">
        <v>786</v>
      </c>
      <c r="E82" s="114">
        <v>2500</v>
      </c>
      <c r="F82" s="43"/>
      <c r="G82" s="160"/>
      <c r="H82" s="367"/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 x14ac:dyDescent="0.3">
      <c r="B83" s="272" t="s">
        <v>676</v>
      </c>
      <c r="C83" s="400" t="s">
        <v>785</v>
      </c>
      <c r="D83" s="396" t="s">
        <v>786</v>
      </c>
      <c r="E83" s="114">
        <v>2800</v>
      </c>
      <c r="F83" s="43"/>
      <c r="G83" s="160"/>
      <c r="H83" s="367">
        <v>6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 x14ac:dyDescent="0.3">
      <c r="B84" s="272" t="s">
        <v>677</v>
      </c>
      <c r="C84" s="400" t="s">
        <v>785</v>
      </c>
      <c r="D84" s="396" t="s">
        <v>786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thickBot="1" x14ac:dyDescent="0.35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11" ht="15" thickBot="1" x14ac:dyDescent="0.35">
      <c r="B86" s="45"/>
      <c r="C86" s="46"/>
      <c r="D86" s="47"/>
      <c r="E86" s="46"/>
      <c r="F86" s="48"/>
      <c r="G86" s="49"/>
      <c r="H86" s="50"/>
      <c r="I86" s="51"/>
    </row>
    <row r="87" spans="2:11" ht="18.600000000000001" thickBot="1" x14ac:dyDescent="0.4">
      <c r="B87" s="531" t="s">
        <v>707</v>
      </c>
      <c r="C87" s="532"/>
      <c r="D87" s="532"/>
      <c r="E87" s="532"/>
      <c r="F87" s="532"/>
      <c r="G87" s="533"/>
      <c r="H87" s="222">
        <f>SUM(H11:H85)</f>
        <v>257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spans="2:11" x14ac:dyDescent="0.3">
      <c r="B88" s="52"/>
    </row>
    <row r="89" spans="2:11" x14ac:dyDescent="0.3">
      <c r="B89" s="52"/>
    </row>
    <row r="90" spans="2:11" x14ac:dyDescent="0.3">
      <c r="B90" s="52"/>
    </row>
    <row r="91" spans="2:11" x14ac:dyDescent="0.3">
      <c r="B91" s="52"/>
    </row>
    <row r="92" spans="2:11" x14ac:dyDescent="0.3">
      <c r="B92" s="52"/>
    </row>
    <row r="93" spans="2:11" x14ac:dyDescent="0.3">
      <c r="B93" s="52"/>
    </row>
    <row r="94" spans="2:11" x14ac:dyDescent="0.3">
      <c r="B94" s="52"/>
    </row>
    <row r="95" spans="2:11" x14ac:dyDescent="0.3">
      <c r="B95" s="52"/>
    </row>
    <row r="96" spans="2:11" x14ac:dyDescent="0.3">
      <c r="B96" s="52"/>
    </row>
  </sheetData>
  <protectedRanges>
    <protectedRange sqref="G11:H11 G41 G68 G29 G19 G85" name="Bereich2_4_2"/>
    <protectedRange sqref="F41 F68 F85 F11:F29" name="Bereich2_1_3_1"/>
    <protectedRange sqref="G20:G28 G30:G40" name="Bereich2_4_1_1"/>
    <protectedRange sqref="F34:F40" name="Bereich2_1_3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" name="Bereich2_4_2_1"/>
    <protectedRange sqref="F79:F84" name="Bereich2_1_3_1_1"/>
    <protectedRange sqref="G80:G84" name="Bereich2_4_5_1"/>
    <protectedRange sqref="E68" name="Bereich2_1_3_2_2"/>
    <protectedRange sqref="H80:H85 H63:H68 H12:H56" name="Bereich2_4_2_2"/>
    <protectedRange sqref="H57:H62" name="Bereich2_4_1_3"/>
    <protectedRange sqref="H69:H78" name="Bereich2_4_3_1"/>
    <protectedRange sqref="H79" name="Bereich2_4_2_1_1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dxfId="2" priority="1" stopIfTrue="1">
      <formula>#REF!=1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8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45</vt:i4>
      </vt:variant>
    </vt:vector>
  </HeadingPairs>
  <TitlesOfParts>
    <vt:vector size="82" baseType="lpstr">
      <vt:lpstr>Celkem  Nab+Tech</vt:lpstr>
      <vt:lpstr>Nábytek</vt:lpstr>
      <vt:lpstr>Technologie</vt:lpstr>
      <vt:lpstr>C 1.01</vt:lpstr>
      <vt:lpstr>C 1.02</vt:lpstr>
      <vt:lpstr>C 1.03</vt:lpstr>
      <vt:lpstr>C 1.04</vt:lpstr>
      <vt:lpstr>C 1.05</vt:lpstr>
      <vt:lpstr>C 1.06</vt:lpstr>
      <vt:lpstr>C 2.01</vt:lpstr>
      <vt:lpstr>C 2.02</vt:lpstr>
      <vt:lpstr>C 3.01</vt:lpstr>
      <vt:lpstr>C 4.01</vt:lpstr>
      <vt:lpstr>C 5.01 Extras</vt:lpstr>
      <vt:lpstr>T 1.01</vt:lpstr>
      <vt:lpstr>T 1.02</vt:lpstr>
      <vt:lpstr>T 1.03</vt:lpstr>
      <vt:lpstr>T 1.04</vt:lpstr>
      <vt:lpstr>T 1.05</vt:lpstr>
      <vt:lpstr>T 1.06</vt:lpstr>
      <vt:lpstr>T 1.07</vt:lpstr>
      <vt:lpstr>T 2.01</vt:lpstr>
      <vt:lpstr>T 2.02</vt:lpstr>
      <vt:lpstr>T 2.03</vt:lpstr>
      <vt:lpstr>T 3.01</vt:lpstr>
      <vt:lpstr>T 4.01</vt:lpstr>
      <vt:lpstr>T 4.02</vt:lpstr>
      <vt:lpstr>T 5.01</vt:lpstr>
      <vt:lpstr>T 5.02</vt:lpstr>
      <vt:lpstr>T 5.03</vt:lpstr>
      <vt:lpstr>T 6.01</vt:lpstr>
      <vt:lpstr>T 6.02</vt:lpstr>
      <vt:lpstr>T 7.01</vt:lpstr>
      <vt:lpstr>T 8.01</vt:lpstr>
      <vt:lpstr>T 9.01</vt:lpstr>
      <vt:lpstr>T 10.01</vt:lpstr>
      <vt:lpstr>T 11.01 Extras</vt:lpstr>
      <vt:lpstr>'C 1.01'!Názvy_tisku</vt:lpstr>
      <vt:lpstr>'C 1.02'!Názvy_tisku</vt:lpstr>
      <vt:lpstr>'C 1.03'!Názvy_tisku</vt:lpstr>
      <vt:lpstr>'C 1.04'!Názvy_tisku</vt:lpstr>
      <vt:lpstr>'C 1.05'!Názvy_tisku</vt:lpstr>
      <vt:lpstr>'C 1.06'!Názvy_tisku</vt:lpstr>
      <vt:lpstr>'C 2.02'!Názvy_tisku</vt:lpstr>
      <vt:lpstr>'T 10.01'!Názvy_tisku</vt:lpstr>
      <vt:lpstr>'T 6.01'!Názvy_tisku</vt:lpstr>
      <vt:lpstr>'T 6.02'!Názvy_tisku</vt:lpstr>
      <vt:lpstr>Technologie!Názvy_tisku</vt:lpstr>
      <vt:lpstr>'C 1.01'!Oblast_tisku</vt:lpstr>
      <vt:lpstr>'C 1.02'!Oblast_tisku</vt:lpstr>
      <vt:lpstr>'C 1.03'!Oblast_tisku</vt:lpstr>
      <vt:lpstr>'C 1.04'!Oblast_tisku</vt:lpstr>
      <vt:lpstr>'C 1.05'!Oblast_tisku</vt:lpstr>
      <vt:lpstr>'C 1.06'!Oblast_tisku</vt:lpstr>
      <vt:lpstr>'C 2.01'!Oblast_tisku</vt:lpstr>
      <vt:lpstr>'C 2.02'!Oblast_tisku</vt:lpstr>
      <vt:lpstr>'C 3.01'!Oblast_tisku</vt:lpstr>
      <vt:lpstr>'C 4.01'!Oblast_tisku</vt:lpstr>
      <vt:lpstr>'C 5.01 Extras'!Oblast_tisku</vt:lpstr>
      <vt:lpstr>'Celkem  Nab+Tech'!Oblast_tisku</vt:lpstr>
      <vt:lpstr>Nábytek!Oblast_tisku</vt:lpstr>
      <vt:lpstr>'T 1.01'!Oblast_tisku</vt:lpstr>
      <vt:lpstr>'T 1.02'!Oblast_tisku</vt:lpstr>
      <vt:lpstr>'T 1.03'!Oblast_tisku</vt:lpstr>
      <vt:lpstr>'T 1.04'!Oblast_tisku</vt:lpstr>
      <vt:lpstr>'T 1.05'!Oblast_tisku</vt:lpstr>
      <vt:lpstr>'T 1.06'!Oblast_tisku</vt:lpstr>
      <vt:lpstr>'T 10.01'!Oblast_tisku</vt:lpstr>
      <vt:lpstr>'T 11.01 Extras'!Oblast_tisku</vt:lpstr>
      <vt:lpstr>'T 2.01'!Oblast_tisku</vt:lpstr>
      <vt:lpstr>'T 3.01'!Oblast_tisku</vt:lpstr>
      <vt:lpstr>'T 4.01'!Oblast_tisku</vt:lpstr>
      <vt:lpstr>'T 4.02'!Oblast_tisku</vt:lpstr>
      <vt:lpstr>'T 5.01'!Oblast_tisku</vt:lpstr>
      <vt:lpstr>'T 5.02'!Oblast_tisku</vt:lpstr>
      <vt:lpstr>'T 5.03'!Oblast_tisku</vt:lpstr>
      <vt:lpstr>'T 6.01'!Oblast_tisku</vt:lpstr>
      <vt:lpstr>'T 6.02'!Oblast_tisku</vt:lpstr>
      <vt:lpstr>'T 7.01'!Oblast_tisku</vt:lpstr>
      <vt:lpstr>'T 8.01'!Oblast_tisku</vt:lpstr>
      <vt:lpstr>'T 9.01'!Oblast_tisku</vt:lpstr>
      <vt:lpstr>Technologie!Oblast_tisku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Hejny, Ladislav</dc:creator>
  <cp:lastModifiedBy>Hejny, Ladislav</cp:lastModifiedBy>
  <cp:lastPrinted>2019-07-19T21:14:28Z</cp:lastPrinted>
  <dcterms:created xsi:type="dcterms:W3CDTF">2018-06-11T13:27:27Z</dcterms:created>
  <dcterms:modified xsi:type="dcterms:W3CDTF">2020-11-10T21:26:11Z</dcterms:modified>
</cp:coreProperties>
</file>