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práce\2020\hotovo\115 - KD Kunčina - RZP\odevzdání\2021.07.21 - bez obch názvů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Pol'!$A$1:$X$91</definedName>
    <definedName name="_xlnm.Print_Area" localSheetId="4">'01 02 Pol'!$A$1:$X$146</definedName>
    <definedName name="_xlnm.Print_Area" localSheetId="5">'01 03 Pol'!$A$1:$X$29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H41" i="1" s="1"/>
  <c r="I41" i="1" s="1"/>
  <c r="F41" i="1"/>
  <c r="G40" i="1"/>
  <c r="F40" i="1"/>
  <c r="G39" i="1"/>
  <c r="F39" i="1"/>
  <c r="G19" i="14"/>
  <c r="G8" i="14"/>
  <c r="G9" i="14"/>
  <c r="M9" i="14" s="1"/>
  <c r="I9" i="14"/>
  <c r="I8" i="14" s="1"/>
  <c r="K9" i="14"/>
  <c r="K8" i="14" s="1"/>
  <c r="O9" i="14"/>
  <c r="Q9" i="14"/>
  <c r="Q8" i="14" s="1"/>
  <c r="V9" i="14"/>
  <c r="G10" i="14"/>
  <c r="M10" i="14" s="1"/>
  <c r="I10" i="14"/>
  <c r="K10" i="14"/>
  <c r="O10" i="14"/>
  <c r="Q10" i="14"/>
  <c r="V10" i="14"/>
  <c r="V8" i="14" s="1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O8" i="14" s="1"/>
  <c r="Q12" i="14"/>
  <c r="V12" i="14"/>
  <c r="G13" i="14"/>
  <c r="I13" i="14"/>
  <c r="M13" i="14"/>
  <c r="Q13" i="14"/>
  <c r="G14" i="14"/>
  <c r="I14" i="14"/>
  <c r="K14" i="14"/>
  <c r="K13" i="14" s="1"/>
  <c r="M14" i="14"/>
  <c r="O14" i="14"/>
  <c r="O13" i="14" s="1"/>
  <c r="Q14" i="14"/>
  <c r="V14" i="14"/>
  <c r="V13" i="14" s="1"/>
  <c r="G16" i="14"/>
  <c r="G15" i="14" s="1"/>
  <c r="I16" i="14"/>
  <c r="I15" i="14" s="1"/>
  <c r="K16" i="14"/>
  <c r="O16" i="14"/>
  <c r="O15" i="14" s="1"/>
  <c r="Q16" i="14"/>
  <c r="V16" i="14"/>
  <c r="V15" i="14" s="1"/>
  <c r="G17" i="14"/>
  <c r="M17" i="14" s="1"/>
  <c r="I17" i="14"/>
  <c r="K17" i="14"/>
  <c r="K15" i="14" s="1"/>
  <c r="O17" i="14"/>
  <c r="Q17" i="14"/>
  <c r="Q15" i="14" s="1"/>
  <c r="V17" i="14"/>
  <c r="AE19" i="14"/>
  <c r="G136" i="13"/>
  <c r="V8" i="13"/>
  <c r="G9" i="13"/>
  <c r="M9" i="13" s="1"/>
  <c r="M8" i="13" s="1"/>
  <c r="I9" i="13"/>
  <c r="K9" i="13"/>
  <c r="K8" i="13" s="1"/>
  <c r="O9" i="13"/>
  <c r="O8" i="13" s="1"/>
  <c r="Q9" i="13"/>
  <c r="Q8" i="13" s="1"/>
  <c r="V9" i="13"/>
  <c r="G10" i="13"/>
  <c r="G8" i="13" s="1"/>
  <c r="I10" i="13"/>
  <c r="K10" i="13"/>
  <c r="M10" i="13"/>
  <c r="O10" i="13"/>
  <c r="Q10" i="13"/>
  <c r="V10" i="13"/>
  <c r="G11" i="13"/>
  <c r="I11" i="13"/>
  <c r="I8" i="13" s="1"/>
  <c r="K11" i="13"/>
  <c r="M11" i="13"/>
  <c r="O11" i="13"/>
  <c r="Q11" i="13"/>
  <c r="V11" i="13"/>
  <c r="G12" i="13"/>
  <c r="I12" i="13"/>
  <c r="K12" i="13"/>
  <c r="M12" i="13"/>
  <c r="O12" i="13"/>
  <c r="Q12" i="13"/>
  <c r="V12" i="13"/>
  <c r="G14" i="13"/>
  <c r="I14" i="13"/>
  <c r="I13" i="13" s="1"/>
  <c r="K14" i="13"/>
  <c r="K13" i="13" s="1"/>
  <c r="M14" i="13"/>
  <c r="O14" i="13"/>
  <c r="O13" i="13" s="1"/>
  <c r="Q14" i="13"/>
  <c r="V14" i="13"/>
  <c r="G15" i="13"/>
  <c r="G13" i="13" s="1"/>
  <c r="I15" i="13"/>
  <c r="K15" i="13"/>
  <c r="O15" i="13"/>
  <c r="Q15" i="13"/>
  <c r="Q13" i="13" s="1"/>
  <c r="V15" i="13"/>
  <c r="G16" i="13"/>
  <c r="M16" i="13" s="1"/>
  <c r="I16" i="13"/>
  <c r="K16" i="13"/>
  <c r="O16" i="13"/>
  <c r="Q16" i="13"/>
  <c r="V16" i="13"/>
  <c r="V13" i="13" s="1"/>
  <c r="G17" i="13"/>
  <c r="M17" i="13" s="1"/>
  <c r="I17" i="13"/>
  <c r="K17" i="13"/>
  <c r="O17" i="13"/>
  <c r="Q17" i="13"/>
  <c r="V17" i="13"/>
  <c r="G19" i="13"/>
  <c r="I19" i="13"/>
  <c r="I18" i="13" s="1"/>
  <c r="K19" i="13"/>
  <c r="M19" i="13"/>
  <c r="O19" i="13"/>
  <c r="O18" i="13" s="1"/>
  <c r="Q19" i="13"/>
  <c r="V19" i="13"/>
  <c r="V18" i="13" s="1"/>
  <c r="G20" i="13"/>
  <c r="I20" i="13"/>
  <c r="K20" i="13"/>
  <c r="K18" i="13" s="1"/>
  <c r="M20" i="13"/>
  <c r="O20" i="13"/>
  <c r="Q20" i="13"/>
  <c r="Q18" i="13" s="1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Q31" i="13"/>
  <c r="G32" i="13"/>
  <c r="M32" i="13" s="1"/>
  <c r="M31" i="13" s="1"/>
  <c r="I32" i="13"/>
  <c r="I31" i="13" s="1"/>
  <c r="K32" i="13"/>
  <c r="O32" i="13"/>
  <c r="O31" i="13" s="1"/>
  <c r="Q32" i="13"/>
  <c r="V32" i="13"/>
  <c r="V31" i="13" s="1"/>
  <c r="G33" i="13"/>
  <c r="M33" i="13" s="1"/>
  <c r="I33" i="13"/>
  <c r="K33" i="13"/>
  <c r="K31" i="13" s="1"/>
  <c r="O33" i="13"/>
  <c r="Q33" i="13"/>
  <c r="V33" i="13"/>
  <c r="G34" i="13"/>
  <c r="K34" i="13"/>
  <c r="M34" i="13"/>
  <c r="Q34" i="13"/>
  <c r="G35" i="13"/>
  <c r="I35" i="13"/>
  <c r="I34" i="13" s="1"/>
  <c r="K35" i="13"/>
  <c r="M35" i="13"/>
  <c r="O35" i="13"/>
  <c r="O34" i="13" s="1"/>
  <c r="Q35" i="13"/>
  <c r="V35" i="13"/>
  <c r="V34" i="13" s="1"/>
  <c r="K36" i="13"/>
  <c r="O36" i="13"/>
  <c r="Q36" i="13"/>
  <c r="G37" i="13"/>
  <c r="G36" i="13" s="1"/>
  <c r="I37" i="13"/>
  <c r="I36" i="13" s="1"/>
  <c r="K37" i="13"/>
  <c r="M37" i="13"/>
  <c r="M36" i="13" s="1"/>
  <c r="O37" i="13"/>
  <c r="Q37" i="13"/>
  <c r="V37" i="13"/>
  <c r="V36" i="13" s="1"/>
  <c r="G39" i="13"/>
  <c r="G38" i="13" s="1"/>
  <c r="I39" i="13"/>
  <c r="K39" i="13"/>
  <c r="K38" i="13" s="1"/>
  <c r="O39" i="13"/>
  <c r="Q39" i="13"/>
  <c r="Q38" i="13" s="1"/>
  <c r="V39" i="13"/>
  <c r="G40" i="13"/>
  <c r="I40" i="13"/>
  <c r="I38" i="13" s="1"/>
  <c r="K40" i="13"/>
  <c r="M40" i="13"/>
  <c r="O40" i="13"/>
  <c r="Q40" i="13"/>
  <c r="V40" i="13"/>
  <c r="V38" i="13" s="1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O38" i="13" s="1"/>
  <c r="Q46" i="13"/>
  <c r="V46" i="13"/>
  <c r="G47" i="13"/>
  <c r="M47" i="13" s="1"/>
  <c r="I47" i="13"/>
  <c r="K47" i="13"/>
  <c r="O47" i="13"/>
  <c r="Q47" i="13"/>
  <c r="V47" i="13"/>
  <c r="G48" i="13"/>
  <c r="I48" i="13"/>
  <c r="K48" i="13"/>
  <c r="M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K57" i="13"/>
  <c r="G58" i="13"/>
  <c r="M58" i="13" s="1"/>
  <c r="M57" i="13" s="1"/>
  <c r="I58" i="13"/>
  <c r="I57" i="13" s="1"/>
  <c r="K58" i="13"/>
  <c r="O58" i="13"/>
  <c r="O57" i="13" s="1"/>
  <c r="Q58" i="13"/>
  <c r="Q57" i="13" s="1"/>
  <c r="V58" i="13"/>
  <c r="V57" i="13" s="1"/>
  <c r="G59" i="13"/>
  <c r="I59" i="13"/>
  <c r="K59" i="13"/>
  <c r="M59" i="13"/>
  <c r="O59" i="13"/>
  <c r="Q59" i="13"/>
  <c r="V59" i="13"/>
  <c r="G60" i="13"/>
  <c r="K60" i="13"/>
  <c r="Q60" i="13"/>
  <c r="G61" i="13"/>
  <c r="I61" i="13"/>
  <c r="I60" i="13" s="1"/>
  <c r="K61" i="13"/>
  <c r="M61" i="13"/>
  <c r="M60" i="13" s="1"/>
  <c r="O61" i="13"/>
  <c r="O60" i="13" s="1"/>
  <c r="Q61" i="13"/>
  <c r="V61" i="13"/>
  <c r="V60" i="13" s="1"/>
  <c r="G62" i="13"/>
  <c r="M62" i="13" s="1"/>
  <c r="I62" i="13"/>
  <c r="K62" i="13"/>
  <c r="O62" i="13"/>
  <c r="Q62" i="13"/>
  <c r="V62" i="13"/>
  <c r="Q63" i="13"/>
  <c r="G64" i="13"/>
  <c r="I64" i="13"/>
  <c r="I63" i="13" s="1"/>
  <c r="K64" i="13"/>
  <c r="M64" i="13"/>
  <c r="O64" i="13"/>
  <c r="O63" i="13" s="1"/>
  <c r="Q64" i="13"/>
  <c r="V64" i="13"/>
  <c r="V63" i="13" s="1"/>
  <c r="G65" i="13"/>
  <c r="M65" i="13" s="1"/>
  <c r="I65" i="13"/>
  <c r="K65" i="13"/>
  <c r="K63" i="13" s="1"/>
  <c r="O65" i="13"/>
  <c r="Q65" i="13"/>
  <c r="V65" i="13"/>
  <c r="G66" i="13"/>
  <c r="G63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K71" i="13"/>
  <c r="M71" i="13"/>
  <c r="Q71" i="13"/>
  <c r="G72" i="13"/>
  <c r="I72" i="13"/>
  <c r="I71" i="13" s="1"/>
  <c r="K72" i="13"/>
  <c r="M72" i="13"/>
  <c r="O72" i="13"/>
  <c r="O71" i="13" s="1"/>
  <c r="Q72" i="13"/>
  <c r="V72" i="13"/>
  <c r="V71" i="13" s="1"/>
  <c r="K73" i="13"/>
  <c r="O73" i="13"/>
  <c r="Q73" i="13"/>
  <c r="G74" i="13"/>
  <c r="M74" i="13" s="1"/>
  <c r="M73" i="13" s="1"/>
  <c r="I74" i="13"/>
  <c r="I73" i="13" s="1"/>
  <c r="K74" i="13"/>
  <c r="O74" i="13"/>
  <c r="Q74" i="13"/>
  <c r="V74" i="13"/>
  <c r="V73" i="13" s="1"/>
  <c r="I75" i="13"/>
  <c r="O75" i="13"/>
  <c r="V75" i="13"/>
  <c r="G76" i="13"/>
  <c r="G75" i="13" s="1"/>
  <c r="I76" i="13"/>
  <c r="K76" i="13"/>
  <c r="K75" i="13" s="1"/>
  <c r="M76" i="13"/>
  <c r="M75" i="13" s="1"/>
  <c r="O76" i="13"/>
  <c r="Q76" i="13"/>
  <c r="Q75" i="13" s="1"/>
  <c r="V76" i="13"/>
  <c r="G78" i="13"/>
  <c r="M78" i="13" s="1"/>
  <c r="I78" i="13"/>
  <c r="I77" i="13" s="1"/>
  <c r="K78" i="13"/>
  <c r="K77" i="13" s="1"/>
  <c r="O78" i="13"/>
  <c r="O77" i="13" s="1"/>
  <c r="Q78" i="13"/>
  <c r="Q77" i="13" s="1"/>
  <c r="V78" i="13"/>
  <c r="G79" i="13"/>
  <c r="G77" i="13" s="1"/>
  <c r="I79" i="13"/>
  <c r="K79" i="13"/>
  <c r="O79" i="13"/>
  <c r="Q79" i="13"/>
  <c r="V79" i="13"/>
  <c r="G80" i="13"/>
  <c r="I80" i="13"/>
  <c r="K80" i="13"/>
  <c r="M80" i="13"/>
  <c r="O80" i="13"/>
  <c r="Q80" i="13"/>
  <c r="V80" i="13"/>
  <c r="V77" i="13" s="1"/>
  <c r="G81" i="13"/>
  <c r="M81" i="13" s="1"/>
  <c r="I81" i="13"/>
  <c r="K81" i="13"/>
  <c r="O81" i="13"/>
  <c r="Q81" i="13"/>
  <c r="V81" i="13"/>
  <c r="G82" i="13"/>
  <c r="M82" i="13" s="1"/>
  <c r="I82" i="13"/>
  <c r="K82" i="13"/>
  <c r="O82" i="13"/>
  <c r="Q82" i="13"/>
  <c r="V82" i="13"/>
  <c r="G83" i="13"/>
  <c r="I83" i="13"/>
  <c r="K83" i="13"/>
  <c r="M83" i="13"/>
  <c r="O83" i="13"/>
  <c r="Q83" i="13"/>
  <c r="V83" i="13"/>
  <c r="G84" i="13"/>
  <c r="I84" i="13"/>
  <c r="K84" i="13"/>
  <c r="M84" i="13"/>
  <c r="O84" i="13"/>
  <c r="Q84" i="13"/>
  <c r="V84" i="13"/>
  <c r="G85" i="13"/>
  <c r="I85" i="13"/>
  <c r="K85" i="13"/>
  <c r="M85" i="13"/>
  <c r="O85" i="13"/>
  <c r="Q85" i="13"/>
  <c r="V85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G88" i="13"/>
  <c r="I88" i="13"/>
  <c r="K88" i="13"/>
  <c r="M88" i="13"/>
  <c r="O88" i="13"/>
  <c r="Q88" i="13"/>
  <c r="V88" i="13"/>
  <c r="G89" i="13"/>
  <c r="M89" i="13" s="1"/>
  <c r="I89" i="13"/>
  <c r="K89" i="13"/>
  <c r="O89" i="13"/>
  <c r="Q89" i="13"/>
  <c r="V89" i="13"/>
  <c r="G90" i="13"/>
  <c r="M90" i="13" s="1"/>
  <c r="I90" i="13"/>
  <c r="K90" i="13"/>
  <c r="O90" i="13"/>
  <c r="Q90" i="13"/>
  <c r="V90" i="13"/>
  <c r="G92" i="13"/>
  <c r="G91" i="13" s="1"/>
  <c r="I92" i="13"/>
  <c r="K92" i="13"/>
  <c r="K91" i="13" s="1"/>
  <c r="M92" i="13"/>
  <c r="O92" i="13"/>
  <c r="Q92" i="13"/>
  <c r="Q91" i="13" s="1"/>
  <c r="V92" i="13"/>
  <c r="G93" i="13"/>
  <c r="I93" i="13"/>
  <c r="K93" i="13"/>
  <c r="M93" i="13"/>
  <c r="O93" i="13"/>
  <c r="Q93" i="13"/>
  <c r="V93" i="13"/>
  <c r="V91" i="13" s="1"/>
  <c r="G94" i="13"/>
  <c r="I94" i="13"/>
  <c r="K94" i="13"/>
  <c r="M94" i="13"/>
  <c r="O94" i="13"/>
  <c r="O91" i="13" s="1"/>
  <c r="Q94" i="13"/>
  <c r="V94" i="13"/>
  <c r="G95" i="13"/>
  <c r="M95" i="13" s="1"/>
  <c r="I95" i="13"/>
  <c r="K95" i="13"/>
  <c r="O95" i="13"/>
  <c r="Q95" i="13"/>
  <c r="V95" i="13"/>
  <c r="G96" i="13"/>
  <c r="I96" i="13"/>
  <c r="K96" i="13"/>
  <c r="M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M99" i="13" s="1"/>
  <c r="I99" i="13"/>
  <c r="I91" i="13" s="1"/>
  <c r="K99" i="13"/>
  <c r="O99" i="13"/>
  <c r="Q99" i="13"/>
  <c r="V99" i="13"/>
  <c r="G100" i="13"/>
  <c r="I100" i="13"/>
  <c r="K100" i="13"/>
  <c r="M100" i="13"/>
  <c r="O100" i="13"/>
  <c r="Q100" i="13"/>
  <c r="V100" i="13"/>
  <c r="G101" i="13"/>
  <c r="I101" i="13"/>
  <c r="K101" i="13"/>
  <c r="M101" i="13"/>
  <c r="O101" i="13"/>
  <c r="Q101" i="13"/>
  <c r="V101" i="13"/>
  <c r="G102" i="13"/>
  <c r="I102" i="13"/>
  <c r="K102" i="13"/>
  <c r="M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I104" i="13"/>
  <c r="K104" i="13"/>
  <c r="M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G109" i="13"/>
  <c r="I109" i="13"/>
  <c r="K109" i="13"/>
  <c r="M109" i="13"/>
  <c r="O109" i="13"/>
  <c r="Q109" i="13"/>
  <c r="V109" i="13"/>
  <c r="G110" i="13"/>
  <c r="I110" i="13"/>
  <c r="K110" i="13"/>
  <c r="M110" i="13"/>
  <c r="O110" i="13"/>
  <c r="Q110" i="13"/>
  <c r="V110" i="13"/>
  <c r="G111" i="13"/>
  <c r="M111" i="13" s="1"/>
  <c r="I111" i="13"/>
  <c r="K111" i="13"/>
  <c r="O111" i="13"/>
  <c r="Q111" i="13"/>
  <c r="V111" i="13"/>
  <c r="I112" i="13"/>
  <c r="V112" i="13"/>
  <c r="G113" i="13"/>
  <c r="G112" i="13" s="1"/>
  <c r="I113" i="13"/>
  <c r="K113" i="13"/>
  <c r="K112" i="13" s="1"/>
  <c r="O113" i="13"/>
  <c r="O112" i="13" s="1"/>
  <c r="Q113" i="13"/>
  <c r="V113" i="13"/>
  <c r="G114" i="13"/>
  <c r="M114" i="13" s="1"/>
  <c r="I114" i="13"/>
  <c r="K114" i="13"/>
  <c r="O114" i="13"/>
  <c r="Q114" i="13"/>
  <c r="Q112" i="13" s="1"/>
  <c r="V114" i="13"/>
  <c r="I115" i="13"/>
  <c r="G116" i="13"/>
  <c r="I116" i="13"/>
  <c r="K116" i="13"/>
  <c r="K115" i="13" s="1"/>
  <c r="M116" i="13"/>
  <c r="O116" i="13"/>
  <c r="Q116" i="13"/>
  <c r="Q115" i="13" s="1"/>
  <c r="V116" i="13"/>
  <c r="G117" i="13"/>
  <c r="I117" i="13"/>
  <c r="K117" i="13"/>
  <c r="M117" i="13"/>
  <c r="O117" i="13"/>
  <c r="Q117" i="13"/>
  <c r="V117" i="13"/>
  <c r="V115" i="13" s="1"/>
  <c r="G118" i="13"/>
  <c r="I118" i="13"/>
  <c r="K118" i="13"/>
  <c r="M118" i="13"/>
  <c r="O118" i="13"/>
  <c r="O115" i="13" s="1"/>
  <c r="Q118" i="13"/>
  <c r="V118" i="13"/>
  <c r="G119" i="13"/>
  <c r="M119" i="13" s="1"/>
  <c r="I119" i="13"/>
  <c r="K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M122" i="13" s="1"/>
  <c r="I122" i="13"/>
  <c r="K122" i="13"/>
  <c r="O122" i="13"/>
  <c r="Q122" i="13"/>
  <c r="V122" i="13"/>
  <c r="G123" i="13"/>
  <c r="I123" i="13"/>
  <c r="G124" i="13"/>
  <c r="I124" i="13"/>
  <c r="K124" i="13"/>
  <c r="K123" i="13" s="1"/>
  <c r="M124" i="13"/>
  <c r="M123" i="13" s="1"/>
  <c r="O124" i="13"/>
  <c r="Q124" i="13"/>
  <c r="Q123" i="13" s="1"/>
  <c r="V124" i="13"/>
  <c r="G125" i="13"/>
  <c r="I125" i="13"/>
  <c r="K125" i="13"/>
  <c r="M125" i="13"/>
  <c r="O125" i="13"/>
  <c r="Q125" i="13"/>
  <c r="V125" i="13"/>
  <c r="V123" i="13" s="1"/>
  <c r="G126" i="13"/>
  <c r="I126" i="13"/>
  <c r="K126" i="13"/>
  <c r="M126" i="13"/>
  <c r="O126" i="13"/>
  <c r="O123" i="13" s="1"/>
  <c r="Q126" i="13"/>
  <c r="V126" i="13"/>
  <c r="G127" i="13"/>
  <c r="O127" i="13"/>
  <c r="Q127" i="13"/>
  <c r="G128" i="13"/>
  <c r="M128" i="13" s="1"/>
  <c r="I128" i="13"/>
  <c r="I127" i="13" s="1"/>
  <c r="K128" i="13"/>
  <c r="O128" i="13"/>
  <c r="Q128" i="13"/>
  <c r="V128" i="13"/>
  <c r="V127" i="13" s="1"/>
  <c r="G129" i="13"/>
  <c r="M129" i="13" s="1"/>
  <c r="I129" i="13"/>
  <c r="K129" i="13"/>
  <c r="K127" i="13" s="1"/>
  <c r="O129" i="13"/>
  <c r="Q129" i="13"/>
  <c r="V129" i="13"/>
  <c r="G130" i="13"/>
  <c r="K130" i="13"/>
  <c r="Q130" i="13"/>
  <c r="G131" i="13"/>
  <c r="M131" i="13" s="1"/>
  <c r="M130" i="13" s="1"/>
  <c r="I131" i="13"/>
  <c r="I130" i="13" s="1"/>
  <c r="K131" i="13"/>
  <c r="O131" i="13"/>
  <c r="O130" i="13" s="1"/>
  <c r="Q131" i="13"/>
  <c r="V131" i="13"/>
  <c r="V130" i="13" s="1"/>
  <c r="G132" i="13"/>
  <c r="I132" i="13"/>
  <c r="K132" i="13"/>
  <c r="Q132" i="13"/>
  <c r="G133" i="13"/>
  <c r="I133" i="13"/>
  <c r="K133" i="13"/>
  <c r="M133" i="13"/>
  <c r="M132" i="13" s="1"/>
  <c r="O133" i="13"/>
  <c r="O132" i="13" s="1"/>
  <c r="Q133" i="13"/>
  <c r="V133" i="13"/>
  <c r="V132" i="13" s="1"/>
  <c r="G134" i="13"/>
  <c r="I134" i="13"/>
  <c r="K134" i="13"/>
  <c r="M134" i="13"/>
  <c r="O134" i="13"/>
  <c r="Q134" i="13"/>
  <c r="V134" i="13"/>
  <c r="AE136" i="13"/>
  <c r="G81" i="12"/>
  <c r="G8" i="12"/>
  <c r="O8" i="12"/>
  <c r="V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G11" i="12"/>
  <c r="I11" i="12"/>
  <c r="I10" i="12" s="1"/>
  <c r="K11" i="12"/>
  <c r="M11" i="12"/>
  <c r="O11" i="12"/>
  <c r="O10" i="12" s="1"/>
  <c r="Q11" i="12"/>
  <c r="V11" i="12"/>
  <c r="G12" i="12"/>
  <c r="M12" i="12" s="1"/>
  <c r="I12" i="12"/>
  <c r="K12" i="12"/>
  <c r="K10" i="12" s="1"/>
  <c r="O12" i="12"/>
  <c r="Q12" i="12"/>
  <c r="Q10" i="12" s="1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V10" i="12" s="1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29" i="12"/>
  <c r="I29" i="12"/>
  <c r="M29" i="12"/>
  <c r="Q29" i="12"/>
  <c r="G30" i="12"/>
  <c r="I30" i="12"/>
  <c r="K30" i="12"/>
  <c r="K29" i="12" s="1"/>
  <c r="M30" i="12"/>
  <c r="O30" i="12"/>
  <c r="O29" i="12" s="1"/>
  <c r="Q30" i="12"/>
  <c r="V30" i="12"/>
  <c r="V29" i="12" s="1"/>
  <c r="Q31" i="12"/>
  <c r="G32" i="12"/>
  <c r="G31" i="12" s="1"/>
  <c r="I32" i="12"/>
  <c r="I31" i="12" s="1"/>
  <c r="K32" i="12"/>
  <c r="O32" i="12"/>
  <c r="O31" i="12" s="1"/>
  <c r="Q32" i="12"/>
  <c r="V32" i="12"/>
  <c r="V31" i="12" s="1"/>
  <c r="G33" i="12"/>
  <c r="M33" i="12" s="1"/>
  <c r="I33" i="12"/>
  <c r="K33" i="12"/>
  <c r="K31" i="12" s="1"/>
  <c r="O33" i="12"/>
  <c r="Q33" i="12"/>
  <c r="V33" i="12"/>
  <c r="G34" i="12"/>
  <c r="K34" i="12"/>
  <c r="Q34" i="12"/>
  <c r="V34" i="12"/>
  <c r="G35" i="12"/>
  <c r="I35" i="12"/>
  <c r="I34" i="12" s="1"/>
  <c r="K35" i="12"/>
  <c r="M35" i="12"/>
  <c r="M34" i="12" s="1"/>
  <c r="O35" i="12"/>
  <c r="O34" i="12" s="1"/>
  <c r="Q35" i="12"/>
  <c r="V35" i="12"/>
  <c r="G37" i="12"/>
  <c r="I37" i="12"/>
  <c r="I36" i="12" s="1"/>
  <c r="K37" i="12"/>
  <c r="M37" i="12"/>
  <c r="O37" i="12"/>
  <c r="Q37" i="12"/>
  <c r="Q36" i="12" s="1"/>
  <c r="V37" i="12"/>
  <c r="V36" i="12" s="1"/>
  <c r="G38" i="12"/>
  <c r="I38" i="12"/>
  <c r="K38" i="12"/>
  <c r="M38" i="12"/>
  <c r="O38" i="12"/>
  <c r="O36" i="12" s="1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K36" i="12" s="1"/>
  <c r="O44" i="12"/>
  <c r="Q44" i="12"/>
  <c r="V44" i="12"/>
  <c r="G46" i="12"/>
  <c r="I46" i="12"/>
  <c r="K46" i="12"/>
  <c r="K45" i="12" s="1"/>
  <c r="M46" i="12"/>
  <c r="O46" i="12"/>
  <c r="O45" i="12" s="1"/>
  <c r="Q46" i="12"/>
  <c r="V46" i="12"/>
  <c r="V45" i="12" s="1"/>
  <c r="G47" i="12"/>
  <c r="I47" i="12"/>
  <c r="K47" i="12"/>
  <c r="M47" i="12"/>
  <c r="O47" i="12"/>
  <c r="Q47" i="12"/>
  <c r="Q45" i="12" s="1"/>
  <c r="V47" i="12"/>
  <c r="G48" i="12"/>
  <c r="G45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I45" i="12" s="1"/>
  <c r="K51" i="12"/>
  <c r="M51" i="12"/>
  <c r="O51" i="12"/>
  <c r="Q51" i="12"/>
  <c r="V51" i="12"/>
  <c r="G52" i="12"/>
  <c r="K52" i="12"/>
  <c r="O52" i="12"/>
  <c r="G53" i="12"/>
  <c r="I53" i="12"/>
  <c r="I52" i="12" s="1"/>
  <c r="K53" i="12"/>
  <c r="M53" i="12"/>
  <c r="M52" i="12" s="1"/>
  <c r="O53" i="12"/>
  <c r="Q53" i="12"/>
  <c r="Q52" i="12" s="1"/>
  <c r="V53" i="12"/>
  <c r="V52" i="12" s="1"/>
  <c r="I54" i="12"/>
  <c r="K54" i="12"/>
  <c r="O54" i="12"/>
  <c r="V54" i="12"/>
  <c r="G55" i="12"/>
  <c r="G54" i="12" s="1"/>
  <c r="I55" i="12"/>
  <c r="K55" i="12"/>
  <c r="M55" i="12"/>
  <c r="M54" i="12" s="1"/>
  <c r="O55" i="12"/>
  <c r="Q55" i="12"/>
  <c r="Q54" i="12" s="1"/>
  <c r="V55" i="12"/>
  <c r="G56" i="12"/>
  <c r="M56" i="12"/>
  <c r="O56" i="12"/>
  <c r="V56" i="12"/>
  <c r="G57" i="12"/>
  <c r="I57" i="12"/>
  <c r="I56" i="12" s="1"/>
  <c r="K57" i="12"/>
  <c r="K56" i="12" s="1"/>
  <c r="M57" i="12"/>
  <c r="O57" i="12"/>
  <c r="Q57" i="12"/>
  <c r="Q56" i="12" s="1"/>
  <c r="V57" i="12"/>
  <c r="G58" i="12"/>
  <c r="K58" i="12"/>
  <c r="Q58" i="12"/>
  <c r="V58" i="12"/>
  <c r="G59" i="12"/>
  <c r="I59" i="12"/>
  <c r="I58" i="12" s="1"/>
  <c r="K59" i="12"/>
  <c r="M59" i="12"/>
  <c r="M58" i="12" s="1"/>
  <c r="O59" i="12"/>
  <c r="O58" i="12" s="1"/>
  <c r="Q59" i="12"/>
  <c r="V59" i="12"/>
  <c r="G60" i="12"/>
  <c r="K60" i="12"/>
  <c r="O60" i="12"/>
  <c r="G61" i="12"/>
  <c r="I61" i="12"/>
  <c r="I60" i="12" s="1"/>
  <c r="K61" i="12"/>
  <c r="M61" i="12"/>
  <c r="M60" i="12" s="1"/>
  <c r="O61" i="12"/>
  <c r="Q61" i="12"/>
  <c r="Q60" i="12" s="1"/>
  <c r="V61" i="12"/>
  <c r="V60" i="12" s="1"/>
  <c r="G63" i="12"/>
  <c r="I63" i="12"/>
  <c r="K63" i="12"/>
  <c r="M63" i="12"/>
  <c r="O63" i="12"/>
  <c r="Q63" i="12"/>
  <c r="Q62" i="12" s="1"/>
  <c r="V63" i="12"/>
  <c r="G64" i="12"/>
  <c r="G62" i="12" s="1"/>
  <c r="I64" i="12"/>
  <c r="K64" i="12"/>
  <c r="O64" i="12"/>
  <c r="Q64" i="12"/>
  <c r="V64" i="12"/>
  <c r="V62" i="12" s="1"/>
  <c r="G65" i="12"/>
  <c r="I65" i="12"/>
  <c r="I62" i="12" s="1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M68" i="12" s="1"/>
  <c r="I68" i="12"/>
  <c r="K68" i="12"/>
  <c r="K62" i="12" s="1"/>
  <c r="O68" i="12"/>
  <c r="Q68" i="12"/>
  <c r="V68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O62" i="12" s="1"/>
  <c r="Q70" i="12"/>
  <c r="V70" i="12"/>
  <c r="G71" i="12"/>
  <c r="I71" i="12"/>
  <c r="K71" i="12"/>
  <c r="M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I79" i="12"/>
  <c r="K79" i="12"/>
  <c r="M79" i="12"/>
  <c r="O79" i="12"/>
  <c r="Q79" i="12"/>
  <c r="V79" i="12"/>
  <c r="AE81" i="12"/>
  <c r="I20" i="1"/>
  <c r="I19" i="1"/>
  <c r="I18" i="1"/>
  <c r="I17" i="1"/>
  <c r="I16" i="1"/>
  <c r="F44" i="1"/>
  <c r="G23" i="1" s="1"/>
  <c r="A23" i="1" s="1"/>
  <c r="G24" i="1" s="1"/>
  <c r="G44" i="1"/>
  <c r="G25" i="1" s="1"/>
  <c r="A25" i="1" s="1"/>
  <c r="H43" i="1"/>
  <c r="I43" i="1" s="1"/>
  <c r="H42" i="1"/>
  <c r="I42" i="1" s="1"/>
  <c r="H40" i="1"/>
  <c r="I40" i="1" s="1"/>
  <c r="H39" i="1"/>
  <c r="H44" i="1" s="1"/>
  <c r="I81" i="1" l="1"/>
  <c r="J80" i="1" s="1"/>
  <c r="A26" i="1"/>
  <c r="G26" i="1"/>
  <c r="A27" i="1" s="1"/>
  <c r="G28" i="1"/>
  <c r="A24" i="1"/>
  <c r="M8" i="14"/>
  <c r="AF19" i="14"/>
  <c r="M16" i="14"/>
  <c r="M15" i="14" s="1"/>
  <c r="M115" i="13"/>
  <c r="M77" i="13"/>
  <c r="M18" i="13"/>
  <c r="M91" i="13"/>
  <c r="M127" i="13"/>
  <c r="G73" i="13"/>
  <c r="G57" i="13"/>
  <c r="G18" i="13"/>
  <c r="G115" i="13"/>
  <c r="M79" i="13"/>
  <c r="M39" i="13"/>
  <c r="M38" i="13" s="1"/>
  <c r="M15" i="13"/>
  <c r="M13" i="13" s="1"/>
  <c r="AF136" i="13"/>
  <c r="M113" i="13"/>
  <c r="M112" i="13" s="1"/>
  <c r="M66" i="13"/>
  <c r="M63" i="13" s="1"/>
  <c r="M62" i="12"/>
  <c r="M36" i="12"/>
  <c r="M10" i="12"/>
  <c r="G10" i="12"/>
  <c r="G36" i="12"/>
  <c r="M64" i="12"/>
  <c r="M48" i="12"/>
  <c r="M45" i="12" s="1"/>
  <c r="M32" i="12"/>
  <c r="M31" i="12" s="1"/>
  <c r="AF81" i="12"/>
  <c r="I39" i="1"/>
  <c r="I44" i="1" s="1"/>
  <c r="I21" i="1"/>
  <c r="J28" i="1"/>
  <c r="J26" i="1"/>
  <c r="G38" i="1"/>
  <c r="F38" i="1"/>
  <c r="J23" i="1"/>
  <c r="J24" i="1"/>
  <c r="J25" i="1"/>
  <c r="J27" i="1"/>
  <c r="E24" i="1"/>
  <c r="E26" i="1"/>
  <c r="J61" i="1" l="1"/>
  <c r="J55" i="1"/>
  <c r="J62" i="1"/>
  <c r="J67" i="1"/>
  <c r="J71" i="1"/>
  <c r="J56" i="1"/>
  <c r="J54" i="1"/>
  <c r="J75" i="1"/>
  <c r="J66" i="1"/>
  <c r="J57" i="1"/>
  <c r="J68" i="1"/>
  <c r="J59" i="1"/>
  <c r="J58" i="1"/>
  <c r="J65" i="1"/>
  <c r="J76" i="1"/>
  <c r="J72" i="1"/>
  <c r="J74" i="1"/>
  <c r="J64" i="1"/>
  <c r="J79" i="1"/>
  <c r="J77" i="1"/>
  <c r="J53" i="1"/>
  <c r="J52" i="1"/>
  <c r="J78" i="1"/>
  <c r="J69" i="1"/>
  <c r="J73" i="1"/>
  <c r="J51" i="1"/>
  <c r="J60" i="1"/>
  <c r="J70" i="1"/>
  <c r="J63" i="1"/>
  <c r="G29" i="1"/>
  <c r="G27" i="1" s="1"/>
  <c r="A29" i="1"/>
  <c r="J42" i="1"/>
  <c r="J41" i="1"/>
  <c r="J39" i="1"/>
  <c r="J44" i="1" s="1"/>
  <c r="J43" i="1"/>
  <c r="J40" i="1"/>
  <c r="J81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Uživatel systému Windows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Uživatel systému Windows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<sst xmlns="http://schemas.openxmlformats.org/spreadsheetml/2006/main" count="1660" uniqueCount="524">
  <si>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</si>
  <si>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</si>
  <si>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</si>
  <si>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</si>
  <si>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</si>
  <si>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</si>
  <si>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</si>
  <si>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</si>
  <si>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</si>
  <si>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</si>
  <si>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</si>
  <si>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</si>
  <si>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</si>
  <si>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</si>
  <si>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</si>
  <si>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</si>
  <si>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</si>
  <si>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</si>
  <si>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</si>
  <si>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</si>
  <si>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</si>
  <si>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</si>
  <si>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</si>
  <si>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</si>
  <si>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</si>
  <si>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</si>
  <si>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</si>
  <si>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</si>
  <si>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</si>
  <si>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</si>
  <si>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</si>
  <si>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</si>
  <si>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</si>
  <si>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</si>
  <si>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</si>
  <si>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</si>
  <si>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</si>
  <si>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</si>
  <si>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</si>
  <si>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</si>
  <si>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</si>
  <si>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</si>
  <si>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</si>
  <si>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20-115</t>
  </si>
  <si>
    <t>Revitalizace kulturního domu v Kunčině</t>
  </si>
  <si>
    <t>Obec Kunčina</t>
  </si>
  <si>
    <t>204</t>
  </si>
  <si>
    <t>Kunčina</t>
  </si>
  <si>
    <t>56924</t>
  </si>
  <si>
    <t>00276880</t>
  </si>
  <si>
    <t>CZ00276880</t>
  </si>
  <si>
    <t>Stavba</t>
  </si>
  <si>
    <t>01</t>
  </si>
  <si>
    <t>Stavební úpravy</t>
  </si>
  <si>
    <t>Bourací práce</t>
  </si>
  <si>
    <t>02</t>
  </si>
  <si>
    <t>Nové konstrukce</t>
  </si>
  <si>
    <t>03</t>
  </si>
  <si>
    <t>Ostatní a vedlejší náklady</t>
  </si>
  <si>
    <t>Celkem za stavbu</t>
  </si>
  <si>
    <t>CZK</t>
  </si>
  <si>
    <t>Rekapitulace dílů</t>
  </si>
  <si>
    <t>Typ dílu</t>
  </si>
  <si>
    <t>0</t>
  </si>
  <si>
    <t>Nepřiřazený díl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</si>
  <si>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</si>
  <si>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</si>
  <si>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</si>
  <si>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</si>
  <si>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</si>
  <si>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</si>
  <si>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</si>
  <si>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</si>
  <si>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</si>
  <si>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</si>
  <si>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</si>
  <si>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</si>
  <si>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</si>
  <si>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</si>
  <si>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</si>
  <si>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</si>
  <si>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</si>
  <si>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</si>
  <si>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</si>
  <si>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</si>
  <si>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</si>
  <si>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</si>
  <si>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</si>
  <si>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</si>
  <si>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</si>
  <si>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</si>
  <si>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</si>
  <si>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</si>
  <si>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</si>
  <si>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</si>
  <si>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</si>
  <si>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</si>
  <si>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728</t>
  </si>
  <si>
    <t>Vzduchotechnika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</si>
  <si>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</si>
  <si>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</si>
  <si>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</si>
  <si>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</si>
  <si>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</si>
  <si>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</si>
  <si>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</si>
  <si>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</si>
  <si>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</si>
  <si>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</si>
  <si>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776</t>
  </si>
  <si>
    <t>Podlahy povlakové</t>
  </si>
  <si>
    <t>783</t>
  </si>
  <si>
    <t>Nátěry</t>
  </si>
  <si>
    <t>M21</t>
  </si>
  <si>
    <t>Elektromontáže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</si>
  <si>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</si>
  <si>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</si>
  <si>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</si>
  <si>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</si>
  <si>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</si>
  <si>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</si>
  <si>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</si>
  <si>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</si>
  <si>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</si>
  <si>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</si>
  <si>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</si>
  <si>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</si>
  <si>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</si>
  <si>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</si>
  <si>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</si>
  <si>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</si>
  <si>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</si>
  <si>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</si>
  <si>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</si>
  <si>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</si>
  <si>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</si>
  <si>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</si>
  <si>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</si>
  <si>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</si>
  <si>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</si>
  <si>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</si>
  <si>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</si>
  <si>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</si>
  <si>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</si>
  <si>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</si>
  <si>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</si>
  <si>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</si>
  <si>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</si>
  <si>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</si>
  <si>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622904112</t>
  </si>
  <si>
    <t>Očištění fasád tlakovou vodou složitost 1 - 2</t>
  </si>
  <si>
    <t>m2</t>
  </si>
  <si>
    <t>RTS 21/ I</t>
  </si>
  <si>
    <t>RTS 20/ II</t>
  </si>
  <si>
    <t>Práce</t>
  </si>
  <si>
    <t>POL1_</t>
  </si>
  <si>
    <t>978036191</t>
  </si>
  <si>
    <t>Otlučení omítek vnějších v rozsahu 100 %</t>
  </si>
  <si>
    <t>963051110</t>
  </si>
  <si>
    <t>Bourání ŽB stropů deskových tl. do 8 cm</t>
  </si>
  <si>
    <t>m3</t>
  </si>
  <si>
    <t>968072559</t>
  </si>
  <si>
    <t>Vybourání kovových vrat plochy nad 5 m2</t>
  </si>
  <si>
    <t>962032631</t>
  </si>
  <si>
    <t>Bourání zdiva komínového z cihel na MVC</t>
  </si>
  <si>
    <t>962032231</t>
  </si>
  <si>
    <t>Bourání zdiva z cihel pálených na MVC</t>
  </si>
  <si>
    <t>968083001</t>
  </si>
  <si>
    <t>Vybourání oken do 1 m2</t>
  </si>
  <si>
    <t>968061125</t>
  </si>
  <si>
    <t>Vyvěšení dřevěných dveřních křídel</t>
  </si>
  <si>
    <t>kus</t>
  </si>
  <si>
    <t>968062455</t>
  </si>
  <si>
    <t>Vybourání dřevěných dveřních zárubní</t>
  </si>
  <si>
    <t>975021211</t>
  </si>
  <si>
    <t>Podchycení zdiva pod stropem při tl.zdi do 45 cm</t>
  </si>
  <si>
    <t>m</t>
  </si>
  <si>
    <t>975021311</t>
  </si>
  <si>
    <t>Podchycení zdiva pod stropem při tl.zdi do 60 cm</t>
  </si>
  <si>
    <t>962031113</t>
  </si>
  <si>
    <t>Bourání příček z cihel pálených plných tl. 50 mm</t>
  </si>
  <si>
    <t>962031124</t>
  </si>
  <si>
    <t>Bourání příček z cihel pálených děrovan. tl.100 mm</t>
  </si>
  <si>
    <t>962031125</t>
  </si>
  <si>
    <t>Bourání příček z cihel pálených děrovan. tl.150 mm</t>
  </si>
  <si>
    <t>971038621</t>
  </si>
  <si>
    <t>Vybourání otvorů cihly duté pl. do 4 m2, tl. 10 cm</t>
  </si>
  <si>
    <t>965082923</t>
  </si>
  <si>
    <t>Odstranění násypu tl. do 10 cm, plocha nad 2 m2</t>
  </si>
  <si>
    <t>978023251</t>
  </si>
  <si>
    <t>Vysekání a úprava spár zdiva kamenného režného</t>
  </si>
  <si>
    <t>961100015</t>
  </si>
  <si>
    <t>Bourání schodiště z betonu vč. odvozu a poplatku</t>
  </si>
  <si>
    <t>Agregovaná položka</t>
  </si>
  <si>
    <t>POL2_</t>
  </si>
  <si>
    <t>981020030</t>
  </si>
  <si>
    <t>Demolice budov z železobetonu jiným způsobem podíl konstrukcí do 15 %</t>
  </si>
  <si>
    <t>712600831</t>
  </si>
  <si>
    <t>Odstranění živič.krytiny střech nad 30° 1vrstvé z ploch jednotlivě nad 20 m2</t>
  </si>
  <si>
    <t>712400831</t>
  </si>
  <si>
    <t>Odstranění živičné krytiny střech do 30° 1vrstvé z ploch jednotlivě nad 20 m2</t>
  </si>
  <si>
    <t>728415817</t>
  </si>
  <si>
    <t>Demontáž mřížky větrací nebo ventilač. do d 300 mm</t>
  </si>
  <si>
    <t>762213811</t>
  </si>
  <si>
    <t>Demontáž schodiště s podstupnicemi š. do 1 m</t>
  </si>
  <si>
    <t>762521812</t>
  </si>
  <si>
    <t>Demontáž podlah bez polštářů z prken tl. do 50 mm</t>
  </si>
  <si>
    <t>762342811</t>
  </si>
  <si>
    <t>Demontáž laťování střech</t>
  </si>
  <si>
    <t>762342814</t>
  </si>
  <si>
    <t>Demontáž dřevěných kontralatí</t>
  </si>
  <si>
    <t>762341811</t>
  </si>
  <si>
    <t>Demontáž bednění střech rovných z prken hrubých</t>
  </si>
  <si>
    <t>762331811</t>
  </si>
  <si>
    <t>Demontáž konstrukcí krovů z hranolů do 120 cm2</t>
  </si>
  <si>
    <t>762331812</t>
  </si>
  <si>
    <t>Demontáž konstrukcí krovů z hranolů do 224 cm2</t>
  </si>
  <si>
    <t>762331813</t>
  </si>
  <si>
    <t>Demontáž konstrukcí krovů z hranolů do 288 cm2</t>
  </si>
  <si>
    <t>764311832</t>
  </si>
  <si>
    <t>Demont. krytiny, tabule Al, nad 25 m2, do 45°</t>
  </si>
  <si>
    <t>764311821</t>
  </si>
  <si>
    <t>Demontáž krytiny, tabule Al, do 25 m2, do 30°</t>
  </si>
  <si>
    <t>764391821</t>
  </si>
  <si>
    <t>Demontáž závětrné lišty, rš do 330 mm, do 45°</t>
  </si>
  <si>
    <t>764352810</t>
  </si>
  <si>
    <t>Demontáž žlabů půlkruh. rovných, rš 330 mm, do 30°</t>
  </si>
  <si>
    <t>764410850</t>
  </si>
  <si>
    <t>Demontáž oplechování parapetů,rš od 100 do 330 mm</t>
  </si>
  <si>
    <t>764454802</t>
  </si>
  <si>
    <t>Demontáž odpadních trub kruhových,D 120 mm</t>
  </si>
  <si>
    <t>765323810</t>
  </si>
  <si>
    <t>Demontáž azbestocement.vlnovek,na bednění, do suti</t>
  </si>
  <si>
    <t>766411821</t>
  </si>
  <si>
    <t>Demontáž obložení stěn palubkami/dřevotřískovými deskami</t>
  </si>
  <si>
    <t>767996801</t>
  </si>
  <si>
    <t>Demontáž atypických ocelových konstr. do 50 kg</t>
  </si>
  <si>
    <t>kg</t>
  </si>
  <si>
    <t>783108813</t>
  </si>
  <si>
    <t>Tryskání minerál.materiálem,stupeň očištění Sa 2,5</t>
  </si>
  <si>
    <t>650811112</t>
  </si>
  <si>
    <t>Demontáž vodiče svodového do D 10 mm vč. podpěr</t>
  </si>
  <si>
    <t>979097012</t>
  </si>
  <si>
    <t>Pronájem kontejneru 7 t</t>
  </si>
  <si>
    <t xml:space="preserve">den   </t>
  </si>
  <si>
    <t>979011321</t>
  </si>
  <si>
    <t>Montáž a demontáž shozu za 2.NP</t>
  </si>
  <si>
    <t>979011331</t>
  </si>
  <si>
    <t>Pronájem shozu  (za metr)</t>
  </si>
  <si>
    <t>den</t>
  </si>
  <si>
    <t>979011335</t>
  </si>
  <si>
    <t>Pronájem rukávu proti prachu délky 15 m</t>
  </si>
  <si>
    <t>979011311</t>
  </si>
  <si>
    <t>Svislá doprava suti a vybouraných hmot shozem</t>
  </si>
  <si>
    <t>t</t>
  </si>
  <si>
    <t>POL1_9</t>
  </si>
  <si>
    <t>979082111</t>
  </si>
  <si>
    <t>Vnitrostaveništní doprava suti do 10 m</t>
  </si>
  <si>
    <t>979082121</t>
  </si>
  <si>
    <t>Příplatek k vnitrost. dopravě suti za dalších 5 m</t>
  </si>
  <si>
    <t>979081111</t>
  </si>
  <si>
    <t>Odvoz suti a vybour. hmot na skládku do 1 km</t>
  </si>
  <si>
    <t>979081121</t>
  </si>
  <si>
    <t>Příplatek k odvozu za každý další 1 km</t>
  </si>
  <si>
    <t>979990001</t>
  </si>
  <si>
    <t>Poplatek za skládku stavební suti</t>
  </si>
  <si>
    <t>RTS 20/ I</t>
  </si>
  <si>
    <t>RTS 19/ II</t>
  </si>
  <si>
    <t>979990121</t>
  </si>
  <si>
    <t>Poplatek za skládku suti - asfaltové pásy</t>
  </si>
  <si>
    <t>979990162</t>
  </si>
  <si>
    <t>Poplatek za skládku suti - dřevo+sklo</t>
  </si>
  <si>
    <t>979990163</t>
  </si>
  <si>
    <t>Poplatek za skládku suti - plast+sklo</t>
  </si>
  <si>
    <t>979990105</t>
  </si>
  <si>
    <t>Poplatek za skládku suti-cihel.výrobky do 30x30 cm</t>
  </si>
  <si>
    <t>979990108</t>
  </si>
  <si>
    <t>Poplatek za skládku suti - železobeton</t>
  </si>
  <si>
    <t>979990201</t>
  </si>
  <si>
    <t>Poplatek za skládku suti -azbestocementové výrobky</t>
  </si>
  <si>
    <t>979990161</t>
  </si>
  <si>
    <t>Poplatek za skládku suti - dřevo</t>
  </si>
  <si>
    <t>SUM</t>
  </si>
  <si>
    <t>Poznámky uchazeče k zadání</t>
  </si>
  <si>
    <t>POPUZIV</t>
  </si>
  <si>
    <t>END</t>
  </si>
  <si>
    <t>139601102</t>
  </si>
  <si>
    <t>Ruční výkop jam, rýh a šachet v hornině tř. 3</t>
  </si>
  <si>
    <t>113106231</t>
  </si>
  <si>
    <t>Rozebrání dlažeb ze zámkové dlažby v kamenivu</t>
  </si>
  <si>
    <t>113001.R</t>
  </si>
  <si>
    <t>Drenážní opatření u zídky u vstupu do suterénu</t>
  </si>
  <si>
    <t>soubor</t>
  </si>
  <si>
    <t>Vlastní</t>
  </si>
  <si>
    <t>Indiv</t>
  </si>
  <si>
    <t>113002.R</t>
  </si>
  <si>
    <t>Úprava zpevněné plochy u vstupu do suterénu</t>
  </si>
  <si>
    <t>289474211</t>
  </si>
  <si>
    <t>Spárování zdiva hl. do 3 cm akt. maltou</t>
  </si>
  <si>
    <t>275313611</t>
  </si>
  <si>
    <t>Beton základových patek prostý C 16/20</t>
  </si>
  <si>
    <t>274313611</t>
  </si>
  <si>
    <t>Beton základových pasů prostý C 16/20</t>
  </si>
  <si>
    <t>274272140</t>
  </si>
  <si>
    <t>Zdivo základové z bednicích tvárnic, tl. 30 cm výplň tvárnic betonem C 16/20</t>
  </si>
  <si>
    <t>311112030</t>
  </si>
  <si>
    <t>Uložení tvárnic ztraceného bednění, tl. 30 cm zalití tvárnic betonem</t>
  </si>
  <si>
    <t>317121251</t>
  </si>
  <si>
    <t>Montáž ŽB překladů do 180 cm dodatečně do rýh včetně dodávky RZP 2/10 149 x 14 x 14 cm</t>
  </si>
  <si>
    <t>317941125</t>
  </si>
  <si>
    <t>Osazení ocelových válcovaných nosníků č.22 a vyšší včetně dodávky profilu I č.24</t>
  </si>
  <si>
    <t>317940012</t>
  </si>
  <si>
    <t>Osazení válcovaných profilů do č.22 včetně dodávky ocelových prvků I č.18</t>
  </si>
  <si>
    <t>Součtová</t>
  </si>
  <si>
    <t>310100011</t>
  </si>
  <si>
    <t>Zazdívka otvorů ve zdivu, bez úpravy povrchu tloušťky 90 cm</t>
  </si>
  <si>
    <t>342280014</t>
  </si>
  <si>
    <t>Příčka z desek sádrokarton., s izolací, tl. 125 mm</t>
  </si>
  <si>
    <t>314200064</t>
  </si>
  <si>
    <t>Komín, komínový plášť s obezděním nadstřešní části</t>
  </si>
  <si>
    <t>314200064.R</t>
  </si>
  <si>
    <t>Oprava komínu v půdní části a protipořární opatření kolem krovů, D+M</t>
  </si>
  <si>
    <t>342268211</t>
  </si>
  <si>
    <t>Podlaha sádrovláknitá 12,5 mm, D+M</t>
  </si>
  <si>
    <t>342268212</t>
  </si>
  <si>
    <t>Podlaha sádrovláknitá 23 mm, D+M</t>
  </si>
  <si>
    <t>338261112</t>
  </si>
  <si>
    <t>Pilíř z bet. tvárnic 400x400 mm tvárnice hladké přírodní</t>
  </si>
  <si>
    <t>331361721</t>
  </si>
  <si>
    <t xml:space="preserve">Výztuž sloupů hranatých z oceli </t>
  </si>
  <si>
    <t>430001.R</t>
  </si>
  <si>
    <t>Schodišťová konstrukce u vstupu vč. pískovcového obkladu, D+M</t>
  </si>
  <si>
    <t>714211111</t>
  </si>
  <si>
    <t>Montáž akustického podhled včetně dodávky panelu</t>
  </si>
  <si>
    <t>596215021</t>
  </si>
  <si>
    <t>Kladení zámkové dlažby tl. 6 cm do drtě tl. 4 cm - zpětné kladení vč. přířezu</t>
  </si>
  <si>
    <t>612472181</t>
  </si>
  <si>
    <t>Omítka stěn, jádro míchané, štuk ze suché směsi</t>
  </si>
  <si>
    <t>622421121</t>
  </si>
  <si>
    <t>Omítka vnější stěn, MVC, hrubá zatřená</t>
  </si>
  <si>
    <t>602016195</t>
  </si>
  <si>
    <t>Penetrace hloubková stěn</t>
  </si>
  <si>
    <t>622319524</t>
  </si>
  <si>
    <t>Zateplovací systém sokl, XPS tl. 140 mm, omítka mozaiková marmolit</t>
  </si>
  <si>
    <t>622311016</t>
  </si>
  <si>
    <t>Soklová lišta hliník KZS tl. 160 mm</t>
  </si>
  <si>
    <t>622311335</t>
  </si>
  <si>
    <t>Zatepl.systém fasáda, EPS šedý tl.160 mm, s omítkou silikát 1,5mm</t>
  </si>
  <si>
    <t>622311352</t>
  </si>
  <si>
    <t>Zatepl.systém ostění, EPS šedý tl. 20 mm, s omítkou silikát 1,5mm</t>
  </si>
  <si>
    <t>622319352</t>
  </si>
  <si>
    <t>Zatep.sys. EPS šedý 20mm s omítkou silikát, zrno 1,5 mm - ozdobné prvky</t>
  </si>
  <si>
    <t>622319354</t>
  </si>
  <si>
    <t>Zatep.sys. EPS šedý 40mm s omítkou silikát, zrno 1,5 mm - ozdobné prvky</t>
  </si>
  <si>
    <t>622392915</t>
  </si>
  <si>
    <t>Šambrána z EPS tl. do 50 mm, výzt.stěrka, omítka šířky 100 mm</t>
  </si>
  <si>
    <t>Šambrána z EPS tl. do 50 mm, výzt.stěrka, omítka šířky 150 mm</t>
  </si>
  <si>
    <t>622391001</t>
  </si>
  <si>
    <t>Příplatek-mtž KZS podhledu,izolant,tenkovrst.om.</t>
  </si>
  <si>
    <t>622473187</t>
  </si>
  <si>
    <t>Příplatek za okenní lištu (APU) - montáž včetně dodávky lišty</t>
  </si>
  <si>
    <t>622481291</t>
  </si>
  <si>
    <t>Montáž výztužné lišty rohové a dilatační</t>
  </si>
  <si>
    <t>283502221</t>
  </si>
  <si>
    <t>Lišta rohová plast s tkaninou</t>
  </si>
  <si>
    <t>SPCM</t>
  </si>
  <si>
    <t>Specifikace</t>
  </si>
  <si>
    <t>POL3_</t>
  </si>
  <si>
    <t>622481211</t>
  </si>
  <si>
    <t>Montáž výztužné sítě(perlinky)do stěrky-vněj.stěny včetně výztužné sítě a stěrkového tmelu</t>
  </si>
  <si>
    <t>602011184</t>
  </si>
  <si>
    <t>Stěrka na stěnách silikátová barevná zrnitost 1,5 mm</t>
  </si>
  <si>
    <t>622491142</t>
  </si>
  <si>
    <t>Nátěr hydrofobní - obklad</t>
  </si>
  <si>
    <t>622001.R</t>
  </si>
  <si>
    <t>Omítka vnější imitace kamene vč. spár kolem vstup suterén, sokl bez obkladu</t>
  </si>
  <si>
    <t>632455551</t>
  </si>
  <si>
    <t>Potěr vyrovnávací pro dynamycké zatížení,48 mm, D+M</t>
  </si>
  <si>
    <t>63001.R</t>
  </si>
  <si>
    <t>Napojení na stávající podlahové konstrukce, D+M</t>
  </si>
  <si>
    <t>642940014</t>
  </si>
  <si>
    <t>Dveře jednokřídlové 80/197, překlad, zárubeň, práh</t>
  </si>
  <si>
    <t>642202011</t>
  </si>
  <si>
    <t>Zazdění dveří jednokřídlových, omítka zeď tloušťky 15 cm</t>
  </si>
  <si>
    <t>941941031</t>
  </si>
  <si>
    <t>Montáž lešení leh.řad.s podlahami,š.do 1 m, H 10 m</t>
  </si>
  <si>
    <t>941941111</t>
  </si>
  <si>
    <t>Pronájem lešení za den</t>
  </si>
  <si>
    <t>941941831</t>
  </si>
  <si>
    <t>Demontáž lešení leh.řad.s podlahami,š.1 m, H 10 m</t>
  </si>
  <si>
    <t>941955002</t>
  </si>
  <si>
    <t>Lešení lehké pomocné, výška podlahy do 1,9 m</t>
  </si>
  <si>
    <t>943944121</t>
  </si>
  <si>
    <t>Montáž lešení prostorového těžkého, H 20 m, 300 kg</t>
  </si>
  <si>
    <t>943944291</t>
  </si>
  <si>
    <t>Příplatek za každý měsíc použití lešení k pol.4121</t>
  </si>
  <si>
    <t>943944821</t>
  </si>
  <si>
    <t>Demontáž lešení prostorov.těžkého, H 20 m, 300 kg</t>
  </si>
  <si>
    <t>999281108</t>
  </si>
  <si>
    <t>Přesun hmot pro opravy a údržbu do výšky 12 m</t>
  </si>
  <si>
    <t>Přesun hmot</t>
  </si>
  <si>
    <t>POL7_</t>
  </si>
  <si>
    <t>775542011</t>
  </si>
  <si>
    <t>Fólie PE pod podlahy</t>
  </si>
  <si>
    <t>713121411</t>
  </si>
  <si>
    <t>Izolace podlah systém EPS nosný, výplň z vaty, výška 240 mm, včetně záklopu, D+M</t>
  </si>
  <si>
    <t>762341210</t>
  </si>
  <si>
    <t>Montáž bednění střech rovných, prkna hrubá na sraz včetně dodávky prken</t>
  </si>
  <si>
    <t>762342206</t>
  </si>
  <si>
    <t>Montáž kontralatí na vruty, s těsnicí páskou včetně dodávky latí 4/6 cm</t>
  </si>
  <si>
    <t>762342203</t>
  </si>
  <si>
    <t>Montáž laťování střech, vzdálenost latí 22 - 36 cm včetně dodávky řeziva, latě 4/6 cm</t>
  </si>
  <si>
    <t>762395000</t>
  </si>
  <si>
    <t>Spojovací a ochranné prostředky pro střechy</t>
  </si>
  <si>
    <t>762330010</t>
  </si>
  <si>
    <t>Konstrukce vázaná krovu z řeziva plochy 120 cm2  včetně dodávky, nátěru a spojovacího materiálu</t>
  </si>
  <si>
    <t>762330012</t>
  </si>
  <si>
    <t>Konstrukce vázaná krovu z řeziva plochy 224 cm2  včetně dodávky, nátěru a spojovacího materiálu</t>
  </si>
  <si>
    <t>762330014</t>
  </si>
  <si>
    <t>Konstrukce vázaná krovu z řeziva plochy 288 cm2  včetně dodávky, nátěru a spojovacího materiálu</t>
  </si>
  <si>
    <t>762001.R</t>
  </si>
  <si>
    <t>Výměna u komína, D+M</t>
  </si>
  <si>
    <t>762523108</t>
  </si>
  <si>
    <t>Položení podlah hoblovaných na sraz z fošen včetně dodávky, fošny hoblované tl. 50 mm</t>
  </si>
  <si>
    <t>938902121</t>
  </si>
  <si>
    <t>Čištění dřevěných konstrukcí ocelovými kartáči</t>
  </si>
  <si>
    <t>762002.R</t>
  </si>
  <si>
    <t>Konstrukce vázaná krovu z řeziva - přístřešek nad vchodem vč. nátěru, kotvení a spojovacího materiálu</t>
  </si>
  <si>
    <t>762003.R</t>
  </si>
  <si>
    <t>Konstrukce vázaná krovu z řeziva - přístřešek nad suterénem vč. nátěru, kotvení a spojovacího materiálu</t>
  </si>
  <si>
    <t>998762102</t>
  </si>
  <si>
    <t>Přesun hmot pro tesařské konstrukce, výšky do 12 m</t>
  </si>
  <si>
    <t>764903103</t>
  </si>
  <si>
    <t>Tašková tabule,na dřevo,do 30° Pz s povrchovou úpravou vč. šroubků, větrání, sněh.zábran, okap.plechů</t>
  </si>
  <si>
    <t>764903201</t>
  </si>
  <si>
    <t>Střecha tašková tabule, příplatek nad 30°</t>
  </si>
  <si>
    <t>764773201</t>
  </si>
  <si>
    <t>Falcovaná plechová střecha, D+M vč. podkladu</t>
  </si>
  <si>
    <t>764905401</t>
  </si>
  <si>
    <t>Krytina z trapéz.plechů prolis,tl.0,5 mm,povrch. úprava</t>
  </si>
  <si>
    <t>764901302</t>
  </si>
  <si>
    <t>Hřeben, střecha jednoduchá, do 30°</t>
  </si>
  <si>
    <t>764901303</t>
  </si>
  <si>
    <t>Jednoduch.zastř.hřebenáči,příplatek nad 30°</t>
  </si>
  <si>
    <t>764901317</t>
  </si>
  <si>
    <t>Pás větrací hřebene, D+M</t>
  </si>
  <si>
    <t>764814533</t>
  </si>
  <si>
    <t>Závětrná lišta z lakovaného Pz plechu</t>
  </si>
  <si>
    <t>764817175</t>
  </si>
  <si>
    <t>Oplechování zdí (atik) z lak.Pz plechu</t>
  </si>
  <si>
    <t>764901311</t>
  </si>
  <si>
    <t>Střešní vikýř, rozměr 600x600 mm</t>
  </si>
  <si>
    <t>764814422</t>
  </si>
  <si>
    <t>Lemování trub,lak.Pz,hl.kryt,2díly,D 400 mm,do 45°</t>
  </si>
  <si>
    <t>764816140</t>
  </si>
  <si>
    <t>Oplechování parapetů, lakovaný Pz plech</t>
  </si>
  <si>
    <t>764813125</t>
  </si>
  <si>
    <t>Lemování zdí z lakovaného Pz plechu</t>
  </si>
  <si>
    <t>764813133</t>
  </si>
  <si>
    <t>764815215</t>
  </si>
  <si>
    <t>Žlab podokapní půlkruh.z lak.Pz plechu</t>
  </si>
  <si>
    <t>764815832</t>
  </si>
  <si>
    <t>Kotlík z lak. Pz plechu</t>
  </si>
  <si>
    <t>764819213</t>
  </si>
  <si>
    <t>Odpadní trouby kruhové z lak.Pz plechu</t>
  </si>
  <si>
    <t>764001.R</t>
  </si>
  <si>
    <t>Zkrácení žlabu S4, D+M vč. přesunu a likvidace</t>
  </si>
  <si>
    <t>764002.R</t>
  </si>
  <si>
    <t>Úpravy lapačů střešních splavenin</t>
  </si>
  <si>
    <t>998764102</t>
  </si>
  <si>
    <t>Přesun hmot pro klempířské konstr., výšky do 12 m</t>
  </si>
  <si>
    <t>765901103</t>
  </si>
  <si>
    <t>Fólie podstřešní paropropust. vč. dodávky fólie</t>
  </si>
  <si>
    <t>998765102</t>
  </si>
  <si>
    <t>Přesun hmot pro krytiny tvrdé, výšky do 12 m</t>
  </si>
  <si>
    <t>766670029</t>
  </si>
  <si>
    <t>Okno plastové atyp, D+M</t>
  </si>
  <si>
    <t>766002.R</t>
  </si>
  <si>
    <t>Dveře plastové venkovní vedlejší 1x2m D+M včetně zapravení</t>
  </si>
  <si>
    <t>766001.R</t>
  </si>
  <si>
    <t>Pult - 2.NP, D+M</t>
  </si>
  <si>
    <t>766698112</t>
  </si>
  <si>
    <t>Montáž garážových vrat otevíravých, vel.nad 6 m2</t>
  </si>
  <si>
    <t>5534451300</t>
  </si>
  <si>
    <t>Vrata š 3,25 h 3 s elektro pohonem</t>
  </si>
  <si>
    <t>766003.R</t>
  </si>
  <si>
    <t>Nápis na fasádě D+M</t>
  </si>
  <si>
    <t>998766102</t>
  </si>
  <si>
    <t>Přesun hmot pro truhlářské konstr., výšky do 12 m</t>
  </si>
  <si>
    <t>767001.R</t>
  </si>
  <si>
    <t>Výroba a montáž kov. atypických konstr. - sloup pod nosník I 240 vč. patky a hlavy</t>
  </si>
  <si>
    <t>434200001</t>
  </si>
  <si>
    <t>Schodiště z oceli včetně zábradlí a nátěrů</t>
  </si>
  <si>
    <t>m DVČ</t>
  </si>
  <si>
    <t>998767102</t>
  </si>
  <si>
    <t>Přesun hmot pro zámečnické konstr., výšky do 12 m</t>
  </si>
  <si>
    <t>776521200</t>
  </si>
  <si>
    <t>Lepení povlakových podlah z dílců PVC a CV (vinyl) včetně vinylové podlahoviny, soklu a penetrace</t>
  </si>
  <si>
    <t>998776102</t>
  </si>
  <si>
    <t>Přesun hmot pro podlahy povlakové, výšky do 12 m</t>
  </si>
  <si>
    <t>783726700</t>
  </si>
  <si>
    <t>Nátěr lazurovací tesařských konstr.  2x lak</t>
  </si>
  <si>
    <t>210200020</t>
  </si>
  <si>
    <t>Hromosvod</t>
  </si>
  <si>
    <t>kompl</t>
  </si>
  <si>
    <t>650811126.R</t>
  </si>
  <si>
    <t>Demontáž hromosvodu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</si>
  <si>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</si>
  <si>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</si>
  <si>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</si>
  <si>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</si>
  <si>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</si>
  <si>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</si>
  <si>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</si>
  <si>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00523  R</t>
  </si>
  <si>
    <t>Zkoušky a revize</t>
  </si>
  <si>
    <t>00524 R</t>
  </si>
  <si>
    <t>Předání a převzetí díla</t>
  </si>
  <si>
    <t>005124010R</t>
  </si>
  <si>
    <t>Koordinační činnost</t>
  </si>
  <si>
    <t>005241010R</t>
  </si>
  <si>
    <t xml:space="preserve">Dokumentace skutečného provedení </t>
  </si>
  <si>
    <t>005261030R</t>
  </si>
  <si>
    <t xml:space="preserve">Finanční rezerva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</si>
</sst>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4"/>
  <sheetViews>
    <sheetView showGridLines="0" tabSelected="1" topLeftCell="B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24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23</v>
      </c>
      <c r="D5" s="124" t="s">
        <v>45</v>
      </c>
      <c r="E5" s="91"/>
      <c r="F5" s="91"/>
      <c r="G5" s="91"/>
      <c r="H5" s="18" t="s">
        <v>42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36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SUMIF(F51:F80,A16,I51:I80)+SUMIF(F51:F80,"PSU",I51:I80)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SUMIF(F51:F80,A17,I51:I80)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SUMIF(F51:F80,A18,I51:I80)</f>
        <v>0</v>
      </c>
      <c r="J18" s="85"/>
    </row>
    <row r="19" spans="1:10" ht="23.25" customHeight="1" x14ac:dyDescent="0.2">
      <c r="A19" s="196" t="s">
        <v>120</v>
      </c>
      <c r="B19" s="38" t="s">
        <v>29</v>
      </c>
      <c r="C19" s="62"/>
      <c r="D19" s="63"/>
      <c r="E19" s="83"/>
      <c r="F19" s="84"/>
      <c r="G19" s="83"/>
      <c r="H19" s="84"/>
      <c r="I19" s="83">
        <f>SUMIF(F51:F80,A19,I51:I80)</f>
        <v>0</v>
      </c>
      <c r="J19" s="85"/>
    </row>
    <row r="20" spans="1:10" ht="23.25" customHeight="1" x14ac:dyDescent="0.2">
      <c r="A20" s="196" t="s">
        <v>121</v>
      </c>
      <c r="B20" s="38" t="s">
        <v>30</v>
      </c>
      <c r="C20" s="62"/>
      <c r="D20" s="63"/>
      <c r="E20" s="83"/>
      <c r="F20" s="84"/>
      <c r="G20" s="83"/>
      <c r="H20" s="84"/>
      <c r="I20" s="83">
        <f>SUMIF(F51:F80,A20,I51:I80)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'01 01 Pol'!AE81+'01 02 Pol'!AE136+'01 03 Pol'!AE19</f>
        <v>0</v>
      </c>
      <c r="G39" s="150">
        <f>'01 01 Pol'!AF81+'01 02 Pol'!AF136+'01 03 Pol'!AF19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7">
        <v>2</v>
      </c>
      <c r="B40" s="153" t="s">
        <v>52</v>
      </c>
      <c r="C40" s="154" t="s">
        <v>53</v>
      </c>
      <c r="D40" s="154"/>
      <c r="E40" s="154"/>
      <c r="F40" s="155">
        <f>'01 01 Pol'!AE81+'01 02 Pol'!AE136+'01 03 Pol'!AE19</f>
        <v>0</v>
      </c>
      <c r="G40" s="156">
        <f>'01 01 Pol'!AF81+'01 02 Pol'!AF136+'01 03 Pol'!AF19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 x14ac:dyDescent="0.2">
      <c r="A41" s="137">
        <v>3</v>
      </c>
      <c r="B41" s="158" t="s">
        <v>52</v>
      </c>
      <c r="C41" s="148" t="s">
        <v>54</v>
      </c>
      <c r="D41" s="148"/>
      <c r="E41" s="148"/>
      <c r="F41" s="159">
        <f>'01 01 Pol'!AE81</f>
        <v>0</v>
      </c>
      <c r="G41" s="151">
        <f>'01 01 Pol'!AF81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">
      <c r="A42" s="137">
        <v>3</v>
      </c>
      <c r="B42" s="158" t="s">
        <v>55</v>
      </c>
      <c r="C42" s="148" t="s">
        <v>56</v>
      </c>
      <c r="D42" s="148"/>
      <c r="E42" s="148"/>
      <c r="F42" s="159">
        <f>'01 02 Pol'!AE136</f>
        <v>0</v>
      </c>
      <c r="G42" s="151">
        <f>'01 02 Pol'!AF136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7">
        <v>3</v>
      </c>
      <c r="B43" s="158" t="s">
        <v>57</v>
      </c>
      <c r="C43" s="148" t="s">
        <v>58</v>
      </c>
      <c r="D43" s="148"/>
      <c r="E43" s="148"/>
      <c r="F43" s="159">
        <f>'01 03 Pol'!AE19</f>
        <v>0</v>
      </c>
      <c r="G43" s="151">
        <f>'01 03 Pol'!AF19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7"/>
      <c r="B44" s="160" t="s">
        <v>59</v>
      </c>
      <c r="C44" s="161"/>
      <c r="D44" s="161"/>
      <c r="E44" s="162"/>
      <c r="F44" s="163">
        <f>SUMIF(A39:A43,"=1",F39:F43)</f>
        <v>0</v>
      </c>
      <c r="G44" s="164">
        <f>SUMIF(A39:A43,"=1",G39:G43)</f>
        <v>0</v>
      </c>
      <c r="H44" s="164">
        <f>SUMIF(A39:A43,"=1",H39:H43)</f>
        <v>0</v>
      </c>
      <c r="I44" s="164">
        <f>SUMIF(A39:A43,"=1",I39:I43)</f>
        <v>0</v>
      </c>
      <c r="J44" s="165">
        <f>SUMIF(A39:A43,"=1",J39:J43)</f>
        <v>0</v>
      </c>
    </row>
    <row r="48" spans="1:10" ht="15.75" x14ac:dyDescent="0.25">
      <c r="B48" s="176" t="s">
        <v>61</v>
      </c>
    </row>
    <row r="50" spans="1:10" ht="25.5" customHeight="1" x14ac:dyDescent="0.2">
      <c r="A50" s="178"/>
      <c r="B50" s="181" t="s">
        <v>18</v>
      </c>
      <c r="C50" s="181" t="s">
        <v>6</v>
      </c>
      <c r="D50" s="182"/>
      <c r="E50" s="182"/>
      <c r="F50" s="183" t="s">
        <v>62</v>
      </c>
      <c r="G50" s="183"/>
      <c r="H50" s="183"/>
      <c r="I50" s="183" t="s">
        <v>31</v>
      </c>
      <c r="J50" s="183" t="s">
        <v>0</v>
      </c>
    </row>
    <row r="51" spans="1:10" ht="36.75" customHeight="1" x14ac:dyDescent="0.2">
      <c r="A51" s="179"/>
      <c r="B51" s="184" t="s">
        <v>63</v>
      </c>
      <c r="C51" s="185" t="s">
        <v>64</v>
      </c>
      <c r="D51" s="186"/>
      <c r="E51" s="186"/>
      <c r="F51" s="192" t="s">
        <v>26</v>
      </c>
      <c r="G51" s="193"/>
      <c r="H51" s="193"/>
      <c r="I51" s="193">
        <f>'01 03 Pol'!G8</f>
        <v>0</v>
      </c>
      <c r="J51" s="190" t="str">
        <f>IF(I81=0,"",I51/I81*100)</f>
        <v/>
      </c>
    </row>
    <row r="52" spans="1:10" ht="36.75" customHeight="1" x14ac:dyDescent="0.2">
      <c r="A52" s="179"/>
      <c r="B52" s="184" t="s">
        <v>65</v>
      </c>
      <c r="C52" s="185" t="s">
        <v>66</v>
      </c>
      <c r="D52" s="186"/>
      <c r="E52" s="186"/>
      <c r="F52" s="192" t="s">
        <v>26</v>
      </c>
      <c r="G52" s="193"/>
      <c r="H52" s="193"/>
      <c r="I52" s="193">
        <f>'01 02 Pol'!G8</f>
        <v>0</v>
      </c>
      <c r="J52" s="190" t="str">
        <f>IF(I81=0,"",I52/I81*100)</f>
        <v/>
      </c>
    </row>
    <row r="53" spans="1:10" ht="36.75" customHeight="1" x14ac:dyDescent="0.2">
      <c r="A53" s="179"/>
      <c r="B53" s="184" t="s">
        <v>67</v>
      </c>
      <c r="C53" s="185" t="s">
        <v>68</v>
      </c>
      <c r="D53" s="186"/>
      <c r="E53" s="186"/>
      <c r="F53" s="192" t="s">
        <v>26</v>
      </c>
      <c r="G53" s="193"/>
      <c r="H53" s="193"/>
      <c r="I53" s="193">
        <f>'01 02 Pol'!G13</f>
        <v>0</v>
      </c>
      <c r="J53" s="190" t="str">
        <f>IF(I81=0,"",I53/I81*100)</f>
        <v/>
      </c>
    </row>
    <row r="54" spans="1:10" ht="36.75" customHeight="1" x14ac:dyDescent="0.2">
      <c r="A54" s="179"/>
      <c r="B54" s="184" t="s">
        <v>69</v>
      </c>
      <c r="C54" s="185" t="s">
        <v>70</v>
      </c>
      <c r="D54" s="186"/>
      <c r="E54" s="186"/>
      <c r="F54" s="192" t="s">
        <v>26</v>
      </c>
      <c r="G54" s="193"/>
      <c r="H54" s="193"/>
      <c r="I54" s="193">
        <f>'01 02 Pol'!G18</f>
        <v>0</v>
      </c>
      <c r="J54" s="190" t="str">
        <f>IF(I81=0,"",I54/I81*100)</f>
        <v/>
      </c>
    </row>
    <row r="55" spans="1:10" ht="36.75" customHeight="1" x14ac:dyDescent="0.2">
      <c r="A55" s="179"/>
      <c r="B55" s="184" t="s">
        <v>71</v>
      </c>
      <c r="C55" s="185" t="s">
        <v>72</v>
      </c>
      <c r="D55" s="186"/>
      <c r="E55" s="186"/>
      <c r="F55" s="192" t="s">
        <v>26</v>
      </c>
      <c r="G55" s="193"/>
      <c r="H55" s="193"/>
      <c r="I55" s="193">
        <f>'01 02 Pol'!G31</f>
        <v>0</v>
      </c>
      <c r="J55" s="190" t="str">
        <f>IF(I81=0,"",I55/I81*100)</f>
        <v/>
      </c>
    </row>
    <row r="56" spans="1:10" ht="36.75" customHeight="1" x14ac:dyDescent="0.2">
      <c r="A56" s="179"/>
      <c r="B56" s="184" t="s">
        <v>73</v>
      </c>
      <c r="C56" s="185" t="s">
        <v>74</v>
      </c>
      <c r="D56" s="186"/>
      <c r="E56" s="186"/>
      <c r="F56" s="192" t="s">
        <v>26</v>
      </c>
      <c r="G56" s="193"/>
      <c r="H56" s="193"/>
      <c r="I56" s="193">
        <f>'01 02 Pol'!G34</f>
        <v>0</v>
      </c>
      <c r="J56" s="190" t="str">
        <f>IF(I81=0,"",I56/I81*100)</f>
        <v/>
      </c>
    </row>
    <row r="57" spans="1:10" ht="36.75" customHeight="1" x14ac:dyDescent="0.2">
      <c r="A57" s="179"/>
      <c r="B57" s="184" t="s">
        <v>75</v>
      </c>
      <c r="C57" s="185" t="s">
        <v>76</v>
      </c>
      <c r="D57" s="186"/>
      <c r="E57" s="186"/>
      <c r="F57" s="192" t="s">
        <v>26</v>
      </c>
      <c r="G57" s="193"/>
      <c r="H57" s="193"/>
      <c r="I57" s="193">
        <f>'01 02 Pol'!G36</f>
        <v>0</v>
      </c>
      <c r="J57" s="190" t="str">
        <f>IF(I81=0,"",I57/I81*100)</f>
        <v/>
      </c>
    </row>
    <row r="58" spans="1:10" ht="36.75" customHeight="1" x14ac:dyDescent="0.2">
      <c r="A58" s="179"/>
      <c r="B58" s="184" t="s">
        <v>77</v>
      </c>
      <c r="C58" s="185" t="s">
        <v>78</v>
      </c>
      <c r="D58" s="186"/>
      <c r="E58" s="186"/>
      <c r="F58" s="192" t="s">
        <v>26</v>
      </c>
      <c r="G58" s="193"/>
      <c r="H58" s="193"/>
      <c r="I58" s="193">
        <f>'01 01 Pol'!G8+'01 02 Pol'!G38</f>
        <v>0</v>
      </c>
      <c r="J58" s="190" t="str">
        <f>IF(I81=0,"",I58/I81*100)</f>
        <v/>
      </c>
    </row>
    <row r="59" spans="1:10" ht="36.75" customHeight="1" x14ac:dyDescent="0.2">
      <c r="A59" s="179"/>
      <c r="B59" s="184" t="s">
        <v>79</v>
      </c>
      <c r="C59" s="185" t="s">
        <v>80</v>
      </c>
      <c r="D59" s="186"/>
      <c r="E59" s="186"/>
      <c r="F59" s="192" t="s">
        <v>26</v>
      </c>
      <c r="G59" s="193"/>
      <c r="H59" s="193"/>
      <c r="I59" s="193">
        <f>'01 02 Pol'!G57</f>
        <v>0</v>
      </c>
      <c r="J59" s="190" t="str">
        <f>IF(I81=0,"",I59/I81*100)</f>
        <v/>
      </c>
    </row>
    <row r="60" spans="1:10" ht="36.75" customHeight="1" x14ac:dyDescent="0.2">
      <c r="A60" s="179"/>
      <c r="B60" s="184" t="s">
        <v>81</v>
      </c>
      <c r="C60" s="185" t="s">
        <v>82</v>
      </c>
      <c r="D60" s="186"/>
      <c r="E60" s="186"/>
      <c r="F60" s="192" t="s">
        <v>26</v>
      </c>
      <c r="G60" s="193"/>
      <c r="H60" s="193"/>
      <c r="I60" s="193">
        <f>'01 02 Pol'!G60</f>
        <v>0</v>
      </c>
      <c r="J60" s="190" t="str">
        <f>IF(I81=0,"",I60/I81*100)</f>
        <v/>
      </c>
    </row>
    <row r="61" spans="1:10" ht="36.75" customHeight="1" x14ac:dyDescent="0.2">
      <c r="A61" s="179"/>
      <c r="B61" s="184" t="s">
        <v>83</v>
      </c>
      <c r="C61" s="185" t="s">
        <v>84</v>
      </c>
      <c r="D61" s="186"/>
      <c r="E61" s="186"/>
      <c r="F61" s="192" t="s">
        <v>26</v>
      </c>
      <c r="G61" s="193"/>
      <c r="H61" s="193"/>
      <c r="I61" s="193">
        <f>'01 02 Pol'!G63</f>
        <v>0</v>
      </c>
      <c r="J61" s="190" t="str">
        <f>IF(I81=0,"",I61/I81*100)</f>
        <v/>
      </c>
    </row>
    <row r="62" spans="1:10" ht="36.75" customHeight="1" x14ac:dyDescent="0.2">
      <c r="A62" s="179"/>
      <c r="B62" s="184" t="s">
        <v>85</v>
      </c>
      <c r="C62" s="185" t="s">
        <v>86</v>
      </c>
      <c r="D62" s="186"/>
      <c r="E62" s="186"/>
      <c r="F62" s="192" t="s">
        <v>26</v>
      </c>
      <c r="G62" s="193"/>
      <c r="H62" s="193"/>
      <c r="I62" s="193">
        <f>'01 01 Pol'!G10</f>
        <v>0</v>
      </c>
      <c r="J62" s="190" t="str">
        <f>IF(I81=0,"",I62/I81*100)</f>
        <v/>
      </c>
    </row>
    <row r="63" spans="1:10" ht="36.75" customHeight="1" x14ac:dyDescent="0.2">
      <c r="A63" s="179"/>
      <c r="B63" s="184" t="s">
        <v>87</v>
      </c>
      <c r="C63" s="185" t="s">
        <v>88</v>
      </c>
      <c r="D63" s="186"/>
      <c r="E63" s="186"/>
      <c r="F63" s="192" t="s">
        <v>26</v>
      </c>
      <c r="G63" s="193"/>
      <c r="H63" s="193"/>
      <c r="I63" s="193">
        <f>'01 01 Pol'!G29</f>
        <v>0</v>
      </c>
      <c r="J63" s="190" t="str">
        <f>IF(I81=0,"",I63/I81*100)</f>
        <v/>
      </c>
    </row>
    <row r="64" spans="1:10" ht="36.75" customHeight="1" x14ac:dyDescent="0.2">
      <c r="A64" s="179"/>
      <c r="B64" s="184" t="s">
        <v>89</v>
      </c>
      <c r="C64" s="185" t="s">
        <v>90</v>
      </c>
      <c r="D64" s="186"/>
      <c r="E64" s="186"/>
      <c r="F64" s="192" t="s">
        <v>26</v>
      </c>
      <c r="G64" s="193"/>
      <c r="H64" s="193"/>
      <c r="I64" s="193">
        <f>'01 02 Pol'!G71</f>
        <v>0</v>
      </c>
      <c r="J64" s="190" t="str">
        <f>IF(I81=0,"",I64/I81*100)</f>
        <v/>
      </c>
    </row>
    <row r="65" spans="1:10" ht="36.75" customHeight="1" x14ac:dyDescent="0.2">
      <c r="A65" s="179"/>
      <c r="B65" s="184" t="s">
        <v>91</v>
      </c>
      <c r="C65" s="185" t="s">
        <v>92</v>
      </c>
      <c r="D65" s="186"/>
      <c r="E65" s="186"/>
      <c r="F65" s="192" t="s">
        <v>27</v>
      </c>
      <c r="G65" s="193"/>
      <c r="H65" s="193"/>
      <c r="I65" s="193">
        <f>'01 02 Pol'!G73</f>
        <v>0</v>
      </c>
      <c r="J65" s="190" t="str">
        <f>IF(I81=0,"",I65/I81*100)</f>
        <v/>
      </c>
    </row>
    <row r="66" spans="1:10" ht="36.75" customHeight="1" x14ac:dyDescent="0.2">
      <c r="A66" s="179"/>
      <c r="B66" s="184" t="s">
        <v>93</v>
      </c>
      <c r="C66" s="185" t="s">
        <v>94</v>
      </c>
      <c r="D66" s="186"/>
      <c r="E66" s="186"/>
      <c r="F66" s="192" t="s">
        <v>27</v>
      </c>
      <c r="G66" s="193"/>
      <c r="H66" s="193"/>
      <c r="I66" s="193">
        <f>'01 01 Pol'!G31</f>
        <v>0</v>
      </c>
      <c r="J66" s="190" t="str">
        <f>IF(I81=0,"",I66/I81*100)</f>
        <v/>
      </c>
    </row>
    <row r="67" spans="1:10" ht="36.75" customHeight="1" x14ac:dyDescent="0.2">
      <c r="A67" s="179"/>
      <c r="B67" s="184" t="s">
        <v>95</v>
      </c>
      <c r="C67" s="185" t="s">
        <v>96</v>
      </c>
      <c r="D67" s="186"/>
      <c r="E67" s="186"/>
      <c r="F67" s="192" t="s">
        <v>27</v>
      </c>
      <c r="G67" s="193"/>
      <c r="H67" s="193"/>
      <c r="I67" s="193">
        <f>'01 02 Pol'!G75</f>
        <v>0</v>
      </c>
      <c r="J67" s="190" t="str">
        <f>IF(I81=0,"",I67/I81*100)</f>
        <v/>
      </c>
    </row>
    <row r="68" spans="1:10" ht="36.75" customHeight="1" x14ac:dyDescent="0.2">
      <c r="A68" s="179"/>
      <c r="B68" s="184" t="s">
        <v>97</v>
      </c>
      <c r="C68" s="185" t="s">
        <v>98</v>
      </c>
      <c r="D68" s="186"/>
      <c r="E68" s="186"/>
      <c r="F68" s="192" t="s">
        <v>27</v>
      </c>
      <c r="G68" s="193"/>
      <c r="H68" s="193"/>
      <c r="I68" s="193">
        <f>'01 01 Pol'!G34</f>
        <v>0</v>
      </c>
      <c r="J68" s="190" t="str">
        <f>IF(I81=0,"",I68/I81*100)</f>
        <v/>
      </c>
    </row>
    <row r="69" spans="1:10" ht="36.75" customHeight="1" x14ac:dyDescent="0.2">
      <c r="A69" s="179"/>
      <c r="B69" s="184" t="s">
        <v>99</v>
      </c>
      <c r="C69" s="185" t="s">
        <v>100</v>
      </c>
      <c r="D69" s="186"/>
      <c r="E69" s="186"/>
      <c r="F69" s="192" t="s">
        <v>27</v>
      </c>
      <c r="G69" s="193"/>
      <c r="H69" s="193"/>
      <c r="I69" s="193">
        <f>'01 01 Pol'!G36+'01 02 Pol'!G77</f>
        <v>0</v>
      </c>
      <c r="J69" s="190" t="str">
        <f>IF(I81=0,"",I69/I81*100)</f>
        <v/>
      </c>
    </row>
    <row r="70" spans="1:10" ht="36.75" customHeight="1" x14ac:dyDescent="0.2">
      <c r="A70" s="179"/>
      <c r="B70" s="184" t="s">
        <v>101</v>
      </c>
      <c r="C70" s="185" t="s">
        <v>102</v>
      </c>
      <c r="D70" s="186"/>
      <c r="E70" s="186"/>
      <c r="F70" s="192" t="s">
        <v>27</v>
      </c>
      <c r="G70" s="193"/>
      <c r="H70" s="193"/>
      <c r="I70" s="193">
        <f>'01 01 Pol'!G45+'01 02 Pol'!G91</f>
        <v>0</v>
      </c>
      <c r="J70" s="190" t="str">
        <f>IF(I81=0,"",I70/I81*100)</f>
        <v/>
      </c>
    </row>
    <row r="71" spans="1:10" ht="36.75" customHeight="1" x14ac:dyDescent="0.2">
      <c r="A71" s="179"/>
      <c r="B71" s="184" t="s">
        <v>103</v>
      </c>
      <c r="C71" s="185" t="s">
        <v>104</v>
      </c>
      <c r="D71" s="186"/>
      <c r="E71" s="186"/>
      <c r="F71" s="192" t="s">
        <v>27</v>
      </c>
      <c r="G71" s="193"/>
      <c r="H71" s="193"/>
      <c r="I71" s="193">
        <f>'01 01 Pol'!G52+'01 02 Pol'!G112</f>
        <v>0</v>
      </c>
      <c r="J71" s="190" t="str">
        <f>IF(I81=0,"",I71/I81*100)</f>
        <v/>
      </c>
    </row>
    <row r="72" spans="1:10" ht="36.75" customHeight="1" x14ac:dyDescent="0.2">
      <c r="A72" s="179"/>
      <c r="B72" s="184" t="s">
        <v>105</v>
      </c>
      <c r="C72" s="185" t="s">
        <v>106</v>
      </c>
      <c r="D72" s="186"/>
      <c r="E72" s="186"/>
      <c r="F72" s="192" t="s">
        <v>27</v>
      </c>
      <c r="G72" s="193"/>
      <c r="H72" s="193"/>
      <c r="I72" s="193">
        <f>'01 01 Pol'!G54+'01 02 Pol'!G115</f>
        <v>0</v>
      </c>
      <c r="J72" s="190" t="str">
        <f>IF(I81=0,"",I72/I81*100)</f>
        <v/>
      </c>
    </row>
    <row r="73" spans="1:10" ht="36.75" customHeight="1" x14ac:dyDescent="0.2">
      <c r="A73" s="179"/>
      <c r="B73" s="184" t="s">
        <v>107</v>
      </c>
      <c r="C73" s="185" t="s">
        <v>108</v>
      </c>
      <c r="D73" s="186"/>
      <c r="E73" s="186"/>
      <c r="F73" s="192" t="s">
        <v>27</v>
      </c>
      <c r="G73" s="193"/>
      <c r="H73" s="193"/>
      <c r="I73" s="193">
        <f>'01 01 Pol'!G56+'01 02 Pol'!G123</f>
        <v>0</v>
      </c>
      <c r="J73" s="190" t="str">
        <f>IF(I81=0,"",I73/I81*100)</f>
        <v/>
      </c>
    </row>
    <row r="74" spans="1:10" ht="36.75" customHeight="1" x14ac:dyDescent="0.2">
      <c r="A74" s="179"/>
      <c r="B74" s="184" t="s">
        <v>109</v>
      </c>
      <c r="C74" s="185" t="s">
        <v>110</v>
      </c>
      <c r="D74" s="186"/>
      <c r="E74" s="186"/>
      <c r="F74" s="192" t="s">
        <v>27</v>
      </c>
      <c r="G74" s="193"/>
      <c r="H74" s="193"/>
      <c r="I74" s="193">
        <f>'01 02 Pol'!G127</f>
        <v>0</v>
      </c>
      <c r="J74" s="190" t="str">
        <f>IF(I81=0,"",I74/I81*100)</f>
        <v/>
      </c>
    </row>
    <row r="75" spans="1:10" ht="36.75" customHeight="1" x14ac:dyDescent="0.2">
      <c r="A75" s="179"/>
      <c r="B75" s="184" t="s">
        <v>111</v>
      </c>
      <c r="C75" s="185" t="s">
        <v>112</v>
      </c>
      <c r="D75" s="186"/>
      <c r="E75" s="186"/>
      <c r="F75" s="192" t="s">
        <v>27</v>
      </c>
      <c r="G75" s="193"/>
      <c r="H75" s="193"/>
      <c r="I75" s="193">
        <f>'01 01 Pol'!G58+'01 02 Pol'!G130</f>
        <v>0</v>
      </c>
      <c r="J75" s="190" t="str">
        <f>IF(I81=0,"",I75/I81*100)</f>
        <v/>
      </c>
    </row>
    <row r="76" spans="1:10" ht="36.75" customHeight="1" x14ac:dyDescent="0.2">
      <c r="A76" s="179"/>
      <c r="B76" s="184" t="s">
        <v>113</v>
      </c>
      <c r="C76" s="185" t="s">
        <v>114</v>
      </c>
      <c r="D76" s="186"/>
      <c r="E76" s="186"/>
      <c r="F76" s="192" t="s">
        <v>28</v>
      </c>
      <c r="G76" s="193"/>
      <c r="H76" s="193"/>
      <c r="I76" s="193">
        <f>'01 02 Pol'!G132</f>
        <v>0</v>
      </c>
      <c r="J76" s="190" t="str">
        <f>IF(I81=0,"",I76/I81*100)</f>
        <v/>
      </c>
    </row>
    <row r="77" spans="1:10" ht="36.75" customHeight="1" x14ac:dyDescent="0.2">
      <c r="A77" s="179"/>
      <c r="B77" s="184" t="s">
        <v>115</v>
      </c>
      <c r="C77" s="185" t="s">
        <v>116</v>
      </c>
      <c r="D77" s="186"/>
      <c r="E77" s="186"/>
      <c r="F77" s="192" t="s">
        <v>28</v>
      </c>
      <c r="G77" s="193"/>
      <c r="H77" s="193"/>
      <c r="I77" s="193">
        <f>'01 01 Pol'!G60</f>
        <v>0</v>
      </c>
      <c r="J77" s="190" t="str">
        <f>IF(I81=0,"",I77/I81*100)</f>
        <v/>
      </c>
    </row>
    <row r="78" spans="1:10" ht="36.75" customHeight="1" x14ac:dyDescent="0.2">
      <c r="A78" s="179"/>
      <c r="B78" s="184" t="s">
        <v>117</v>
      </c>
      <c r="C78" s="185" t="s">
        <v>118</v>
      </c>
      <c r="D78" s="186"/>
      <c r="E78" s="186"/>
      <c r="F78" s="192" t="s">
        <v>119</v>
      </c>
      <c r="G78" s="193"/>
      <c r="H78" s="193"/>
      <c r="I78" s="193">
        <f>'01 01 Pol'!G62</f>
        <v>0</v>
      </c>
      <c r="J78" s="190" t="str">
        <f>IF(I81=0,"",I78/I81*100)</f>
        <v/>
      </c>
    </row>
    <row r="79" spans="1:10" ht="36.75" customHeight="1" x14ac:dyDescent="0.2">
      <c r="A79" s="179"/>
      <c r="B79" s="184" t="s">
        <v>120</v>
      </c>
      <c r="C79" s="185" t="s">
        <v>29</v>
      </c>
      <c r="D79" s="186"/>
      <c r="E79" s="186"/>
      <c r="F79" s="192" t="s">
        <v>120</v>
      </c>
      <c r="G79" s="193"/>
      <c r="H79" s="193"/>
      <c r="I79" s="193">
        <f>'01 03 Pol'!G13</f>
        <v>0</v>
      </c>
      <c r="J79" s="190" t="str">
        <f>IF(I81=0,"",I79/I81*100)</f>
        <v/>
      </c>
    </row>
    <row r="80" spans="1:10" ht="36.75" customHeight="1" x14ac:dyDescent="0.2">
      <c r="A80" s="179"/>
      <c r="B80" s="184" t="s">
        <v>121</v>
      </c>
      <c r="C80" s="185" t="s">
        <v>30</v>
      </c>
      <c r="D80" s="186"/>
      <c r="E80" s="186"/>
      <c r="F80" s="192" t="s">
        <v>121</v>
      </c>
      <c r="G80" s="193"/>
      <c r="H80" s="193"/>
      <c r="I80" s="193">
        <f>'01 03 Pol'!G15</f>
        <v>0</v>
      </c>
      <c r="J80" s="190" t="str">
        <f>IF(I81=0,"",I80/I81*100)</f>
        <v/>
      </c>
    </row>
    <row r="81" spans="1:10" ht="25.5" customHeight="1" x14ac:dyDescent="0.2">
      <c r="A81" s="180"/>
      <c r="B81" s="187" t="s">
        <v>1</v>
      </c>
      <c r="C81" s="188"/>
      <c r="D81" s="189"/>
      <c r="E81" s="189"/>
      <c r="F81" s="194"/>
      <c r="G81" s="195"/>
      <c r="H81" s="195"/>
      <c r="I81" s="195">
        <f>SUM(I51:I80)</f>
        <v>0</v>
      </c>
      <c r="J81" s="191">
        <f>SUM(J51:J80)</f>
        <v>0</v>
      </c>
    </row>
    <row r="82" spans="1:10" x14ac:dyDescent="0.2">
      <c r="F82" s="135"/>
      <c r="G82" s="135"/>
      <c r="H82" s="135"/>
      <c r="I82" s="135"/>
      <c r="J82" s="136"/>
    </row>
    <row r="83" spans="1:10" x14ac:dyDescent="0.2">
      <c r="F83" s="135"/>
      <c r="G83" s="135"/>
      <c r="H83" s="135"/>
      <c r="I83" s="135"/>
      <c r="J83" s="136"/>
    </row>
    <row r="84" spans="1:10" x14ac:dyDescent="0.2">
      <c r="F84" s="135"/>
      <c r="G84" s="135"/>
      <c r="H84" s="135"/>
      <c r="I84" s="135"/>
      <c r="J84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122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123</v>
      </c>
    </row>
    <row r="3" spans="1:60" ht="24.95" customHeight="1" x14ac:dyDescent="0.2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7" t="s">
        <v>123</v>
      </c>
      <c r="AG3" t="s">
        <v>124</v>
      </c>
    </row>
    <row r="4" spans="1:60" ht="24.95" customHeight="1" x14ac:dyDescent="0.2">
      <c r="A4" s="202" t="s">
        <v>10</v>
      </c>
      <c r="B4" s="203" t="s">
        <v>52</v>
      </c>
      <c r="C4" s="204" t="s">
        <v>54</v>
      </c>
      <c r="D4" s="205"/>
      <c r="E4" s="205"/>
      <c r="F4" s="205"/>
      <c r="G4" s="206"/>
      <c r="AG4" t="s">
        <v>125</v>
      </c>
    </row>
    <row r="5" spans="1:60" x14ac:dyDescent="0.2">
      <c r="D5" s="10"/>
    </row>
    <row r="6" spans="1:60" ht="38.25" x14ac:dyDescent="0.2">
      <c r="A6" s="208" t="s">
        <v>126</v>
      </c>
      <c r="B6" s="210" t="s">
        <v>127</v>
      </c>
      <c r="C6" s="210" t="s">
        <v>128</v>
      </c>
      <c r="D6" s="209" t="s">
        <v>129</v>
      </c>
      <c r="E6" s="208" t="s">
        <v>130</v>
      </c>
      <c r="F6" s="207" t="s">
        <v>131</v>
      </c>
      <c r="G6" s="208" t="s">
        <v>31</v>
      </c>
      <c r="H6" s="211" t="s">
        <v>32</v>
      </c>
      <c r="I6" s="211" t="s">
        <v>132</v>
      </c>
      <c r="J6" s="211" t="s">
        <v>33</v>
      </c>
      <c r="K6" s="211" t="s">
        <v>133</v>
      </c>
      <c r="L6" s="211" t="s">
        <v>134</v>
      </c>
      <c r="M6" s="211" t="s">
        <v>135</v>
      </c>
      <c r="N6" s="211" t="s">
        <v>136</v>
      </c>
      <c r="O6" s="211" t="s">
        <v>137</v>
      </c>
      <c r="P6" s="211" t="s">
        <v>138</v>
      </c>
      <c r="Q6" s="211" t="s">
        <v>139</v>
      </c>
      <c r="R6" s="211" t="s">
        <v>140</v>
      </c>
      <c r="S6" s="211" t="s">
        <v>141</v>
      </c>
      <c r="T6" s="211" t="s">
        <v>142</v>
      </c>
      <c r="U6" s="211" t="s">
        <v>143</v>
      </c>
      <c r="V6" s="211" t="s">
        <v>144</v>
      </c>
      <c r="W6" s="211" t="s">
        <v>145</v>
      </c>
      <c r="X6" s="211" t="s">
        <v>146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2" t="s">
        <v>147</v>
      </c>
      <c r="B8" s="233" t="s">
        <v>77</v>
      </c>
      <c r="C8" s="251" t="s">
        <v>78</v>
      </c>
      <c r="D8" s="234"/>
      <c r="E8" s="235"/>
      <c r="F8" s="236"/>
      <c r="G8" s="237">
        <f>SUMIF(AG9:AG9,"&lt;&gt;NOR",G9:G9)</f>
        <v>0</v>
      </c>
      <c r="H8" s="231"/>
      <c r="I8" s="231">
        <f>SUM(I9:I9)</f>
        <v>0</v>
      </c>
      <c r="J8" s="231"/>
      <c r="K8" s="231">
        <f>SUM(K9:K9)</f>
        <v>0</v>
      </c>
      <c r="L8" s="231"/>
      <c r="M8" s="231">
        <f>SUM(M9:M9)</f>
        <v>0</v>
      </c>
      <c r="N8" s="231"/>
      <c r="O8" s="231">
        <f>SUM(O9:O9)</f>
        <v>0.02</v>
      </c>
      <c r="P8" s="231"/>
      <c r="Q8" s="231">
        <f>SUM(Q9:Q9)</f>
        <v>0</v>
      </c>
      <c r="R8" s="231"/>
      <c r="S8" s="231"/>
      <c r="T8" s="231"/>
      <c r="U8" s="231"/>
      <c r="V8" s="231">
        <f>SUM(V9:V9)</f>
        <v>86.9</v>
      </c>
      <c r="W8" s="231"/>
      <c r="X8" s="231"/>
      <c r="AG8" t="s">
        <v>148</v>
      </c>
    </row>
    <row r="9" spans="1:60" outlineLevel="1" x14ac:dyDescent="0.2">
      <c r="A9" s="244">
        <v>1</v>
      </c>
      <c r="B9" s="245" t="s">
        <v>149</v>
      </c>
      <c r="C9" s="252" t="s">
        <v>150</v>
      </c>
      <c r="D9" s="246" t="s">
        <v>151</v>
      </c>
      <c r="E9" s="247">
        <v>790</v>
      </c>
      <c r="F9" s="248"/>
      <c r="G9" s="249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2.0000000000000002E-5</v>
      </c>
      <c r="O9" s="229">
        <f>ROUND(E9*N9,2)</f>
        <v>0.02</v>
      </c>
      <c r="P9" s="229">
        <v>0</v>
      </c>
      <c r="Q9" s="229">
        <f>ROUND(E9*P9,2)</f>
        <v>0</v>
      </c>
      <c r="R9" s="229"/>
      <c r="S9" s="229" t="s">
        <v>152</v>
      </c>
      <c r="T9" s="229" t="s">
        <v>153</v>
      </c>
      <c r="U9" s="229">
        <v>0.11</v>
      </c>
      <c r="V9" s="229">
        <f>ROUND(E9*U9,2)</f>
        <v>86.9</v>
      </c>
      <c r="W9" s="229"/>
      <c r="X9" s="229" t="s">
        <v>154</v>
      </c>
      <c r="Y9" s="212"/>
      <c r="Z9" s="212"/>
      <c r="AA9" s="212"/>
      <c r="AB9" s="212"/>
      <c r="AC9" s="212"/>
      <c r="AD9" s="212"/>
      <c r="AE9" s="212"/>
      <c r="AF9" s="212"/>
      <c r="AG9" s="212" t="s">
        <v>155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232" t="s">
        <v>147</v>
      </c>
      <c r="B10" s="233" t="s">
        <v>85</v>
      </c>
      <c r="C10" s="251" t="s">
        <v>86</v>
      </c>
      <c r="D10" s="234"/>
      <c r="E10" s="235"/>
      <c r="F10" s="236"/>
      <c r="G10" s="237">
        <f>SUMIF(AG11:AG28,"&lt;&gt;NOR",G11:G28)</f>
        <v>0</v>
      </c>
      <c r="H10" s="231"/>
      <c r="I10" s="231">
        <f>SUM(I11:I28)</f>
        <v>0</v>
      </c>
      <c r="J10" s="231"/>
      <c r="K10" s="231">
        <f>SUM(K11:K28)</f>
        <v>0</v>
      </c>
      <c r="L10" s="231"/>
      <c r="M10" s="231">
        <f>SUM(M11:M28)</f>
        <v>0</v>
      </c>
      <c r="N10" s="231"/>
      <c r="O10" s="231">
        <f>SUM(O11:O28)</f>
        <v>0.75</v>
      </c>
      <c r="P10" s="231"/>
      <c r="Q10" s="231">
        <f>SUM(Q11:Q28)</f>
        <v>106.73</v>
      </c>
      <c r="R10" s="231"/>
      <c r="S10" s="231"/>
      <c r="T10" s="231"/>
      <c r="U10" s="231"/>
      <c r="V10" s="231">
        <f>SUM(V11:V28)</f>
        <v>237.01999999999995</v>
      </c>
      <c r="W10" s="231"/>
      <c r="X10" s="231"/>
      <c r="AG10" t="s">
        <v>148</v>
      </c>
    </row>
    <row r="11" spans="1:60" outlineLevel="1" x14ac:dyDescent="0.2">
      <c r="A11" s="244">
        <v>2</v>
      </c>
      <c r="B11" s="245" t="s">
        <v>156</v>
      </c>
      <c r="C11" s="252" t="s">
        <v>157</v>
      </c>
      <c r="D11" s="246" t="s">
        <v>151</v>
      </c>
      <c r="E11" s="247">
        <v>27</v>
      </c>
      <c r="F11" s="248"/>
      <c r="G11" s="249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0.05</v>
      </c>
      <c r="Q11" s="229">
        <f>ROUND(E11*P11,2)</f>
        <v>1.35</v>
      </c>
      <c r="R11" s="229"/>
      <c r="S11" s="229" t="s">
        <v>152</v>
      </c>
      <c r="T11" s="229" t="s">
        <v>153</v>
      </c>
      <c r="U11" s="229">
        <v>0.23</v>
      </c>
      <c r="V11" s="229">
        <f>ROUND(E11*U11,2)</f>
        <v>6.21</v>
      </c>
      <c r="W11" s="229"/>
      <c r="X11" s="229" t="s">
        <v>154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155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4">
        <v>3</v>
      </c>
      <c r="B12" s="245" t="s">
        <v>158</v>
      </c>
      <c r="C12" s="252" t="s">
        <v>159</v>
      </c>
      <c r="D12" s="246" t="s">
        <v>160</v>
      </c>
      <c r="E12" s="247">
        <v>6.98</v>
      </c>
      <c r="F12" s="248"/>
      <c r="G12" s="249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9.5099999999999994E-3</v>
      </c>
      <c r="O12" s="229">
        <f>ROUND(E12*N12,2)</f>
        <v>7.0000000000000007E-2</v>
      </c>
      <c r="P12" s="229">
        <v>2.4</v>
      </c>
      <c r="Q12" s="229">
        <f>ROUND(E12*P12,2)</f>
        <v>16.75</v>
      </c>
      <c r="R12" s="229"/>
      <c r="S12" s="229" t="s">
        <v>152</v>
      </c>
      <c r="T12" s="229" t="s">
        <v>153</v>
      </c>
      <c r="U12" s="229">
        <v>9.3829999999999991</v>
      </c>
      <c r="V12" s="229">
        <f>ROUND(E12*U12,2)</f>
        <v>65.489999999999995</v>
      </c>
      <c r="W12" s="229"/>
      <c r="X12" s="229" t="s">
        <v>154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155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4">
        <v>4</v>
      </c>
      <c r="B13" s="245" t="s">
        <v>161</v>
      </c>
      <c r="C13" s="252" t="s">
        <v>162</v>
      </c>
      <c r="D13" s="246" t="s">
        <v>151</v>
      </c>
      <c r="E13" s="247">
        <v>8.5</v>
      </c>
      <c r="F13" s="248"/>
      <c r="G13" s="249">
        <f>ROUND(E13*F13,2)</f>
        <v>0</v>
      </c>
      <c r="H13" s="230"/>
      <c r="I13" s="229">
        <f>ROUND(E13*H13,2)</f>
        <v>0</v>
      </c>
      <c r="J13" s="230"/>
      <c r="K13" s="229">
        <f>ROUND(E13*J13,2)</f>
        <v>0</v>
      </c>
      <c r="L13" s="229">
        <v>21</v>
      </c>
      <c r="M13" s="229">
        <f>G13*(1+L13/100)</f>
        <v>0</v>
      </c>
      <c r="N13" s="229">
        <v>5.5999999999999995E-4</v>
      </c>
      <c r="O13" s="229">
        <f>ROUND(E13*N13,2)</f>
        <v>0</v>
      </c>
      <c r="P13" s="229">
        <v>6.6000000000000003E-2</v>
      </c>
      <c r="Q13" s="229">
        <f>ROUND(E13*P13,2)</f>
        <v>0.56000000000000005</v>
      </c>
      <c r="R13" s="229"/>
      <c r="S13" s="229" t="s">
        <v>152</v>
      </c>
      <c r="T13" s="229" t="s">
        <v>153</v>
      </c>
      <c r="U13" s="229">
        <v>0.34699999999999998</v>
      </c>
      <c r="V13" s="229">
        <f>ROUND(E13*U13,2)</f>
        <v>2.95</v>
      </c>
      <c r="W13" s="229"/>
      <c r="X13" s="229" t="s">
        <v>154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155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44">
        <v>5</v>
      </c>
      <c r="B14" s="245" t="s">
        <v>163</v>
      </c>
      <c r="C14" s="252" t="s">
        <v>164</v>
      </c>
      <c r="D14" s="246" t="s">
        <v>160</v>
      </c>
      <c r="E14" s="247">
        <v>2.9</v>
      </c>
      <c r="F14" s="248"/>
      <c r="G14" s="249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1.5940000000000001</v>
      </c>
      <c r="Q14" s="229">
        <f>ROUND(E14*P14,2)</f>
        <v>4.62</v>
      </c>
      <c r="R14" s="229"/>
      <c r="S14" s="229" t="s">
        <v>152</v>
      </c>
      <c r="T14" s="229" t="s">
        <v>153</v>
      </c>
      <c r="U14" s="229">
        <v>2.42</v>
      </c>
      <c r="V14" s="229">
        <f>ROUND(E14*U14,2)</f>
        <v>7.02</v>
      </c>
      <c r="W14" s="229"/>
      <c r="X14" s="229" t="s">
        <v>154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155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4">
        <v>6</v>
      </c>
      <c r="B15" s="245" t="s">
        <v>165</v>
      </c>
      <c r="C15" s="252" t="s">
        <v>166</v>
      </c>
      <c r="D15" s="246" t="s">
        <v>160</v>
      </c>
      <c r="E15" s="247">
        <v>10</v>
      </c>
      <c r="F15" s="248"/>
      <c r="G15" s="249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1.2800000000000001E-3</v>
      </c>
      <c r="O15" s="229">
        <f>ROUND(E15*N15,2)</f>
        <v>0.01</v>
      </c>
      <c r="P15" s="229">
        <v>1.8</v>
      </c>
      <c r="Q15" s="229">
        <f>ROUND(E15*P15,2)</f>
        <v>18</v>
      </c>
      <c r="R15" s="229"/>
      <c r="S15" s="229" t="s">
        <v>152</v>
      </c>
      <c r="T15" s="229" t="s">
        <v>153</v>
      </c>
      <c r="U15" s="229">
        <v>1.52</v>
      </c>
      <c r="V15" s="229">
        <f>ROUND(E15*U15,2)</f>
        <v>15.2</v>
      </c>
      <c r="W15" s="229"/>
      <c r="X15" s="229" t="s">
        <v>154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155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4">
        <v>7</v>
      </c>
      <c r="B16" s="245" t="s">
        <v>167</v>
      </c>
      <c r="C16" s="252" t="s">
        <v>168</v>
      </c>
      <c r="D16" s="246" t="s">
        <v>151</v>
      </c>
      <c r="E16" s="247">
        <v>1.46</v>
      </c>
      <c r="F16" s="248"/>
      <c r="G16" s="249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2.1900000000000001E-3</v>
      </c>
      <c r="O16" s="229">
        <f>ROUND(E16*N16,2)</f>
        <v>0</v>
      </c>
      <c r="P16" s="229">
        <v>0.01</v>
      </c>
      <c r="Q16" s="229">
        <f>ROUND(E16*P16,2)</f>
        <v>0.01</v>
      </c>
      <c r="R16" s="229"/>
      <c r="S16" s="229" t="s">
        <v>152</v>
      </c>
      <c r="T16" s="229" t="s">
        <v>153</v>
      </c>
      <c r="U16" s="229">
        <v>0.52</v>
      </c>
      <c r="V16" s="229">
        <f>ROUND(E16*U16,2)</f>
        <v>0.76</v>
      </c>
      <c r="W16" s="229"/>
      <c r="X16" s="229" t="s">
        <v>154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155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4">
        <v>8</v>
      </c>
      <c r="B17" s="245" t="s">
        <v>169</v>
      </c>
      <c r="C17" s="252" t="s">
        <v>170</v>
      </c>
      <c r="D17" s="246" t="s">
        <v>171</v>
      </c>
      <c r="E17" s="247">
        <v>11</v>
      </c>
      <c r="F17" s="248"/>
      <c r="G17" s="249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152</v>
      </c>
      <c r="T17" s="229" t="s">
        <v>153</v>
      </c>
      <c r="U17" s="229">
        <v>0.05</v>
      </c>
      <c r="V17" s="229">
        <f>ROUND(E17*U17,2)</f>
        <v>0.55000000000000004</v>
      </c>
      <c r="W17" s="229"/>
      <c r="X17" s="229" t="s">
        <v>154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155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44">
        <v>9</v>
      </c>
      <c r="B18" s="245" t="s">
        <v>172</v>
      </c>
      <c r="C18" s="252" t="s">
        <v>173</v>
      </c>
      <c r="D18" s="246" t="s">
        <v>151</v>
      </c>
      <c r="E18" s="247">
        <v>11</v>
      </c>
      <c r="F18" s="248"/>
      <c r="G18" s="249">
        <f>ROUND(E18*F18,2)</f>
        <v>0</v>
      </c>
      <c r="H18" s="230"/>
      <c r="I18" s="229">
        <f>ROUND(E18*H18,2)</f>
        <v>0</v>
      </c>
      <c r="J18" s="230"/>
      <c r="K18" s="229">
        <f>ROUND(E18*J18,2)</f>
        <v>0</v>
      </c>
      <c r="L18" s="229">
        <v>21</v>
      </c>
      <c r="M18" s="229">
        <f>G18*(1+L18/100)</f>
        <v>0</v>
      </c>
      <c r="N18" s="229">
        <v>1.17E-3</v>
      </c>
      <c r="O18" s="229">
        <f>ROUND(E18*N18,2)</f>
        <v>0.01</v>
      </c>
      <c r="P18" s="229">
        <v>8.7999999999999995E-2</v>
      </c>
      <c r="Q18" s="229">
        <f>ROUND(E18*P18,2)</f>
        <v>0.97</v>
      </c>
      <c r="R18" s="229"/>
      <c r="S18" s="229" t="s">
        <v>152</v>
      </c>
      <c r="T18" s="229" t="s">
        <v>153</v>
      </c>
      <c r="U18" s="229">
        <v>0.55600000000000005</v>
      </c>
      <c r="V18" s="229">
        <f>ROUND(E18*U18,2)</f>
        <v>6.12</v>
      </c>
      <c r="W18" s="229"/>
      <c r="X18" s="229" t="s">
        <v>154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155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4">
        <v>10</v>
      </c>
      <c r="B19" s="245" t="s">
        <v>174</v>
      </c>
      <c r="C19" s="252" t="s">
        <v>175</v>
      </c>
      <c r="D19" s="246" t="s">
        <v>176</v>
      </c>
      <c r="E19" s="247">
        <v>8.25</v>
      </c>
      <c r="F19" s="248"/>
      <c r="G19" s="249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4.9570000000000003E-2</v>
      </c>
      <c r="O19" s="229">
        <f>ROUND(E19*N19,2)</f>
        <v>0.41</v>
      </c>
      <c r="P19" s="229">
        <v>0</v>
      </c>
      <c r="Q19" s="229">
        <f>ROUND(E19*P19,2)</f>
        <v>0</v>
      </c>
      <c r="R19" s="229"/>
      <c r="S19" s="229" t="s">
        <v>152</v>
      </c>
      <c r="T19" s="229" t="s">
        <v>153</v>
      </c>
      <c r="U19" s="229">
        <v>3.468</v>
      </c>
      <c r="V19" s="229">
        <f>ROUND(E19*U19,2)</f>
        <v>28.61</v>
      </c>
      <c r="W19" s="229"/>
      <c r="X19" s="229" t="s">
        <v>154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155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44">
        <v>11</v>
      </c>
      <c r="B20" s="245" t="s">
        <v>177</v>
      </c>
      <c r="C20" s="252" t="s">
        <v>178</v>
      </c>
      <c r="D20" s="246" t="s">
        <v>176</v>
      </c>
      <c r="E20" s="247">
        <v>3</v>
      </c>
      <c r="F20" s="248"/>
      <c r="G20" s="249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6.6360000000000002E-2</v>
      </c>
      <c r="O20" s="229">
        <f>ROUND(E20*N20,2)</f>
        <v>0.2</v>
      </c>
      <c r="P20" s="229">
        <v>0</v>
      </c>
      <c r="Q20" s="229">
        <f>ROUND(E20*P20,2)</f>
        <v>0</v>
      </c>
      <c r="R20" s="229"/>
      <c r="S20" s="229" t="s">
        <v>152</v>
      </c>
      <c r="T20" s="229" t="s">
        <v>153</v>
      </c>
      <c r="U20" s="229">
        <v>4.5750000000000002</v>
      </c>
      <c r="V20" s="229">
        <f>ROUND(E20*U20,2)</f>
        <v>13.73</v>
      </c>
      <c r="W20" s="229"/>
      <c r="X20" s="229" t="s">
        <v>154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155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4">
        <v>12</v>
      </c>
      <c r="B21" s="245" t="s">
        <v>179</v>
      </c>
      <c r="C21" s="252" t="s">
        <v>180</v>
      </c>
      <c r="D21" s="246" t="s">
        <v>151</v>
      </c>
      <c r="E21" s="247">
        <v>6.99</v>
      </c>
      <c r="F21" s="248"/>
      <c r="G21" s="249">
        <f>ROUND(E21*F21,2)</f>
        <v>0</v>
      </c>
      <c r="H21" s="230"/>
      <c r="I21" s="229">
        <f>ROUND(E21*H21,2)</f>
        <v>0</v>
      </c>
      <c r="J21" s="230"/>
      <c r="K21" s="229">
        <f>ROUND(E21*J21,2)</f>
        <v>0</v>
      </c>
      <c r="L21" s="229">
        <v>21</v>
      </c>
      <c r="M21" s="229">
        <f>G21*(1+L21/100)</f>
        <v>0</v>
      </c>
      <c r="N21" s="229">
        <v>6.7000000000000002E-4</v>
      </c>
      <c r="O21" s="229">
        <f>ROUND(E21*N21,2)</f>
        <v>0</v>
      </c>
      <c r="P21" s="229">
        <v>0.184</v>
      </c>
      <c r="Q21" s="229">
        <f>ROUND(E21*P21,2)</f>
        <v>1.29</v>
      </c>
      <c r="R21" s="229"/>
      <c r="S21" s="229" t="s">
        <v>152</v>
      </c>
      <c r="T21" s="229" t="s">
        <v>153</v>
      </c>
      <c r="U21" s="229">
        <v>0.22700000000000001</v>
      </c>
      <c r="V21" s="229">
        <f>ROUND(E21*U21,2)</f>
        <v>1.59</v>
      </c>
      <c r="W21" s="229"/>
      <c r="X21" s="229" t="s">
        <v>154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155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4">
        <v>13</v>
      </c>
      <c r="B22" s="245" t="s">
        <v>181</v>
      </c>
      <c r="C22" s="252" t="s">
        <v>182</v>
      </c>
      <c r="D22" s="246" t="s">
        <v>151</v>
      </c>
      <c r="E22" s="247">
        <v>53.5</v>
      </c>
      <c r="F22" s="248"/>
      <c r="G22" s="249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6.7000000000000002E-4</v>
      </c>
      <c r="O22" s="229">
        <f>ROUND(E22*N22,2)</f>
        <v>0.04</v>
      </c>
      <c r="P22" s="229">
        <v>0.18</v>
      </c>
      <c r="Q22" s="229">
        <f>ROUND(E22*P22,2)</f>
        <v>9.6300000000000008</v>
      </c>
      <c r="R22" s="229"/>
      <c r="S22" s="229" t="s">
        <v>152</v>
      </c>
      <c r="T22" s="229" t="s">
        <v>153</v>
      </c>
      <c r="U22" s="229">
        <v>0.23200000000000001</v>
      </c>
      <c r="V22" s="229">
        <f>ROUND(E22*U22,2)</f>
        <v>12.41</v>
      </c>
      <c r="W22" s="229"/>
      <c r="X22" s="229" t="s">
        <v>154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155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44">
        <v>14</v>
      </c>
      <c r="B23" s="245" t="s">
        <v>183</v>
      </c>
      <c r="C23" s="252" t="s">
        <v>184</v>
      </c>
      <c r="D23" s="246" t="s">
        <v>151</v>
      </c>
      <c r="E23" s="247">
        <v>7.9</v>
      </c>
      <c r="F23" s="248"/>
      <c r="G23" s="249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6.7000000000000002E-4</v>
      </c>
      <c r="O23" s="229">
        <f>ROUND(E23*N23,2)</f>
        <v>0.01</v>
      </c>
      <c r="P23" s="229">
        <v>0.20399999999999999</v>
      </c>
      <c r="Q23" s="229">
        <f>ROUND(E23*P23,2)</f>
        <v>1.61</v>
      </c>
      <c r="R23" s="229"/>
      <c r="S23" s="229" t="s">
        <v>152</v>
      </c>
      <c r="T23" s="229" t="s">
        <v>153</v>
      </c>
      <c r="U23" s="229">
        <v>0.254</v>
      </c>
      <c r="V23" s="229">
        <f>ROUND(E23*U23,2)</f>
        <v>2.0099999999999998</v>
      </c>
      <c r="W23" s="229"/>
      <c r="X23" s="229" t="s">
        <v>154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155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4">
        <v>15</v>
      </c>
      <c r="B24" s="245" t="s">
        <v>185</v>
      </c>
      <c r="C24" s="252" t="s">
        <v>186</v>
      </c>
      <c r="D24" s="246" t="s">
        <v>151</v>
      </c>
      <c r="E24" s="247">
        <v>2</v>
      </c>
      <c r="F24" s="248"/>
      <c r="G24" s="249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5.5000000000000003E-4</v>
      </c>
      <c r="O24" s="229">
        <f>ROUND(E24*N24,2)</f>
        <v>0</v>
      </c>
      <c r="P24" s="229">
        <v>0.11700000000000001</v>
      </c>
      <c r="Q24" s="229">
        <f>ROUND(E24*P24,2)</f>
        <v>0.23</v>
      </c>
      <c r="R24" s="229"/>
      <c r="S24" s="229" t="s">
        <v>152</v>
      </c>
      <c r="T24" s="229" t="s">
        <v>153</v>
      </c>
      <c r="U24" s="229">
        <v>0.33500000000000002</v>
      </c>
      <c r="V24" s="229">
        <f>ROUND(E24*U24,2)</f>
        <v>0.67</v>
      </c>
      <c r="W24" s="229"/>
      <c r="X24" s="229" t="s">
        <v>154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155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4">
        <v>16</v>
      </c>
      <c r="B25" s="245" t="s">
        <v>187</v>
      </c>
      <c r="C25" s="252" t="s">
        <v>188</v>
      </c>
      <c r="D25" s="246" t="s">
        <v>160</v>
      </c>
      <c r="E25" s="247">
        <v>27.55</v>
      </c>
      <c r="F25" s="248"/>
      <c r="G25" s="249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</v>
      </c>
      <c r="O25" s="229">
        <f>ROUND(E25*N25,2)</f>
        <v>0</v>
      </c>
      <c r="P25" s="229">
        <v>1.4</v>
      </c>
      <c r="Q25" s="229">
        <f>ROUND(E25*P25,2)</f>
        <v>38.57</v>
      </c>
      <c r="R25" s="229"/>
      <c r="S25" s="229" t="s">
        <v>152</v>
      </c>
      <c r="T25" s="229" t="s">
        <v>153</v>
      </c>
      <c r="U25" s="229">
        <v>1.2569999999999999</v>
      </c>
      <c r="V25" s="229">
        <f>ROUND(E25*U25,2)</f>
        <v>34.630000000000003</v>
      </c>
      <c r="W25" s="229"/>
      <c r="X25" s="229" t="s">
        <v>154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155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44">
        <v>17</v>
      </c>
      <c r="B26" s="245" t="s">
        <v>189</v>
      </c>
      <c r="C26" s="252" t="s">
        <v>190</v>
      </c>
      <c r="D26" s="246" t="s">
        <v>151</v>
      </c>
      <c r="E26" s="247">
        <v>54</v>
      </c>
      <c r="F26" s="248"/>
      <c r="G26" s="249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</v>
      </c>
      <c r="O26" s="229">
        <f>ROUND(E26*N26,2)</f>
        <v>0</v>
      </c>
      <c r="P26" s="229">
        <v>1.4E-2</v>
      </c>
      <c r="Q26" s="229">
        <f>ROUND(E26*P26,2)</f>
        <v>0.76</v>
      </c>
      <c r="R26" s="229"/>
      <c r="S26" s="229" t="s">
        <v>152</v>
      </c>
      <c r="T26" s="229" t="s">
        <v>153</v>
      </c>
      <c r="U26" s="229">
        <v>0.18</v>
      </c>
      <c r="V26" s="229">
        <f>ROUND(E26*U26,2)</f>
        <v>9.7200000000000006</v>
      </c>
      <c r="W26" s="229"/>
      <c r="X26" s="229" t="s">
        <v>154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155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4">
        <v>18</v>
      </c>
      <c r="B27" s="245" t="s">
        <v>156</v>
      </c>
      <c r="C27" s="252" t="s">
        <v>157</v>
      </c>
      <c r="D27" s="246" t="s">
        <v>151</v>
      </c>
      <c r="E27" s="247">
        <v>127.6</v>
      </c>
      <c r="F27" s="248"/>
      <c r="G27" s="249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0</v>
      </c>
      <c r="O27" s="229">
        <f>ROUND(E27*N27,2)</f>
        <v>0</v>
      </c>
      <c r="P27" s="229">
        <v>0.05</v>
      </c>
      <c r="Q27" s="229">
        <f>ROUND(E27*P27,2)</f>
        <v>6.38</v>
      </c>
      <c r="R27" s="229"/>
      <c r="S27" s="229" t="s">
        <v>152</v>
      </c>
      <c r="T27" s="229" t="s">
        <v>153</v>
      </c>
      <c r="U27" s="229">
        <v>0.23</v>
      </c>
      <c r="V27" s="229">
        <f>ROUND(E27*U27,2)</f>
        <v>29.35</v>
      </c>
      <c r="W27" s="229"/>
      <c r="X27" s="229" t="s">
        <v>154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155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4">
        <v>19</v>
      </c>
      <c r="B28" s="245" t="s">
        <v>191</v>
      </c>
      <c r="C28" s="252" t="s">
        <v>192</v>
      </c>
      <c r="D28" s="246" t="s">
        <v>160</v>
      </c>
      <c r="E28" s="247">
        <v>3</v>
      </c>
      <c r="F28" s="248"/>
      <c r="G28" s="249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0</v>
      </c>
      <c r="O28" s="229">
        <f>ROUND(E28*N28,2)</f>
        <v>0</v>
      </c>
      <c r="P28" s="229">
        <v>2</v>
      </c>
      <c r="Q28" s="229">
        <f>ROUND(E28*P28,2)</f>
        <v>6</v>
      </c>
      <c r="R28" s="229"/>
      <c r="S28" s="229" t="s">
        <v>152</v>
      </c>
      <c r="T28" s="229" t="s">
        <v>153</v>
      </c>
      <c r="U28" s="229">
        <v>0</v>
      </c>
      <c r="V28" s="229">
        <f>ROUND(E28*U28,2)</f>
        <v>0</v>
      </c>
      <c r="W28" s="229"/>
      <c r="X28" s="229" t="s">
        <v>193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194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32" t="s">
        <v>147</v>
      </c>
      <c r="B29" s="233" t="s">
        <v>87</v>
      </c>
      <c r="C29" s="251" t="s">
        <v>88</v>
      </c>
      <c r="D29" s="234"/>
      <c r="E29" s="235"/>
      <c r="F29" s="236"/>
      <c r="G29" s="237">
        <f>SUMIF(AG30:AG30,"&lt;&gt;NOR",G30:G30)</f>
        <v>0</v>
      </c>
      <c r="H29" s="231"/>
      <c r="I29" s="231">
        <f>SUM(I30:I30)</f>
        <v>0</v>
      </c>
      <c r="J29" s="231"/>
      <c r="K29" s="231">
        <f>SUM(K30:K30)</f>
        <v>0</v>
      </c>
      <c r="L29" s="231"/>
      <c r="M29" s="231">
        <f>SUM(M30:M30)</f>
        <v>0</v>
      </c>
      <c r="N29" s="231"/>
      <c r="O29" s="231">
        <f>SUM(O30:O30)</f>
        <v>0.01</v>
      </c>
      <c r="P29" s="231"/>
      <c r="Q29" s="231">
        <f>SUM(Q30:Q30)</f>
        <v>4.8</v>
      </c>
      <c r="R29" s="231"/>
      <c r="S29" s="231"/>
      <c r="T29" s="231"/>
      <c r="U29" s="231"/>
      <c r="V29" s="231">
        <f>SUM(V30:V30)</f>
        <v>25.45</v>
      </c>
      <c r="W29" s="231"/>
      <c r="X29" s="231"/>
      <c r="AG29" t="s">
        <v>148</v>
      </c>
    </row>
    <row r="30" spans="1:60" ht="22.5" outlineLevel="1" x14ac:dyDescent="0.2">
      <c r="A30" s="244">
        <v>20</v>
      </c>
      <c r="B30" s="245" t="s">
        <v>195</v>
      </c>
      <c r="C30" s="252" t="s">
        <v>196</v>
      </c>
      <c r="D30" s="246" t="s">
        <v>160</v>
      </c>
      <c r="E30" s="247">
        <v>16</v>
      </c>
      <c r="F30" s="248"/>
      <c r="G30" s="249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9.3000000000000005E-4</v>
      </c>
      <c r="O30" s="229">
        <f>ROUND(E30*N30,2)</f>
        <v>0.01</v>
      </c>
      <c r="P30" s="229">
        <v>0.3</v>
      </c>
      <c r="Q30" s="229">
        <f>ROUND(E30*P30,2)</f>
        <v>4.8</v>
      </c>
      <c r="R30" s="229"/>
      <c r="S30" s="229" t="s">
        <v>152</v>
      </c>
      <c r="T30" s="229" t="s">
        <v>153</v>
      </c>
      <c r="U30" s="229">
        <v>1.5906</v>
      </c>
      <c r="V30" s="229">
        <f>ROUND(E30*U30,2)</f>
        <v>25.45</v>
      </c>
      <c r="W30" s="229"/>
      <c r="X30" s="229" t="s">
        <v>193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194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232" t="s">
        <v>147</v>
      </c>
      <c r="B31" s="233" t="s">
        <v>93</v>
      </c>
      <c r="C31" s="251" t="s">
        <v>94</v>
      </c>
      <c r="D31" s="234"/>
      <c r="E31" s="235"/>
      <c r="F31" s="236"/>
      <c r="G31" s="237">
        <f>SUMIF(AG32:AG33,"&lt;&gt;NOR",G32:G33)</f>
        <v>0</v>
      </c>
      <c r="H31" s="231"/>
      <c r="I31" s="231">
        <f>SUM(I32:I33)</f>
        <v>0</v>
      </c>
      <c r="J31" s="231"/>
      <c r="K31" s="231">
        <f>SUM(K32:K33)</f>
        <v>0</v>
      </c>
      <c r="L31" s="231"/>
      <c r="M31" s="231">
        <f>SUM(M32:M33)</f>
        <v>0</v>
      </c>
      <c r="N31" s="231"/>
      <c r="O31" s="231">
        <f>SUM(O32:O33)</f>
        <v>0</v>
      </c>
      <c r="P31" s="231"/>
      <c r="Q31" s="231">
        <f>SUM(Q32:Q33)</f>
        <v>4.38</v>
      </c>
      <c r="R31" s="231"/>
      <c r="S31" s="231"/>
      <c r="T31" s="231"/>
      <c r="U31" s="231"/>
      <c r="V31" s="231">
        <f>SUM(V32:V33)</f>
        <v>37.07</v>
      </c>
      <c r="W31" s="231"/>
      <c r="X31" s="231"/>
      <c r="AG31" t="s">
        <v>148</v>
      </c>
    </row>
    <row r="32" spans="1:60" ht="22.5" outlineLevel="1" x14ac:dyDescent="0.2">
      <c r="A32" s="244">
        <v>21</v>
      </c>
      <c r="B32" s="245" t="s">
        <v>197</v>
      </c>
      <c r="C32" s="252" t="s">
        <v>198</v>
      </c>
      <c r="D32" s="246" t="s">
        <v>151</v>
      </c>
      <c r="E32" s="247">
        <v>587</v>
      </c>
      <c r="F32" s="248"/>
      <c r="G32" s="249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0</v>
      </c>
      <c r="O32" s="229">
        <f>ROUND(E32*N32,2)</f>
        <v>0</v>
      </c>
      <c r="P32" s="229">
        <v>6.0000000000000001E-3</v>
      </c>
      <c r="Q32" s="229">
        <f>ROUND(E32*P32,2)</f>
        <v>3.52</v>
      </c>
      <c r="R32" s="229"/>
      <c r="S32" s="229" t="s">
        <v>152</v>
      </c>
      <c r="T32" s="229" t="s">
        <v>153</v>
      </c>
      <c r="U32" s="229">
        <v>5.0999999999999997E-2</v>
      </c>
      <c r="V32" s="229">
        <f>ROUND(E32*U32,2)</f>
        <v>29.94</v>
      </c>
      <c r="W32" s="229"/>
      <c r="X32" s="229" t="s">
        <v>154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155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44">
        <v>22</v>
      </c>
      <c r="B33" s="245" t="s">
        <v>199</v>
      </c>
      <c r="C33" s="252" t="s">
        <v>200</v>
      </c>
      <c r="D33" s="246" t="s">
        <v>151</v>
      </c>
      <c r="E33" s="247">
        <v>142.5</v>
      </c>
      <c r="F33" s="248"/>
      <c r="G33" s="249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0</v>
      </c>
      <c r="O33" s="229">
        <f>ROUND(E33*N33,2)</f>
        <v>0</v>
      </c>
      <c r="P33" s="229">
        <v>6.0000000000000001E-3</v>
      </c>
      <c r="Q33" s="229">
        <f>ROUND(E33*P33,2)</f>
        <v>0.86</v>
      </c>
      <c r="R33" s="229"/>
      <c r="S33" s="229" t="s">
        <v>152</v>
      </c>
      <c r="T33" s="229" t="s">
        <v>153</v>
      </c>
      <c r="U33" s="229">
        <v>0.05</v>
      </c>
      <c r="V33" s="229">
        <f>ROUND(E33*U33,2)</f>
        <v>7.13</v>
      </c>
      <c r="W33" s="229"/>
      <c r="X33" s="229" t="s">
        <v>154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155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32" t="s">
        <v>147</v>
      </c>
      <c r="B34" s="233" t="s">
        <v>97</v>
      </c>
      <c r="C34" s="251" t="s">
        <v>98</v>
      </c>
      <c r="D34" s="234"/>
      <c r="E34" s="235"/>
      <c r="F34" s="236"/>
      <c r="G34" s="237">
        <f>SUMIF(AG35:AG35,"&lt;&gt;NOR",G35:G35)</f>
        <v>0</v>
      </c>
      <c r="H34" s="231"/>
      <c r="I34" s="231">
        <f>SUM(I35:I35)</f>
        <v>0</v>
      </c>
      <c r="J34" s="231"/>
      <c r="K34" s="231">
        <f>SUM(K35:K35)</f>
        <v>0</v>
      </c>
      <c r="L34" s="231"/>
      <c r="M34" s="231">
        <f>SUM(M35:M35)</f>
        <v>0</v>
      </c>
      <c r="N34" s="231"/>
      <c r="O34" s="231">
        <f>SUM(O35:O35)</f>
        <v>0</v>
      </c>
      <c r="P34" s="231"/>
      <c r="Q34" s="231">
        <f>SUM(Q35:Q35)</f>
        <v>0.01</v>
      </c>
      <c r="R34" s="231"/>
      <c r="S34" s="231"/>
      <c r="T34" s="231"/>
      <c r="U34" s="231"/>
      <c r="V34" s="231">
        <f>SUM(V35:V35)</f>
        <v>1.81</v>
      </c>
      <c r="W34" s="231"/>
      <c r="X34" s="231"/>
      <c r="AG34" t="s">
        <v>148</v>
      </c>
    </row>
    <row r="35" spans="1:60" outlineLevel="1" x14ac:dyDescent="0.2">
      <c r="A35" s="244">
        <v>23</v>
      </c>
      <c r="B35" s="245" t="s">
        <v>201</v>
      </c>
      <c r="C35" s="252" t="s">
        <v>202</v>
      </c>
      <c r="D35" s="246" t="s">
        <v>171</v>
      </c>
      <c r="E35" s="247">
        <v>3</v>
      </c>
      <c r="F35" s="248"/>
      <c r="G35" s="249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0</v>
      </c>
      <c r="O35" s="229">
        <f>ROUND(E35*N35,2)</f>
        <v>0</v>
      </c>
      <c r="P35" s="229">
        <v>1.9E-3</v>
      </c>
      <c r="Q35" s="229">
        <f>ROUND(E35*P35,2)</f>
        <v>0.01</v>
      </c>
      <c r="R35" s="229"/>
      <c r="S35" s="229" t="s">
        <v>152</v>
      </c>
      <c r="T35" s="229" t="s">
        <v>153</v>
      </c>
      <c r="U35" s="229">
        <v>0.60450000000000004</v>
      </c>
      <c r="V35" s="229">
        <f>ROUND(E35*U35,2)</f>
        <v>1.81</v>
      </c>
      <c r="W35" s="229"/>
      <c r="X35" s="229" t="s">
        <v>154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155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32" t="s">
        <v>147</v>
      </c>
      <c r="B36" s="233" t="s">
        <v>99</v>
      </c>
      <c r="C36" s="251" t="s">
        <v>100</v>
      </c>
      <c r="D36" s="234"/>
      <c r="E36" s="235"/>
      <c r="F36" s="236"/>
      <c r="G36" s="237">
        <f>SUMIF(AG37:AG44,"&lt;&gt;NOR",G37:G44)</f>
        <v>0</v>
      </c>
      <c r="H36" s="231"/>
      <c r="I36" s="231">
        <f>SUM(I37:I44)</f>
        <v>0</v>
      </c>
      <c r="J36" s="231"/>
      <c r="K36" s="231">
        <f>SUM(K37:K44)</f>
        <v>0</v>
      </c>
      <c r="L36" s="231"/>
      <c r="M36" s="231">
        <f>SUM(M37:M44)</f>
        <v>0</v>
      </c>
      <c r="N36" s="231"/>
      <c r="O36" s="231">
        <f>SUM(O37:O44)</f>
        <v>0</v>
      </c>
      <c r="P36" s="231"/>
      <c r="Q36" s="231">
        <f>SUM(Q37:Q44)</f>
        <v>21.490000000000002</v>
      </c>
      <c r="R36" s="231"/>
      <c r="S36" s="231"/>
      <c r="T36" s="231"/>
      <c r="U36" s="231"/>
      <c r="V36" s="231">
        <f>SUM(V37:V44)</f>
        <v>152.76000000000002</v>
      </c>
      <c r="W36" s="231"/>
      <c r="X36" s="231"/>
      <c r="AG36" t="s">
        <v>148</v>
      </c>
    </row>
    <row r="37" spans="1:60" outlineLevel="1" x14ac:dyDescent="0.2">
      <c r="A37" s="244">
        <v>24</v>
      </c>
      <c r="B37" s="245" t="s">
        <v>203</v>
      </c>
      <c r="C37" s="252" t="s">
        <v>204</v>
      </c>
      <c r="D37" s="246" t="s">
        <v>176</v>
      </c>
      <c r="E37" s="247">
        <v>5</v>
      </c>
      <c r="F37" s="248"/>
      <c r="G37" s="249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0</v>
      </c>
      <c r="O37" s="229">
        <f>ROUND(E37*N37,2)</f>
        <v>0</v>
      </c>
      <c r="P37" s="229">
        <v>0.2</v>
      </c>
      <c r="Q37" s="229">
        <f>ROUND(E37*P37,2)</f>
        <v>1</v>
      </c>
      <c r="R37" s="229"/>
      <c r="S37" s="229" t="s">
        <v>152</v>
      </c>
      <c r="T37" s="229" t="s">
        <v>153</v>
      </c>
      <c r="U37" s="229">
        <v>0.65700000000000003</v>
      </c>
      <c r="V37" s="229">
        <f>ROUND(E37*U37,2)</f>
        <v>3.29</v>
      </c>
      <c r="W37" s="229"/>
      <c r="X37" s="229" t="s">
        <v>154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155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44">
        <v>25</v>
      </c>
      <c r="B38" s="245" t="s">
        <v>205</v>
      </c>
      <c r="C38" s="252" t="s">
        <v>206</v>
      </c>
      <c r="D38" s="246" t="s">
        <v>151</v>
      </c>
      <c r="E38" s="247">
        <v>551</v>
      </c>
      <c r="F38" s="248"/>
      <c r="G38" s="249">
        <f>ROUND(E38*F38,2)</f>
        <v>0</v>
      </c>
      <c r="H38" s="230"/>
      <c r="I38" s="229">
        <f>ROUND(E38*H38,2)</f>
        <v>0</v>
      </c>
      <c r="J38" s="230"/>
      <c r="K38" s="229">
        <f>ROUND(E38*J38,2)</f>
        <v>0</v>
      </c>
      <c r="L38" s="229">
        <v>21</v>
      </c>
      <c r="M38" s="229">
        <f>G38*(1+L38/100)</f>
        <v>0</v>
      </c>
      <c r="N38" s="229">
        <v>0</v>
      </c>
      <c r="O38" s="229">
        <f>ROUND(E38*N38,2)</f>
        <v>0</v>
      </c>
      <c r="P38" s="229">
        <v>2.4E-2</v>
      </c>
      <c r="Q38" s="229">
        <f>ROUND(E38*P38,2)</f>
        <v>13.22</v>
      </c>
      <c r="R38" s="229"/>
      <c r="S38" s="229" t="s">
        <v>152</v>
      </c>
      <c r="T38" s="229" t="s">
        <v>153</v>
      </c>
      <c r="U38" s="229">
        <v>0.18</v>
      </c>
      <c r="V38" s="229">
        <f>ROUND(E38*U38,2)</f>
        <v>99.18</v>
      </c>
      <c r="W38" s="229"/>
      <c r="X38" s="229" t="s">
        <v>154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155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4">
        <v>26</v>
      </c>
      <c r="B39" s="245" t="s">
        <v>207</v>
      </c>
      <c r="C39" s="252" t="s">
        <v>208</v>
      </c>
      <c r="D39" s="246" t="s">
        <v>151</v>
      </c>
      <c r="E39" s="247">
        <v>13</v>
      </c>
      <c r="F39" s="248"/>
      <c r="G39" s="249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0</v>
      </c>
      <c r="O39" s="229">
        <f>ROUND(E39*N39,2)</f>
        <v>0</v>
      </c>
      <c r="P39" s="229">
        <v>7.0000000000000001E-3</v>
      </c>
      <c r="Q39" s="229">
        <f>ROUND(E39*P39,2)</f>
        <v>0.09</v>
      </c>
      <c r="R39" s="229"/>
      <c r="S39" s="229" t="s">
        <v>152</v>
      </c>
      <c r="T39" s="229" t="s">
        <v>153</v>
      </c>
      <c r="U39" s="229">
        <v>0.06</v>
      </c>
      <c r="V39" s="229">
        <f>ROUND(E39*U39,2)</f>
        <v>0.78</v>
      </c>
      <c r="W39" s="229"/>
      <c r="X39" s="229" t="s">
        <v>154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155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4">
        <v>27</v>
      </c>
      <c r="B40" s="245" t="s">
        <v>209</v>
      </c>
      <c r="C40" s="252" t="s">
        <v>210</v>
      </c>
      <c r="D40" s="246" t="s">
        <v>151</v>
      </c>
      <c r="E40" s="247">
        <v>13</v>
      </c>
      <c r="F40" s="248"/>
      <c r="G40" s="249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0</v>
      </c>
      <c r="O40" s="229">
        <f>ROUND(E40*N40,2)</f>
        <v>0</v>
      </c>
      <c r="P40" s="229">
        <v>1.4499999999999999E-3</v>
      </c>
      <c r="Q40" s="229">
        <f>ROUND(E40*P40,2)</f>
        <v>0.02</v>
      </c>
      <c r="R40" s="229"/>
      <c r="S40" s="229" t="s">
        <v>152</v>
      </c>
      <c r="T40" s="229" t="s">
        <v>153</v>
      </c>
      <c r="U40" s="229">
        <v>0.04</v>
      </c>
      <c r="V40" s="229">
        <f>ROUND(E40*U40,2)</f>
        <v>0.52</v>
      </c>
      <c r="W40" s="229"/>
      <c r="X40" s="229" t="s">
        <v>154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155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4">
        <v>28</v>
      </c>
      <c r="B41" s="245" t="s">
        <v>211</v>
      </c>
      <c r="C41" s="252" t="s">
        <v>212</v>
      </c>
      <c r="D41" s="246" t="s">
        <v>151</v>
      </c>
      <c r="E41" s="247">
        <v>188.02</v>
      </c>
      <c r="F41" s="248"/>
      <c r="G41" s="249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0</v>
      </c>
      <c r="O41" s="229">
        <f>ROUND(E41*N41,2)</f>
        <v>0</v>
      </c>
      <c r="P41" s="229">
        <v>1.4999999999999999E-2</v>
      </c>
      <c r="Q41" s="229">
        <f>ROUND(E41*P41,2)</f>
        <v>2.82</v>
      </c>
      <c r="R41" s="229"/>
      <c r="S41" s="229" t="s">
        <v>152</v>
      </c>
      <c r="T41" s="229" t="s">
        <v>153</v>
      </c>
      <c r="U41" s="229">
        <v>0.09</v>
      </c>
      <c r="V41" s="229">
        <f>ROUND(E41*U41,2)</f>
        <v>16.920000000000002</v>
      </c>
      <c r="W41" s="229"/>
      <c r="X41" s="229" t="s">
        <v>154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155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4">
        <v>29</v>
      </c>
      <c r="B42" s="245" t="s">
        <v>213</v>
      </c>
      <c r="C42" s="252" t="s">
        <v>214</v>
      </c>
      <c r="D42" s="246" t="s">
        <v>176</v>
      </c>
      <c r="E42" s="247">
        <v>75.400000000000006</v>
      </c>
      <c r="F42" s="248"/>
      <c r="G42" s="249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0</v>
      </c>
      <c r="O42" s="229">
        <f>ROUND(E42*N42,2)</f>
        <v>0</v>
      </c>
      <c r="P42" s="229">
        <v>8.0000000000000002E-3</v>
      </c>
      <c r="Q42" s="229">
        <f>ROUND(E42*P42,2)</f>
        <v>0.6</v>
      </c>
      <c r="R42" s="229"/>
      <c r="S42" s="229" t="s">
        <v>152</v>
      </c>
      <c r="T42" s="229" t="s">
        <v>153</v>
      </c>
      <c r="U42" s="229">
        <v>0.10199999999999999</v>
      </c>
      <c r="V42" s="229">
        <f>ROUND(E42*U42,2)</f>
        <v>7.69</v>
      </c>
      <c r="W42" s="229"/>
      <c r="X42" s="229" t="s">
        <v>154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155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4">
        <v>30</v>
      </c>
      <c r="B43" s="245" t="s">
        <v>215</v>
      </c>
      <c r="C43" s="252" t="s">
        <v>216</v>
      </c>
      <c r="D43" s="246" t="s">
        <v>176</v>
      </c>
      <c r="E43" s="247">
        <v>10</v>
      </c>
      <c r="F43" s="248"/>
      <c r="G43" s="249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0</v>
      </c>
      <c r="O43" s="229">
        <f>ROUND(E43*N43,2)</f>
        <v>0</v>
      </c>
      <c r="P43" s="229">
        <v>1.4E-2</v>
      </c>
      <c r="Q43" s="229">
        <f>ROUND(E43*P43,2)</f>
        <v>0.14000000000000001</v>
      </c>
      <c r="R43" s="229"/>
      <c r="S43" s="229" t="s">
        <v>152</v>
      </c>
      <c r="T43" s="229" t="s">
        <v>153</v>
      </c>
      <c r="U43" s="229">
        <v>0.128</v>
      </c>
      <c r="V43" s="229">
        <f>ROUND(E43*U43,2)</f>
        <v>1.28</v>
      </c>
      <c r="W43" s="229"/>
      <c r="X43" s="229" t="s">
        <v>154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155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44">
        <v>31</v>
      </c>
      <c r="B44" s="245" t="s">
        <v>217</v>
      </c>
      <c r="C44" s="252" t="s">
        <v>218</v>
      </c>
      <c r="D44" s="246" t="s">
        <v>176</v>
      </c>
      <c r="E44" s="247">
        <v>150</v>
      </c>
      <c r="F44" s="248"/>
      <c r="G44" s="249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0</v>
      </c>
      <c r="O44" s="229">
        <f>ROUND(E44*N44,2)</f>
        <v>0</v>
      </c>
      <c r="P44" s="229">
        <v>2.4E-2</v>
      </c>
      <c r="Q44" s="229">
        <f>ROUND(E44*P44,2)</f>
        <v>3.6</v>
      </c>
      <c r="R44" s="229"/>
      <c r="S44" s="229" t="s">
        <v>152</v>
      </c>
      <c r="T44" s="229" t="s">
        <v>153</v>
      </c>
      <c r="U44" s="229">
        <v>0.154</v>
      </c>
      <c r="V44" s="229">
        <f>ROUND(E44*U44,2)</f>
        <v>23.1</v>
      </c>
      <c r="W44" s="229"/>
      <c r="X44" s="229" t="s">
        <v>154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155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32" t="s">
        <v>147</v>
      </c>
      <c r="B45" s="233" t="s">
        <v>101</v>
      </c>
      <c r="C45" s="251" t="s">
        <v>102</v>
      </c>
      <c r="D45" s="234"/>
      <c r="E45" s="235"/>
      <c r="F45" s="236"/>
      <c r="G45" s="237">
        <f>SUMIF(AG46:AG51,"&lt;&gt;NOR",G46:G51)</f>
        <v>0</v>
      </c>
      <c r="H45" s="231"/>
      <c r="I45" s="231">
        <f>SUM(I46:I51)</f>
        <v>0</v>
      </c>
      <c r="J45" s="231"/>
      <c r="K45" s="231">
        <f>SUM(K46:K51)</f>
        <v>0</v>
      </c>
      <c r="L45" s="231"/>
      <c r="M45" s="231">
        <f>SUM(M46:M51)</f>
        <v>0</v>
      </c>
      <c r="N45" s="231"/>
      <c r="O45" s="231">
        <f>SUM(O46:O51)</f>
        <v>0</v>
      </c>
      <c r="P45" s="231"/>
      <c r="Q45" s="231">
        <f>SUM(Q46:Q51)</f>
        <v>4.9799999999999995</v>
      </c>
      <c r="R45" s="231"/>
      <c r="S45" s="231"/>
      <c r="T45" s="231"/>
      <c r="U45" s="231"/>
      <c r="V45" s="231">
        <f>SUM(V46:V51)</f>
        <v>79.210000000000008</v>
      </c>
      <c r="W45" s="231"/>
      <c r="X45" s="231"/>
      <c r="AG45" t="s">
        <v>148</v>
      </c>
    </row>
    <row r="46" spans="1:60" outlineLevel="1" x14ac:dyDescent="0.2">
      <c r="A46" s="244">
        <v>32</v>
      </c>
      <c r="B46" s="245" t="s">
        <v>219</v>
      </c>
      <c r="C46" s="252" t="s">
        <v>220</v>
      </c>
      <c r="D46" s="246" t="s">
        <v>151</v>
      </c>
      <c r="E46" s="247">
        <v>587</v>
      </c>
      <c r="F46" s="248"/>
      <c r="G46" s="249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0</v>
      </c>
      <c r="O46" s="229">
        <f>ROUND(E46*N46,2)</f>
        <v>0</v>
      </c>
      <c r="P46" s="229">
        <v>7.3200000000000001E-3</v>
      </c>
      <c r="Q46" s="229">
        <f>ROUND(E46*P46,2)</f>
        <v>4.3</v>
      </c>
      <c r="R46" s="229"/>
      <c r="S46" s="229" t="s">
        <v>152</v>
      </c>
      <c r="T46" s="229" t="s">
        <v>153</v>
      </c>
      <c r="U46" s="229">
        <v>0.10580000000000001</v>
      </c>
      <c r="V46" s="229">
        <f>ROUND(E46*U46,2)</f>
        <v>62.1</v>
      </c>
      <c r="W46" s="229"/>
      <c r="X46" s="229" t="s">
        <v>154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155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44">
        <v>33</v>
      </c>
      <c r="B47" s="245" t="s">
        <v>221</v>
      </c>
      <c r="C47" s="252" t="s">
        <v>222</v>
      </c>
      <c r="D47" s="246" t="s">
        <v>151</v>
      </c>
      <c r="E47" s="247">
        <v>23</v>
      </c>
      <c r="F47" s="248"/>
      <c r="G47" s="249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0</v>
      </c>
      <c r="O47" s="229">
        <f>ROUND(E47*N47,2)</f>
        <v>0</v>
      </c>
      <c r="P47" s="229">
        <v>7.3200000000000001E-3</v>
      </c>
      <c r="Q47" s="229">
        <f>ROUND(E47*P47,2)</f>
        <v>0.17</v>
      </c>
      <c r="R47" s="229"/>
      <c r="S47" s="229" t="s">
        <v>152</v>
      </c>
      <c r="T47" s="229" t="s">
        <v>153</v>
      </c>
      <c r="U47" s="229">
        <v>0.115</v>
      </c>
      <c r="V47" s="229">
        <f>ROUND(E47*U47,2)</f>
        <v>2.65</v>
      </c>
      <c r="W47" s="229"/>
      <c r="X47" s="229" t="s">
        <v>154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155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44">
        <v>34</v>
      </c>
      <c r="B48" s="245" t="s">
        <v>223</v>
      </c>
      <c r="C48" s="252" t="s">
        <v>224</v>
      </c>
      <c r="D48" s="246" t="s">
        <v>176</v>
      </c>
      <c r="E48" s="247">
        <v>50</v>
      </c>
      <c r="F48" s="248"/>
      <c r="G48" s="249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0</v>
      </c>
      <c r="O48" s="229">
        <f>ROUND(E48*N48,2)</f>
        <v>0</v>
      </c>
      <c r="P48" s="229">
        <v>1.92E-3</v>
      </c>
      <c r="Q48" s="229">
        <f>ROUND(E48*P48,2)</f>
        <v>0.1</v>
      </c>
      <c r="R48" s="229"/>
      <c r="S48" s="229" t="s">
        <v>152</v>
      </c>
      <c r="T48" s="229" t="s">
        <v>153</v>
      </c>
      <c r="U48" s="229">
        <v>6.5549999999999997E-2</v>
      </c>
      <c r="V48" s="229">
        <f>ROUND(E48*U48,2)</f>
        <v>3.28</v>
      </c>
      <c r="W48" s="229"/>
      <c r="X48" s="229" t="s">
        <v>154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155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4">
        <v>35</v>
      </c>
      <c r="B49" s="245" t="s">
        <v>225</v>
      </c>
      <c r="C49" s="252" t="s">
        <v>226</v>
      </c>
      <c r="D49" s="246" t="s">
        <v>176</v>
      </c>
      <c r="E49" s="247">
        <v>80</v>
      </c>
      <c r="F49" s="248"/>
      <c r="G49" s="249">
        <f>ROUND(E49*F49,2)</f>
        <v>0</v>
      </c>
      <c r="H49" s="230"/>
      <c r="I49" s="229">
        <f>ROUND(E49*H49,2)</f>
        <v>0</v>
      </c>
      <c r="J49" s="230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3.3600000000000001E-3</v>
      </c>
      <c r="Q49" s="229">
        <f>ROUND(E49*P49,2)</f>
        <v>0.27</v>
      </c>
      <c r="R49" s="229"/>
      <c r="S49" s="229" t="s">
        <v>152</v>
      </c>
      <c r="T49" s="229" t="s">
        <v>153</v>
      </c>
      <c r="U49" s="229">
        <v>6.9000000000000006E-2</v>
      </c>
      <c r="V49" s="229">
        <f>ROUND(E49*U49,2)</f>
        <v>5.52</v>
      </c>
      <c r="W49" s="229"/>
      <c r="X49" s="229" t="s">
        <v>154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155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44">
        <v>36</v>
      </c>
      <c r="B50" s="245" t="s">
        <v>227</v>
      </c>
      <c r="C50" s="252" t="s">
        <v>228</v>
      </c>
      <c r="D50" s="246" t="s">
        <v>176</v>
      </c>
      <c r="E50" s="247">
        <v>38.15</v>
      </c>
      <c r="F50" s="248"/>
      <c r="G50" s="249">
        <f>ROUND(E50*F50,2)</f>
        <v>0</v>
      </c>
      <c r="H50" s="230"/>
      <c r="I50" s="229">
        <f>ROUND(E50*H50,2)</f>
        <v>0</v>
      </c>
      <c r="J50" s="230"/>
      <c r="K50" s="229">
        <f>ROUND(E50*J50,2)</f>
        <v>0</v>
      </c>
      <c r="L50" s="229">
        <v>21</v>
      </c>
      <c r="M50" s="229">
        <f>G50*(1+L50/100)</f>
        <v>0</v>
      </c>
      <c r="N50" s="229">
        <v>0</v>
      </c>
      <c r="O50" s="229">
        <f>ROUND(E50*N50,2)</f>
        <v>0</v>
      </c>
      <c r="P50" s="229">
        <v>1.3500000000000001E-3</v>
      </c>
      <c r="Q50" s="229">
        <f>ROUND(E50*P50,2)</f>
        <v>0.05</v>
      </c>
      <c r="R50" s="229"/>
      <c r="S50" s="229" t="s">
        <v>152</v>
      </c>
      <c r="T50" s="229" t="s">
        <v>153</v>
      </c>
      <c r="U50" s="229">
        <v>9.1999999999999998E-2</v>
      </c>
      <c r="V50" s="229">
        <f>ROUND(E50*U50,2)</f>
        <v>3.51</v>
      </c>
      <c r="W50" s="229"/>
      <c r="X50" s="229" t="s">
        <v>154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155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4">
        <v>37</v>
      </c>
      <c r="B51" s="245" t="s">
        <v>229</v>
      </c>
      <c r="C51" s="252" t="s">
        <v>230</v>
      </c>
      <c r="D51" s="246" t="s">
        <v>176</v>
      </c>
      <c r="E51" s="247">
        <v>31.1</v>
      </c>
      <c r="F51" s="248"/>
      <c r="G51" s="249">
        <f>ROUND(E51*F51,2)</f>
        <v>0</v>
      </c>
      <c r="H51" s="230"/>
      <c r="I51" s="229">
        <f>ROUND(E51*H51,2)</f>
        <v>0</v>
      </c>
      <c r="J51" s="230"/>
      <c r="K51" s="229">
        <f>ROUND(E51*J51,2)</f>
        <v>0</v>
      </c>
      <c r="L51" s="229">
        <v>21</v>
      </c>
      <c r="M51" s="229">
        <f>G51*(1+L51/100)</f>
        <v>0</v>
      </c>
      <c r="N51" s="229">
        <v>0</v>
      </c>
      <c r="O51" s="229">
        <f>ROUND(E51*N51,2)</f>
        <v>0</v>
      </c>
      <c r="P51" s="229">
        <v>2.8500000000000001E-3</v>
      </c>
      <c r="Q51" s="229">
        <f>ROUND(E51*P51,2)</f>
        <v>0.09</v>
      </c>
      <c r="R51" s="229"/>
      <c r="S51" s="229" t="s">
        <v>152</v>
      </c>
      <c r="T51" s="229" t="s">
        <v>153</v>
      </c>
      <c r="U51" s="229">
        <v>6.9000000000000006E-2</v>
      </c>
      <c r="V51" s="229">
        <f>ROUND(E51*U51,2)</f>
        <v>2.15</v>
      </c>
      <c r="W51" s="229"/>
      <c r="X51" s="229" t="s">
        <v>154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155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">
      <c r="A52" s="232" t="s">
        <v>147</v>
      </c>
      <c r="B52" s="233" t="s">
        <v>103</v>
      </c>
      <c r="C52" s="251" t="s">
        <v>104</v>
      </c>
      <c r="D52" s="234"/>
      <c r="E52" s="235"/>
      <c r="F52" s="236"/>
      <c r="G52" s="237">
        <f>SUMIF(AG53:AG53,"&lt;&gt;NOR",G53:G53)</f>
        <v>0</v>
      </c>
      <c r="H52" s="231"/>
      <c r="I52" s="231">
        <f>SUM(I53:I53)</f>
        <v>0</v>
      </c>
      <c r="J52" s="231"/>
      <c r="K52" s="231">
        <f>SUM(K53:K53)</f>
        <v>0</v>
      </c>
      <c r="L52" s="231"/>
      <c r="M52" s="231">
        <f>SUM(M53:M53)</f>
        <v>0</v>
      </c>
      <c r="N52" s="231"/>
      <c r="O52" s="231">
        <f>SUM(O53:O53)</f>
        <v>0</v>
      </c>
      <c r="P52" s="231"/>
      <c r="Q52" s="231">
        <f>SUM(Q53:Q53)</f>
        <v>0.28999999999999998</v>
      </c>
      <c r="R52" s="231"/>
      <c r="S52" s="231"/>
      <c r="T52" s="231"/>
      <c r="U52" s="231"/>
      <c r="V52" s="231">
        <f>SUM(V53:V53)</f>
        <v>11.56</v>
      </c>
      <c r="W52" s="231"/>
      <c r="X52" s="231"/>
      <c r="AG52" t="s">
        <v>148</v>
      </c>
    </row>
    <row r="53" spans="1:60" ht="22.5" outlineLevel="1" x14ac:dyDescent="0.2">
      <c r="A53" s="244">
        <v>38</v>
      </c>
      <c r="B53" s="245" t="s">
        <v>231</v>
      </c>
      <c r="C53" s="252" t="s">
        <v>232</v>
      </c>
      <c r="D53" s="246" t="s">
        <v>151</v>
      </c>
      <c r="E53" s="247">
        <v>13</v>
      </c>
      <c r="F53" s="248"/>
      <c r="G53" s="249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0</v>
      </c>
      <c r="O53" s="229">
        <f>ROUND(E53*N53,2)</f>
        <v>0</v>
      </c>
      <c r="P53" s="229">
        <v>2.1999999999999999E-2</v>
      </c>
      <c r="Q53" s="229">
        <f>ROUND(E53*P53,2)</f>
        <v>0.28999999999999998</v>
      </c>
      <c r="R53" s="229"/>
      <c r="S53" s="229" t="s">
        <v>152</v>
      </c>
      <c r="T53" s="229" t="s">
        <v>153</v>
      </c>
      <c r="U53" s="229">
        <v>0.88919999999999999</v>
      </c>
      <c r="V53" s="229">
        <f>ROUND(E53*U53,2)</f>
        <v>11.56</v>
      </c>
      <c r="W53" s="229"/>
      <c r="X53" s="229" t="s">
        <v>154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155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">
      <c r="A54" s="232" t="s">
        <v>147</v>
      </c>
      <c r="B54" s="233" t="s">
        <v>105</v>
      </c>
      <c r="C54" s="251" t="s">
        <v>106</v>
      </c>
      <c r="D54" s="234"/>
      <c r="E54" s="235"/>
      <c r="F54" s="236"/>
      <c r="G54" s="237">
        <f>SUMIF(AG55:AG55,"&lt;&gt;NOR",G55:G55)</f>
        <v>0</v>
      </c>
      <c r="H54" s="231"/>
      <c r="I54" s="231">
        <f>SUM(I55:I55)</f>
        <v>0</v>
      </c>
      <c r="J54" s="231"/>
      <c r="K54" s="231">
        <f>SUM(K55:K55)</f>
        <v>0</v>
      </c>
      <c r="L54" s="231"/>
      <c r="M54" s="231">
        <f>SUM(M55:M55)</f>
        <v>0</v>
      </c>
      <c r="N54" s="231"/>
      <c r="O54" s="231">
        <f>SUM(O55:O55)</f>
        <v>0</v>
      </c>
      <c r="P54" s="231"/>
      <c r="Q54" s="231">
        <f>SUM(Q55:Q55)</f>
        <v>0.23</v>
      </c>
      <c r="R54" s="231"/>
      <c r="S54" s="231"/>
      <c r="T54" s="231"/>
      <c r="U54" s="231"/>
      <c r="V54" s="231">
        <f>SUM(V55:V55)</f>
        <v>7.77</v>
      </c>
      <c r="W54" s="231"/>
      <c r="X54" s="231"/>
      <c r="AG54" t="s">
        <v>148</v>
      </c>
    </row>
    <row r="55" spans="1:60" ht="22.5" outlineLevel="1" x14ac:dyDescent="0.2">
      <c r="A55" s="244">
        <v>39</v>
      </c>
      <c r="B55" s="245" t="s">
        <v>233</v>
      </c>
      <c r="C55" s="252" t="s">
        <v>234</v>
      </c>
      <c r="D55" s="246" t="s">
        <v>151</v>
      </c>
      <c r="E55" s="247">
        <v>21</v>
      </c>
      <c r="F55" s="248"/>
      <c r="G55" s="249">
        <f>ROUND(E55*F55,2)</f>
        <v>0</v>
      </c>
      <c r="H55" s="230"/>
      <c r="I55" s="229">
        <f>ROUND(E55*H55,2)</f>
        <v>0</v>
      </c>
      <c r="J55" s="230"/>
      <c r="K55" s="229">
        <f>ROUND(E55*J55,2)</f>
        <v>0</v>
      </c>
      <c r="L55" s="229">
        <v>21</v>
      </c>
      <c r="M55" s="229">
        <f>G55*(1+L55/100)</f>
        <v>0</v>
      </c>
      <c r="N55" s="229">
        <v>0</v>
      </c>
      <c r="O55" s="229">
        <f>ROUND(E55*N55,2)</f>
        <v>0</v>
      </c>
      <c r="P55" s="229">
        <v>1.098E-2</v>
      </c>
      <c r="Q55" s="229">
        <f>ROUND(E55*P55,2)</f>
        <v>0.23</v>
      </c>
      <c r="R55" s="229"/>
      <c r="S55" s="229" t="s">
        <v>152</v>
      </c>
      <c r="T55" s="229" t="s">
        <v>153</v>
      </c>
      <c r="U55" s="229">
        <v>0.37</v>
      </c>
      <c r="V55" s="229">
        <f>ROUND(E55*U55,2)</f>
        <v>7.77</v>
      </c>
      <c r="W55" s="229"/>
      <c r="X55" s="229" t="s">
        <v>154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155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">
      <c r="A56" s="232" t="s">
        <v>147</v>
      </c>
      <c r="B56" s="233" t="s">
        <v>107</v>
      </c>
      <c r="C56" s="251" t="s">
        <v>108</v>
      </c>
      <c r="D56" s="234"/>
      <c r="E56" s="235"/>
      <c r="F56" s="236"/>
      <c r="G56" s="237">
        <f>SUMIF(AG57:AG57,"&lt;&gt;NOR",G57:G57)</f>
        <v>0</v>
      </c>
      <c r="H56" s="231"/>
      <c r="I56" s="231">
        <f>SUM(I57:I57)</f>
        <v>0</v>
      </c>
      <c r="J56" s="231"/>
      <c r="K56" s="231">
        <f>SUM(K57:K57)</f>
        <v>0</v>
      </c>
      <c r="L56" s="231"/>
      <c r="M56" s="231">
        <f>SUM(M57:M57)</f>
        <v>0</v>
      </c>
      <c r="N56" s="231"/>
      <c r="O56" s="231">
        <f>SUM(O57:O57)</f>
        <v>0.01</v>
      </c>
      <c r="P56" s="231"/>
      <c r="Q56" s="231">
        <f>SUM(Q57:Q57)</f>
        <v>0.1</v>
      </c>
      <c r="R56" s="231"/>
      <c r="S56" s="231"/>
      <c r="T56" s="231"/>
      <c r="U56" s="231"/>
      <c r="V56" s="231">
        <f>SUM(V57:V57)</f>
        <v>9.6999999999999993</v>
      </c>
      <c r="W56" s="231"/>
      <c r="X56" s="231"/>
      <c r="AG56" t="s">
        <v>148</v>
      </c>
    </row>
    <row r="57" spans="1:60" outlineLevel="1" x14ac:dyDescent="0.2">
      <c r="A57" s="244">
        <v>40</v>
      </c>
      <c r="B57" s="245" t="s">
        <v>235</v>
      </c>
      <c r="C57" s="252" t="s">
        <v>236</v>
      </c>
      <c r="D57" s="246" t="s">
        <v>237</v>
      </c>
      <c r="E57" s="247">
        <v>100</v>
      </c>
      <c r="F57" s="248"/>
      <c r="G57" s="249">
        <f>ROUND(E57*F57,2)</f>
        <v>0</v>
      </c>
      <c r="H57" s="230"/>
      <c r="I57" s="229">
        <f>ROUND(E57*H57,2)</f>
        <v>0</v>
      </c>
      <c r="J57" s="230"/>
      <c r="K57" s="229">
        <f>ROUND(E57*J57,2)</f>
        <v>0</v>
      </c>
      <c r="L57" s="229">
        <v>21</v>
      </c>
      <c r="M57" s="229">
        <f>G57*(1+L57/100)</f>
        <v>0</v>
      </c>
      <c r="N57" s="229">
        <v>5.0000000000000002E-5</v>
      </c>
      <c r="O57" s="229">
        <f>ROUND(E57*N57,2)</f>
        <v>0.01</v>
      </c>
      <c r="P57" s="229">
        <v>1E-3</v>
      </c>
      <c r="Q57" s="229">
        <f>ROUND(E57*P57,2)</f>
        <v>0.1</v>
      </c>
      <c r="R57" s="229"/>
      <c r="S57" s="229" t="s">
        <v>152</v>
      </c>
      <c r="T57" s="229" t="s">
        <v>153</v>
      </c>
      <c r="U57" s="229">
        <v>9.7000000000000003E-2</v>
      </c>
      <c r="V57" s="229">
        <f>ROUND(E57*U57,2)</f>
        <v>9.6999999999999993</v>
      </c>
      <c r="W57" s="229"/>
      <c r="X57" s="229" t="s">
        <v>154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155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">
      <c r="A58" s="232" t="s">
        <v>147</v>
      </c>
      <c r="B58" s="233" t="s">
        <v>111</v>
      </c>
      <c r="C58" s="251" t="s">
        <v>112</v>
      </c>
      <c r="D58" s="234"/>
      <c r="E58" s="235"/>
      <c r="F58" s="236"/>
      <c r="G58" s="237">
        <f>SUMIF(AG59:AG59,"&lt;&gt;NOR",G59:G59)</f>
        <v>0</v>
      </c>
      <c r="H58" s="231"/>
      <c r="I58" s="231">
        <f>SUM(I59:I59)</f>
        <v>0</v>
      </c>
      <c r="J58" s="231"/>
      <c r="K58" s="231">
        <f>SUM(K59:K59)</f>
        <v>0</v>
      </c>
      <c r="L58" s="231"/>
      <c r="M58" s="231">
        <f>SUM(M59:M59)</f>
        <v>0</v>
      </c>
      <c r="N58" s="231"/>
      <c r="O58" s="231">
        <f>SUM(O59:O59)</f>
        <v>0.19</v>
      </c>
      <c r="P58" s="231"/>
      <c r="Q58" s="231">
        <f>SUM(Q59:Q59)</f>
        <v>0</v>
      </c>
      <c r="R58" s="231"/>
      <c r="S58" s="231"/>
      <c r="T58" s="231"/>
      <c r="U58" s="231"/>
      <c r="V58" s="231">
        <f>SUM(V59:V59)</f>
        <v>15.94</v>
      </c>
      <c r="W58" s="231"/>
      <c r="X58" s="231"/>
      <c r="AG58" t="s">
        <v>148</v>
      </c>
    </row>
    <row r="59" spans="1:60" outlineLevel="1" x14ac:dyDescent="0.2">
      <c r="A59" s="244">
        <v>41</v>
      </c>
      <c r="B59" s="245" t="s">
        <v>238</v>
      </c>
      <c r="C59" s="252" t="s">
        <v>239</v>
      </c>
      <c r="D59" s="246" t="s">
        <v>151</v>
      </c>
      <c r="E59" s="247">
        <v>56</v>
      </c>
      <c r="F59" s="248"/>
      <c r="G59" s="249">
        <f>ROUND(E59*F59,2)</f>
        <v>0</v>
      </c>
      <c r="H59" s="230"/>
      <c r="I59" s="229">
        <f>ROUND(E59*H59,2)</f>
        <v>0</v>
      </c>
      <c r="J59" s="230"/>
      <c r="K59" s="229">
        <f>ROUND(E59*J59,2)</f>
        <v>0</v>
      </c>
      <c r="L59" s="229">
        <v>21</v>
      </c>
      <c r="M59" s="229">
        <f>G59*(1+L59/100)</f>
        <v>0</v>
      </c>
      <c r="N59" s="229">
        <v>3.3899999999999998E-3</v>
      </c>
      <c r="O59" s="229">
        <f>ROUND(E59*N59,2)</f>
        <v>0.19</v>
      </c>
      <c r="P59" s="229">
        <v>0</v>
      </c>
      <c r="Q59" s="229">
        <f>ROUND(E59*P59,2)</f>
        <v>0</v>
      </c>
      <c r="R59" s="229"/>
      <c r="S59" s="229" t="s">
        <v>152</v>
      </c>
      <c r="T59" s="229" t="s">
        <v>153</v>
      </c>
      <c r="U59" s="229">
        <v>0.28470000000000001</v>
      </c>
      <c r="V59" s="229">
        <f>ROUND(E59*U59,2)</f>
        <v>15.94</v>
      </c>
      <c r="W59" s="229"/>
      <c r="X59" s="229" t="s">
        <v>154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155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x14ac:dyDescent="0.2">
      <c r="A60" s="232" t="s">
        <v>147</v>
      </c>
      <c r="B60" s="233" t="s">
        <v>115</v>
      </c>
      <c r="C60" s="251" t="s">
        <v>116</v>
      </c>
      <c r="D60" s="234"/>
      <c r="E60" s="235"/>
      <c r="F60" s="236"/>
      <c r="G60" s="237">
        <f>SUMIF(AG61:AG61,"&lt;&gt;NOR",G61:G61)</f>
        <v>0</v>
      </c>
      <c r="H60" s="231"/>
      <c r="I60" s="231">
        <f>SUM(I61:I61)</f>
        <v>0</v>
      </c>
      <c r="J60" s="231"/>
      <c r="K60" s="231">
        <f>SUM(K61:K61)</f>
        <v>0</v>
      </c>
      <c r="L60" s="231"/>
      <c r="M60" s="231">
        <f>SUM(M61:M61)</f>
        <v>0</v>
      </c>
      <c r="N60" s="231"/>
      <c r="O60" s="231">
        <f>SUM(O61:O61)</f>
        <v>0</v>
      </c>
      <c r="P60" s="231"/>
      <c r="Q60" s="231">
        <f>SUM(Q61:Q61)</f>
        <v>0</v>
      </c>
      <c r="R60" s="231"/>
      <c r="S60" s="231"/>
      <c r="T60" s="231"/>
      <c r="U60" s="231"/>
      <c r="V60" s="231">
        <f>SUM(V61:V61)</f>
        <v>8.18</v>
      </c>
      <c r="W60" s="231"/>
      <c r="X60" s="231"/>
      <c r="AG60" t="s">
        <v>148</v>
      </c>
    </row>
    <row r="61" spans="1:60" outlineLevel="1" x14ac:dyDescent="0.2">
      <c r="A61" s="244">
        <v>42</v>
      </c>
      <c r="B61" s="245" t="s">
        <v>240</v>
      </c>
      <c r="C61" s="252" t="s">
        <v>241</v>
      </c>
      <c r="D61" s="246" t="s">
        <v>176</v>
      </c>
      <c r="E61" s="247">
        <v>33</v>
      </c>
      <c r="F61" s="248"/>
      <c r="G61" s="249">
        <f>ROUND(E61*F61,2)</f>
        <v>0</v>
      </c>
      <c r="H61" s="230"/>
      <c r="I61" s="229">
        <f>ROUND(E61*H61,2)</f>
        <v>0</v>
      </c>
      <c r="J61" s="230"/>
      <c r="K61" s="229">
        <f>ROUND(E61*J61,2)</f>
        <v>0</v>
      </c>
      <c r="L61" s="229">
        <v>21</v>
      </c>
      <c r="M61" s="229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29"/>
      <c r="S61" s="229" t="s">
        <v>152</v>
      </c>
      <c r="T61" s="229" t="s">
        <v>153</v>
      </c>
      <c r="U61" s="229">
        <v>0.248</v>
      </c>
      <c r="V61" s="229">
        <f>ROUND(E61*U61,2)</f>
        <v>8.18</v>
      </c>
      <c r="W61" s="229"/>
      <c r="X61" s="229" t="s">
        <v>154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155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232" t="s">
        <v>147</v>
      </c>
      <c r="B62" s="233" t="s">
        <v>117</v>
      </c>
      <c r="C62" s="251" t="s">
        <v>118</v>
      </c>
      <c r="D62" s="234"/>
      <c r="E62" s="235"/>
      <c r="F62" s="236"/>
      <c r="G62" s="237">
        <f>SUMIF(AG63:AG79,"&lt;&gt;NOR",G63:G79)</f>
        <v>0</v>
      </c>
      <c r="H62" s="231"/>
      <c r="I62" s="231">
        <f>SUM(I63:I79)</f>
        <v>0</v>
      </c>
      <c r="J62" s="231"/>
      <c r="K62" s="231">
        <f>SUM(K63:K79)</f>
        <v>0</v>
      </c>
      <c r="L62" s="231"/>
      <c r="M62" s="231">
        <f>SUM(M63:M79)</f>
        <v>0</v>
      </c>
      <c r="N62" s="231"/>
      <c r="O62" s="231">
        <f>SUM(O63:O79)</f>
        <v>0</v>
      </c>
      <c r="P62" s="231"/>
      <c r="Q62" s="231">
        <f>SUM(Q63:Q79)</f>
        <v>0</v>
      </c>
      <c r="R62" s="231"/>
      <c r="S62" s="231"/>
      <c r="T62" s="231"/>
      <c r="U62" s="231"/>
      <c r="V62" s="231">
        <f>SUM(V63:V79)</f>
        <v>289.74</v>
      </c>
      <c r="W62" s="231"/>
      <c r="X62" s="231"/>
      <c r="AG62" t="s">
        <v>148</v>
      </c>
    </row>
    <row r="63" spans="1:60" outlineLevel="1" x14ac:dyDescent="0.2">
      <c r="A63" s="244">
        <v>43</v>
      </c>
      <c r="B63" s="245" t="s">
        <v>242</v>
      </c>
      <c r="C63" s="252" t="s">
        <v>243</v>
      </c>
      <c r="D63" s="246" t="s">
        <v>244</v>
      </c>
      <c r="E63" s="247">
        <v>60</v>
      </c>
      <c r="F63" s="248"/>
      <c r="G63" s="249">
        <f>ROUND(E63*F63,2)</f>
        <v>0</v>
      </c>
      <c r="H63" s="230"/>
      <c r="I63" s="229">
        <f>ROUND(E63*H63,2)</f>
        <v>0</v>
      </c>
      <c r="J63" s="230"/>
      <c r="K63" s="229">
        <f>ROUND(E63*J63,2)</f>
        <v>0</v>
      </c>
      <c r="L63" s="229">
        <v>21</v>
      </c>
      <c r="M63" s="229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29"/>
      <c r="S63" s="229" t="s">
        <v>152</v>
      </c>
      <c r="T63" s="229" t="s">
        <v>153</v>
      </c>
      <c r="U63" s="229">
        <v>0</v>
      </c>
      <c r="V63" s="229">
        <f>ROUND(E63*U63,2)</f>
        <v>0</v>
      </c>
      <c r="W63" s="229"/>
      <c r="X63" s="229" t="s">
        <v>154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155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44">
        <v>44</v>
      </c>
      <c r="B64" s="245" t="s">
        <v>245</v>
      </c>
      <c r="C64" s="252" t="s">
        <v>246</v>
      </c>
      <c r="D64" s="246" t="s">
        <v>171</v>
      </c>
      <c r="E64" s="247">
        <v>1</v>
      </c>
      <c r="F64" s="248"/>
      <c r="G64" s="249">
        <f>ROUND(E64*F64,2)</f>
        <v>0</v>
      </c>
      <c r="H64" s="230"/>
      <c r="I64" s="229">
        <f>ROUND(E64*H64,2)</f>
        <v>0</v>
      </c>
      <c r="J64" s="230"/>
      <c r="K64" s="229">
        <f>ROUND(E64*J64,2)</f>
        <v>0</v>
      </c>
      <c r="L64" s="229">
        <v>21</v>
      </c>
      <c r="M64" s="229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29"/>
      <c r="S64" s="229" t="s">
        <v>152</v>
      </c>
      <c r="T64" s="229" t="s">
        <v>153</v>
      </c>
      <c r="U64" s="229">
        <v>8.84</v>
      </c>
      <c r="V64" s="229">
        <f>ROUND(E64*U64,2)</f>
        <v>8.84</v>
      </c>
      <c r="W64" s="229"/>
      <c r="X64" s="229" t="s">
        <v>154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155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44">
        <v>45</v>
      </c>
      <c r="B65" s="245" t="s">
        <v>247</v>
      </c>
      <c r="C65" s="252" t="s">
        <v>248</v>
      </c>
      <c r="D65" s="246" t="s">
        <v>249</v>
      </c>
      <c r="E65" s="247">
        <v>600</v>
      </c>
      <c r="F65" s="248"/>
      <c r="G65" s="249">
        <f>ROUND(E65*F65,2)</f>
        <v>0</v>
      </c>
      <c r="H65" s="230"/>
      <c r="I65" s="229">
        <f>ROUND(E65*H65,2)</f>
        <v>0</v>
      </c>
      <c r="J65" s="230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152</v>
      </c>
      <c r="T65" s="229" t="s">
        <v>153</v>
      </c>
      <c r="U65" s="229">
        <v>0</v>
      </c>
      <c r="V65" s="229">
        <f>ROUND(E65*U65,2)</f>
        <v>0</v>
      </c>
      <c r="W65" s="229"/>
      <c r="X65" s="229" t="s">
        <v>154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155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4">
        <v>46</v>
      </c>
      <c r="B66" s="245" t="s">
        <v>250</v>
      </c>
      <c r="C66" s="252" t="s">
        <v>251</v>
      </c>
      <c r="D66" s="246" t="s">
        <v>249</v>
      </c>
      <c r="E66" s="247">
        <v>60</v>
      </c>
      <c r="F66" s="248"/>
      <c r="G66" s="249">
        <f>ROUND(E66*F66,2)</f>
        <v>0</v>
      </c>
      <c r="H66" s="230"/>
      <c r="I66" s="229">
        <f>ROUND(E66*H66,2)</f>
        <v>0</v>
      </c>
      <c r="J66" s="230"/>
      <c r="K66" s="229">
        <f>ROUND(E66*J66,2)</f>
        <v>0</v>
      </c>
      <c r="L66" s="229">
        <v>21</v>
      </c>
      <c r="M66" s="229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29"/>
      <c r="S66" s="229" t="s">
        <v>152</v>
      </c>
      <c r="T66" s="229" t="s">
        <v>153</v>
      </c>
      <c r="U66" s="229">
        <v>0</v>
      </c>
      <c r="V66" s="229">
        <f>ROUND(E66*U66,2)</f>
        <v>0</v>
      </c>
      <c r="W66" s="229"/>
      <c r="X66" s="229" t="s">
        <v>154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155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4">
        <v>47</v>
      </c>
      <c r="B67" s="245" t="s">
        <v>252</v>
      </c>
      <c r="C67" s="252" t="s">
        <v>253</v>
      </c>
      <c r="D67" s="246" t="s">
        <v>254</v>
      </c>
      <c r="E67" s="247">
        <v>134.59473</v>
      </c>
      <c r="F67" s="248"/>
      <c r="G67" s="249">
        <f>ROUND(E67*F67,2)</f>
        <v>0</v>
      </c>
      <c r="H67" s="230"/>
      <c r="I67" s="229">
        <f>ROUND(E67*H67,2)</f>
        <v>0</v>
      </c>
      <c r="J67" s="230"/>
      <c r="K67" s="229">
        <f>ROUND(E67*J67,2)</f>
        <v>0</v>
      </c>
      <c r="L67" s="229">
        <v>21</v>
      </c>
      <c r="M67" s="229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29"/>
      <c r="S67" s="229" t="s">
        <v>152</v>
      </c>
      <c r="T67" s="229" t="s">
        <v>153</v>
      </c>
      <c r="U67" s="229">
        <v>0.55000000000000004</v>
      </c>
      <c r="V67" s="229">
        <f>ROUND(E67*U67,2)</f>
        <v>74.03</v>
      </c>
      <c r="W67" s="229"/>
      <c r="X67" s="229" t="s">
        <v>154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255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4">
        <v>48</v>
      </c>
      <c r="B68" s="245" t="s">
        <v>256</v>
      </c>
      <c r="C68" s="252" t="s">
        <v>257</v>
      </c>
      <c r="D68" s="246" t="s">
        <v>254</v>
      </c>
      <c r="E68" s="247">
        <v>134.59473</v>
      </c>
      <c r="F68" s="248"/>
      <c r="G68" s="249">
        <f>ROUND(E68*F68,2)</f>
        <v>0</v>
      </c>
      <c r="H68" s="230"/>
      <c r="I68" s="229">
        <f>ROUND(E68*H68,2)</f>
        <v>0</v>
      </c>
      <c r="J68" s="230"/>
      <c r="K68" s="229">
        <f>ROUND(E68*J68,2)</f>
        <v>0</v>
      </c>
      <c r="L68" s="229">
        <v>21</v>
      </c>
      <c r="M68" s="229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29"/>
      <c r="S68" s="229" t="s">
        <v>152</v>
      </c>
      <c r="T68" s="229" t="s">
        <v>153</v>
      </c>
      <c r="U68" s="229">
        <v>0.94199999999999995</v>
      </c>
      <c r="V68" s="229">
        <f>ROUND(E68*U68,2)</f>
        <v>126.79</v>
      </c>
      <c r="W68" s="229"/>
      <c r="X68" s="229" t="s">
        <v>154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255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44">
        <v>49</v>
      </c>
      <c r="B69" s="245" t="s">
        <v>258</v>
      </c>
      <c r="C69" s="252" t="s">
        <v>259</v>
      </c>
      <c r="D69" s="246" t="s">
        <v>254</v>
      </c>
      <c r="E69" s="247">
        <v>134.59473</v>
      </c>
      <c r="F69" s="248"/>
      <c r="G69" s="249">
        <f>ROUND(E69*F69,2)</f>
        <v>0</v>
      </c>
      <c r="H69" s="230"/>
      <c r="I69" s="229">
        <f>ROUND(E69*H69,2)</f>
        <v>0</v>
      </c>
      <c r="J69" s="230"/>
      <c r="K69" s="229">
        <f>ROUND(E69*J69,2)</f>
        <v>0</v>
      </c>
      <c r="L69" s="229">
        <v>21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152</v>
      </c>
      <c r="T69" s="229" t="s">
        <v>153</v>
      </c>
      <c r="U69" s="229">
        <v>0.105</v>
      </c>
      <c r="V69" s="229">
        <f>ROUND(E69*U69,2)</f>
        <v>14.13</v>
      </c>
      <c r="W69" s="229"/>
      <c r="X69" s="229" t="s">
        <v>154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255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4">
        <v>50</v>
      </c>
      <c r="B70" s="245" t="s">
        <v>260</v>
      </c>
      <c r="C70" s="252" t="s">
        <v>261</v>
      </c>
      <c r="D70" s="246" t="s">
        <v>254</v>
      </c>
      <c r="E70" s="247">
        <v>134.59473</v>
      </c>
      <c r="F70" s="248"/>
      <c r="G70" s="249">
        <f>ROUND(E70*F70,2)</f>
        <v>0</v>
      </c>
      <c r="H70" s="230"/>
      <c r="I70" s="229">
        <f>ROUND(E70*H70,2)</f>
        <v>0</v>
      </c>
      <c r="J70" s="230"/>
      <c r="K70" s="229">
        <f>ROUND(E70*J70,2)</f>
        <v>0</v>
      </c>
      <c r="L70" s="229">
        <v>21</v>
      </c>
      <c r="M70" s="229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29"/>
      <c r="S70" s="229" t="s">
        <v>152</v>
      </c>
      <c r="T70" s="229" t="s">
        <v>153</v>
      </c>
      <c r="U70" s="229">
        <v>0.49</v>
      </c>
      <c r="V70" s="229">
        <f>ROUND(E70*U70,2)</f>
        <v>65.95</v>
      </c>
      <c r="W70" s="229"/>
      <c r="X70" s="229" t="s">
        <v>154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255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44">
        <v>51</v>
      </c>
      <c r="B71" s="245" t="s">
        <v>262</v>
      </c>
      <c r="C71" s="252" t="s">
        <v>263</v>
      </c>
      <c r="D71" s="246" t="s">
        <v>254</v>
      </c>
      <c r="E71" s="247">
        <v>381.99275999999998</v>
      </c>
      <c r="F71" s="248"/>
      <c r="G71" s="249">
        <f>ROUND(E71*F71,2)</f>
        <v>0</v>
      </c>
      <c r="H71" s="230"/>
      <c r="I71" s="229">
        <f>ROUND(E71*H71,2)</f>
        <v>0</v>
      </c>
      <c r="J71" s="230"/>
      <c r="K71" s="229">
        <f>ROUND(E71*J71,2)</f>
        <v>0</v>
      </c>
      <c r="L71" s="229">
        <v>21</v>
      </c>
      <c r="M71" s="229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29"/>
      <c r="S71" s="229" t="s">
        <v>152</v>
      </c>
      <c r="T71" s="229" t="s">
        <v>153</v>
      </c>
      <c r="U71" s="229">
        <v>0</v>
      </c>
      <c r="V71" s="229">
        <f>ROUND(E71*U71,2)</f>
        <v>0</v>
      </c>
      <c r="W71" s="229"/>
      <c r="X71" s="229" t="s">
        <v>154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155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44">
        <v>52</v>
      </c>
      <c r="B72" s="245" t="s">
        <v>264</v>
      </c>
      <c r="C72" s="252" t="s">
        <v>265</v>
      </c>
      <c r="D72" s="246" t="s">
        <v>254</v>
      </c>
      <c r="E72" s="247">
        <v>52.167999999999999</v>
      </c>
      <c r="F72" s="248"/>
      <c r="G72" s="249">
        <f>ROUND(E72*F72,2)</f>
        <v>0</v>
      </c>
      <c r="H72" s="230"/>
      <c r="I72" s="229">
        <f>ROUND(E72*H72,2)</f>
        <v>0</v>
      </c>
      <c r="J72" s="230"/>
      <c r="K72" s="229">
        <f>ROUND(E72*J72,2)</f>
        <v>0</v>
      </c>
      <c r="L72" s="229">
        <v>21</v>
      </c>
      <c r="M72" s="229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29"/>
      <c r="S72" s="229" t="s">
        <v>266</v>
      </c>
      <c r="T72" s="229" t="s">
        <v>267</v>
      </c>
      <c r="U72" s="229">
        <v>0</v>
      </c>
      <c r="V72" s="229">
        <f>ROUND(E72*U72,2)</f>
        <v>0</v>
      </c>
      <c r="W72" s="229"/>
      <c r="X72" s="229" t="s">
        <v>154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155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4">
        <v>53</v>
      </c>
      <c r="B73" s="245" t="s">
        <v>268</v>
      </c>
      <c r="C73" s="252" t="s">
        <v>269</v>
      </c>
      <c r="D73" s="246" t="s">
        <v>254</v>
      </c>
      <c r="E73" s="247">
        <v>4.38</v>
      </c>
      <c r="F73" s="248"/>
      <c r="G73" s="249">
        <f>ROUND(E73*F73,2)</f>
        <v>0</v>
      </c>
      <c r="H73" s="230"/>
      <c r="I73" s="229">
        <f>ROUND(E73*H73,2)</f>
        <v>0</v>
      </c>
      <c r="J73" s="230"/>
      <c r="K73" s="229">
        <f>ROUND(E73*J73,2)</f>
        <v>0</v>
      </c>
      <c r="L73" s="229">
        <v>21</v>
      </c>
      <c r="M73" s="229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29"/>
      <c r="S73" s="229" t="s">
        <v>152</v>
      </c>
      <c r="T73" s="229" t="s">
        <v>153</v>
      </c>
      <c r="U73" s="229">
        <v>0</v>
      </c>
      <c r="V73" s="229">
        <f>ROUND(E73*U73,2)</f>
        <v>0</v>
      </c>
      <c r="W73" s="229"/>
      <c r="X73" s="229" t="s">
        <v>154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155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4">
        <v>54</v>
      </c>
      <c r="B74" s="245" t="s">
        <v>270</v>
      </c>
      <c r="C74" s="252" t="s">
        <v>271</v>
      </c>
      <c r="D74" s="246" t="s">
        <v>254</v>
      </c>
      <c r="E74" s="247">
        <v>0.97</v>
      </c>
      <c r="F74" s="248"/>
      <c r="G74" s="249">
        <f>ROUND(E74*F74,2)</f>
        <v>0</v>
      </c>
      <c r="H74" s="230"/>
      <c r="I74" s="229">
        <f>ROUND(E74*H74,2)</f>
        <v>0</v>
      </c>
      <c r="J74" s="230"/>
      <c r="K74" s="229">
        <f>ROUND(E74*J74,2)</f>
        <v>0</v>
      </c>
      <c r="L74" s="229">
        <v>21</v>
      </c>
      <c r="M74" s="229">
        <f>G74*(1+L74/100)</f>
        <v>0</v>
      </c>
      <c r="N74" s="229">
        <v>0</v>
      </c>
      <c r="O74" s="229">
        <f>ROUND(E74*N74,2)</f>
        <v>0</v>
      </c>
      <c r="P74" s="229">
        <v>0</v>
      </c>
      <c r="Q74" s="229">
        <f>ROUND(E74*P74,2)</f>
        <v>0</v>
      </c>
      <c r="R74" s="229"/>
      <c r="S74" s="229" t="s">
        <v>152</v>
      </c>
      <c r="T74" s="229" t="s">
        <v>153</v>
      </c>
      <c r="U74" s="229">
        <v>0</v>
      </c>
      <c r="V74" s="229">
        <f>ROUND(E74*U74,2)</f>
        <v>0</v>
      </c>
      <c r="W74" s="229"/>
      <c r="X74" s="229" t="s">
        <v>154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155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44">
        <v>55</v>
      </c>
      <c r="B75" s="245" t="s">
        <v>272</v>
      </c>
      <c r="C75" s="252" t="s">
        <v>273</v>
      </c>
      <c r="D75" s="246" t="s">
        <v>254</v>
      </c>
      <c r="E75" s="247">
        <v>0.1</v>
      </c>
      <c r="F75" s="248"/>
      <c r="G75" s="249">
        <f>ROUND(E75*F75,2)</f>
        <v>0</v>
      </c>
      <c r="H75" s="230"/>
      <c r="I75" s="229">
        <f>ROUND(E75*H75,2)</f>
        <v>0</v>
      </c>
      <c r="J75" s="230"/>
      <c r="K75" s="229">
        <f>ROUND(E75*J75,2)</f>
        <v>0</v>
      </c>
      <c r="L75" s="229">
        <v>21</v>
      </c>
      <c r="M75" s="229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29"/>
      <c r="S75" s="229" t="s">
        <v>152</v>
      </c>
      <c r="T75" s="229" t="s">
        <v>153</v>
      </c>
      <c r="U75" s="229">
        <v>0</v>
      </c>
      <c r="V75" s="229">
        <f>ROUND(E75*U75,2)</f>
        <v>0</v>
      </c>
      <c r="W75" s="229"/>
      <c r="X75" s="229" t="s">
        <v>154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155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44">
        <v>56</v>
      </c>
      <c r="B76" s="245" t="s">
        <v>274</v>
      </c>
      <c r="C76" s="252" t="s">
        <v>275</v>
      </c>
      <c r="D76" s="246" t="s">
        <v>254</v>
      </c>
      <c r="E76" s="247">
        <v>35.39</v>
      </c>
      <c r="F76" s="248"/>
      <c r="G76" s="249">
        <f>ROUND(E76*F76,2)</f>
        <v>0</v>
      </c>
      <c r="H76" s="230"/>
      <c r="I76" s="229">
        <f>ROUND(E76*H76,2)</f>
        <v>0</v>
      </c>
      <c r="J76" s="230"/>
      <c r="K76" s="229">
        <f>ROUND(E76*J76,2)</f>
        <v>0</v>
      </c>
      <c r="L76" s="229">
        <v>21</v>
      </c>
      <c r="M76" s="229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29"/>
      <c r="S76" s="229" t="s">
        <v>152</v>
      </c>
      <c r="T76" s="229" t="s">
        <v>153</v>
      </c>
      <c r="U76" s="229">
        <v>0</v>
      </c>
      <c r="V76" s="229">
        <f>ROUND(E76*U76,2)</f>
        <v>0</v>
      </c>
      <c r="W76" s="229"/>
      <c r="X76" s="229" t="s">
        <v>154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155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44">
        <v>57</v>
      </c>
      <c r="B77" s="245" t="s">
        <v>276</v>
      </c>
      <c r="C77" s="252" t="s">
        <v>277</v>
      </c>
      <c r="D77" s="246" t="s">
        <v>254</v>
      </c>
      <c r="E77" s="247">
        <v>16.75</v>
      </c>
      <c r="F77" s="248"/>
      <c r="G77" s="249">
        <f>ROUND(E77*F77,2)</f>
        <v>0</v>
      </c>
      <c r="H77" s="230"/>
      <c r="I77" s="229">
        <f>ROUND(E77*H77,2)</f>
        <v>0</v>
      </c>
      <c r="J77" s="230"/>
      <c r="K77" s="229">
        <f>ROUND(E77*J77,2)</f>
        <v>0</v>
      </c>
      <c r="L77" s="229">
        <v>21</v>
      </c>
      <c r="M77" s="229">
        <f>G77*(1+L77/100)</f>
        <v>0</v>
      </c>
      <c r="N77" s="229">
        <v>0</v>
      </c>
      <c r="O77" s="229">
        <f>ROUND(E77*N77,2)</f>
        <v>0</v>
      </c>
      <c r="P77" s="229">
        <v>0</v>
      </c>
      <c r="Q77" s="229">
        <f>ROUND(E77*P77,2)</f>
        <v>0</v>
      </c>
      <c r="R77" s="229"/>
      <c r="S77" s="229" t="s">
        <v>152</v>
      </c>
      <c r="T77" s="229" t="s">
        <v>153</v>
      </c>
      <c r="U77" s="229">
        <v>0</v>
      </c>
      <c r="V77" s="229">
        <f>ROUND(E77*U77,2)</f>
        <v>0</v>
      </c>
      <c r="W77" s="229"/>
      <c r="X77" s="229" t="s">
        <v>154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155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1" x14ac:dyDescent="0.2">
      <c r="A78" s="244">
        <v>58</v>
      </c>
      <c r="B78" s="245" t="s">
        <v>278</v>
      </c>
      <c r="C78" s="252" t="s">
        <v>279</v>
      </c>
      <c r="D78" s="246" t="s">
        <v>254</v>
      </c>
      <c r="E78" s="247">
        <v>0.28999999999999998</v>
      </c>
      <c r="F78" s="248"/>
      <c r="G78" s="249">
        <f>ROUND(E78*F78,2)</f>
        <v>0</v>
      </c>
      <c r="H78" s="230"/>
      <c r="I78" s="229">
        <f>ROUND(E78*H78,2)</f>
        <v>0</v>
      </c>
      <c r="J78" s="230"/>
      <c r="K78" s="229">
        <f>ROUND(E78*J78,2)</f>
        <v>0</v>
      </c>
      <c r="L78" s="229">
        <v>21</v>
      </c>
      <c r="M78" s="229">
        <f>G78*(1+L78/100)</f>
        <v>0</v>
      </c>
      <c r="N78" s="229">
        <v>0</v>
      </c>
      <c r="O78" s="229">
        <f>ROUND(E78*N78,2)</f>
        <v>0</v>
      </c>
      <c r="P78" s="229">
        <v>0</v>
      </c>
      <c r="Q78" s="229">
        <f>ROUND(E78*P78,2)</f>
        <v>0</v>
      </c>
      <c r="R78" s="229"/>
      <c r="S78" s="229" t="s">
        <v>152</v>
      </c>
      <c r="T78" s="229" t="s">
        <v>153</v>
      </c>
      <c r="U78" s="229">
        <v>0</v>
      </c>
      <c r="V78" s="229">
        <f>ROUND(E78*U78,2)</f>
        <v>0</v>
      </c>
      <c r="W78" s="229"/>
      <c r="X78" s="229" t="s">
        <v>154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155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38">
        <v>59</v>
      </c>
      <c r="B79" s="239" t="s">
        <v>280</v>
      </c>
      <c r="C79" s="253" t="s">
        <v>281</v>
      </c>
      <c r="D79" s="240" t="s">
        <v>254</v>
      </c>
      <c r="E79" s="241">
        <v>23.8</v>
      </c>
      <c r="F79" s="242"/>
      <c r="G79" s="243">
        <f>ROUND(E79*F79,2)</f>
        <v>0</v>
      </c>
      <c r="H79" s="230"/>
      <c r="I79" s="229">
        <f>ROUND(E79*H79,2)</f>
        <v>0</v>
      </c>
      <c r="J79" s="230"/>
      <c r="K79" s="229">
        <f>ROUND(E79*J79,2)</f>
        <v>0</v>
      </c>
      <c r="L79" s="229">
        <v>21</v>
      </c>
      <c r="M79" s="229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29"/>
      <c r="S79" s="229" t="s">
        <v>152</v>
      </c>
      <c r="T79" s="229" t="s">
        <v>153</v>
      </c>
      <c r="U79" s="229">
        <v>0</v>
      </c>
      <c r="V79" s="229">
        <f>ROUND(E79*U79,2)</f>
        <v>0</v>
      </c>
      <c r="W79" s="229"/>
      <c r="X79" s="229" t="s">
        <v>154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155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x14ac:dyDescent="0.2">
      <c r="A80" s="3"/>
      <c r="B80" s="4"/>
      <c r="C80" s="254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v>15</v>
      </c>
      <c r="AF80">
        <v>21</v>
      </c>
      <c r="AG80" t="s">
        <v>134</v>
      </c>
    </row>
    <row r="81" spans="1:33" x14ac:dyDescent="0.2">
      <c r="A81" s="215"/>
      <c r="B81" s="216" t="s">
        <v>31</v>
      </c>
      <c r="C81" s="255"/>
      <c r="D81" s="217"/>
      <c r="E81" s="218"/>
      <c r="F81" s="218"/>
      <c r="G81" s="250">
        <f>G8+G10+G29+G31+G34+G36+G45+G52+G54+G56+G58+G60+G62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f>SUMIF(L7:L79,AE80,G7:G79)</f>
        <v>0</v>
      </c>
      <c r="AF81">
        <f>SUMIF(L7:L79,AF80,G7:G79)</f>
        <v>0</v>
      </c>
      <c r="AG81" t="s">
        <v>282</v>
      </c>
    </row>
    <row r="82" spans="1:33" x14ac:dyDescent="0.2">
      <c r="A82" s="3"/>
      <c r="B82" s="4"/>
      <c r="C82" s="254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A83" s="3"/>
      <c r="B83" s="4"/>
      <c r="C83" s="254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A84" s="219" t="s">
        <v>283</v>
      </c>
      <c r="B84" s="219"/>
      <c r="C84" s="256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">
      <c r="A85" s="220"/>
      <c r="B85" s="221"/>
      <c r="C85" s="257"/>
      <c r="D85" s="221"/>
      <c r="E85" s="221"/>
      <c r="F85" s="221"/>
      <c r="G85" s="2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G85" t="s">
        <v>284</v>
      </c>
    </row>
    <row r="86" spans="1:33" x14ac:dyDescent="0.2">
      <c r="A86" s="223"/>
      <c r="B86" s="224"/>
      <c r="C86" s="258"/>
      <c r="D86" s="224"/>
      <c r="E86" s="224"/>
      <c r="F86" s="224"/>
      <c r="G86" s="22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">
      <c r="A87" s="223"/>
      <c r="B87" s="224"/>
      <c r="C87" s="258"/>
      <c r="D87" s="224"/>
      <c r="E87" s="224"/>
      <c r="F87" s="224"/>
      <c r="G87" s="22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">
      <c r="A88" s="223"/>
      <c r="B88" s="224"/>
      <c r="C88" s="258"/>
      <c r="D88" s="224"/>
      <c r="E88" s="224"/>
      <c r="F88" s="224"/>
      <c r="G88" s="22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33" x14ac:dyDescent="0.2">
      <c r="A89" s="226"/>
      <c r="B89" s="227"/>
      <c r="C89" s="259"/>
      <c r="D89" s="227"/>
      <c r="E89" s="227"/>
      <c r="F89" s="227"/>
      <c r="G89" s="228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33" x14ac:dyDescent="0.2">
      <c r="A90" s="3"/>
      <c r="B90" s="4"/>
      <c r="C90" s="254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33" x14ac:dyDescent="0.2">
      <c r="C91" s="260"/>
      <c r="D91" s="10"/>
      <c r="AG91" t="s">
        <v>285</v>
      </c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84:C84"/>
    <mergeCell ref="A85:G8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122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123</v>
      </c>
    </row>
    <row r="3" spans="1:60" ht="24.95" customHeight="1" x14ac:dyDescent="0.2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7" t="s">
        <v>123</v>
      </c>
      <c r="AG3" t="s">
        <v>124</v>
      </c>
    </row>
    <row r="4" spans="1:60" ht="24.95" customHeight="1" x14ac:dyDescent="0.2">
      <c r="A4" s="202" t="s">
        <v>10</v>
      </c>
      <c r="B4" s="203" t="s">
        <v>55</v>
      </c>
      <c r="C4" s="204" t="s">
        <v>56</v>
      </c>
      <c r="D4" s="205"/>
      <c r="E4" s="205"/>
      <c r="F4" s="205"/>
      <c r="G4" s="206"/>
      <c r="AG4" t="s">
        <v>125</v>
      </c>
    </row>
    <row r="5" spans="1:60" x14ac:dyDescent="0.2">
      <c r="D5" s="10"/>
    </row>
    <row r="6" spans="1:60" ht="38.25" x14ac:dyDescent="0.2">
      <c r="A6" s="208" t="s">
        <v>126</v>
      </c>
      <c r="B6" s="210" t="s">
        <v>127</v>
      </c>
      <c r="C6" s="210" t="s">
        <v>128</v>
      </c>
      <c r="D6" s="209" t="s">
        <v>129</v>
      </c>
      <c r="E6" s="208" t="s">
        <v>130</v>
      </c>
      <c r="F6" s="207" t="s">
        <v>131</v>
      </c>
      <c r="G6" s="208" t="s">
        <v>31</v>
      </c>
      <c r="H6" s="211" t="s">
        <v>32</v>
      </c>
      <c r="I6" s="211" t="s">
        <v>132</v>
      </c>
      <c r="J6" s="211" t="s">
        <v>33</v>
      </c>
      <c r="K6" s="211" t="s">
        <v>133</v>
      </c>
      <c r="L6" s="211" t="s">
        <v>134</v>
      </c>
      <c r="M6" s="211" t="s">
        <v>135</v>
      </c>
      <c r="N6" s="211" t="s">
        <v>136</v>
      </c>
      <c r="O6" s="211" t="s">
        <v>137</v>
      </c>
      <c r="P6" s="211" t="s">
        <v>138</v>
      </c>
      <c r="Q6" s="211" t="s">
        <v>139</v>
      </c>
      <c r="R6" s="211" t="s">
        <v>140</v>
      </c>
      <c r="S6" s="211" t="s">
        <v>141</v>
      </c>
      <c r="T6" s="211" t="s">
        <v>142</v>
      </c>
      <c r="U6" s="211" t="s">
        <v>143</v>
      </c>
      <c r="V6" s="211" t="s">
        <v>144</v>
      </c>
      <c r="W6" s="211" t="s">
        <v>145</v>
      </c>
      <c r="X6" s="211" t="s">
        <v>146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2" t="s">
        <v>147</v>
      </c>
      <c r="B8" s="233" t="s">
        <v>65</v>
      </c>
      <c r="C8" s="251" t="s">
        <v>66</v>
      </c>
      <c r="D8" s="234"/>
      <c r="E8" s="235"/>
      <c r="F8" s="236"/>
      <c r="G8" s="237">
        <f>SUMIF(AG9:AG12,"&lt;&gt;NOR",G9:G12)</f>
        <v>0</v>
      </c>
      <c r="H8" s="231"/>
      <c r="I8" s="231">
        <f>SUM(I9:I12)</f>
        <v>0</v>
      </c>
      <c r="J8" s="231"/>
      <c r="K8" s="231">
        <f>SUM(K9:K12)</f>
        <v>0</v>
      </c>
      <c r="L8" s="231"/>
      <c r="M8" s="231">
        <f>SUM(M9:M12)</f>
        <v>0</v>
      </c>
      <c r="N8" s="231"/>
      <c r="O8" s="231">
        <f>SUM(O9:O12)</f>
        <v>0</v>
      </c>
      <c r="P8" s="231"/>
      <c r="Q8" s="231">
        <f>SUM(Q9:Q12)</f>
        <v>2.2400000000000002</v>
      </c>
      <c r="R8" s="231"/>
      <c r="S8" s="231"/>
      <c r="T8" s="231"/>
      <c r="U8" s="231"/>
      <c r="V8" s="231">
        <f>SUM(V9:V12)</f>
        <v>14.02</v>
      </c>
      <c r="W8" s="231"/>
      <c r="X8" s="231"/>
      <c r="AG8" t="s">
        <v>148</v>
      </c>
    </row>
    <row r="9" spans="1:60" outlineLevel="1" x14ac:dyDescent="0.2">
      <c r="A9" s="244">
        <v>1</v>
      </c>
      <c r="B9" s="245" t="s">
        <v>286</v>
      </c>
      <c r="C9" s="252" t="s">
        <v>287</v>
      </c>
      <c r="D9" s="246" t="s">
        <v>160</v>
      </c>
      <c r="E9" s="247">
        <v>3.5720000000000001</v>
      </c>
      <c r="F9" s="248"/>
      <c r="G9" s="249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152</v>
      </c>
      <c r="T9" s="229" t="s">
        <v>153</v>
      </c>
      <c r="U9" s="229">
        <v>3.5329999999999999</v>
      </c>
      <c r="V9" s="229">
        <f>ROUND(E9*U9,2)</f>
        <v>12.62</v>
      </c>
      <c r="W9" s="229"/>
      <c r="X9" s="229" t="s">
        <v>154</v>
      </c>
      <c r="Y9" s="212"/>
      <c r="Z9" s="212"/>
      <c r="AA9" s="212"/>
      <c r="AB9" s="212"/>
      <c r="AC9" s="212"/>
      <c r="AD9" s="212"/>
      <c r="AE9" s="212"/>
      <c r="AF9" s="212"/>
      <c r="AG9" s="212" t="s">
        <v>155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4">
        <v>2</v>
      </c>
      <c r="B10" s="245" t="s">
        <v>288</v>
      </c>
      <c r="C10" s="252" t="s">
        <v>289</v>
      </c>
      <c r="D10" s="246" t="s">
        <v>151</v>
      </c>
      <c r="E10" s="247">
        <v>7.92</v>
      </c>
      <c r="F10" s="248"/>
      <c r="G10" s="249">
        <f>ROUND(E10*F10,2)</f>
        <v>0</v>
      </c>
      <c r="H10" s="230"/>
      <c r="I10" s="229">
        <f>ROUND(E10*H10,2)</f>
        <v>0</v>
      </c>
      <c r="J10" s="230"/>
      <c r="K10" s="229">
        <f>ROUND(E10*J10,2)</f>
        <v>0</v>
      </c>
      <c r="L10" s="229">
        <v>21</v>
      </c>
      <c r="M10" s="229">
        <f>G10*(1+L10/100)</f>
        <v>0</v>
      </c>
      <c r="N10" s="229">
        <v>0</v>
      </c>
      <c r="O10" s="229">
        <f>ROUND(E10*N10,2)</f>
        <v>0</v>
      </c>
      <c r="P10" s="229">
        <v>0.22500000000000001</v>
      </c>
      <c r="Q10" s="229">
        <f>ROUND(E10*P10,2)</f>
        <v>1.78</v>
      </c>
      <c r="R10" s="229"/>
      <c r="S10" s="229" t="s">
        <v>152</v>
      </c>
      <c r="T10" s="229" t="s">
        <v>153</v>
      </c>
      <c r="U10" s="229">
        <v>0.14199999999999999</v>
      </c>
      <c r="V10" s="229">
        <f>ROUND(E10*U10,2)</f>
        <v>1.1200000000000001</v>
      </c>
      <c r="W10" s="229"/>
      <c r="X10" s="229" t="s">
        <v>154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155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4">
        <v>3</v>
      </c>
      <c r="B11" s="245" t="s">
        <v>290</v>
      </c>
      <c r="C11" s="252" t="s">
        <v>291</v>
      </c>
      <c r="D11" s="246" t="s">
        <v>292</v>
      </c>
      <c r="E11" s="247">
        <v>1</v>
      </c>
      <c r="F11" s="248"/>
      <c r="G11" s="249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0.22500000000000001</v>
      </c>
      <c r="Q11" s="229">
        <f>ROUND(E11*P11,2)</f>
        <v>0.23</v>
      </c>
      <c r="R11" s="229"/>
      <c r="S11" s="229" t="s">
        <v>293</v>
      </c>
      <c r="T11" s="229" t="s">
        <v>294</v>
      </c>
      <c r="U11" s="229">
        <v>0.14000000000000001</v>
      </c>
      <c r="V11" s="229">
        <f>ROUND(E11*U11,2)</f>
        <v>0.14000000000000001</v>
      </c>
      <c r="W11" s="229"/>
      <c r="X11" s="229" t="s">
        <v>154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155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4">
        <v>4</v>
      </c>
      <c r="B12" s="245" t="s">
        <v>295</v>
      </c>
      <c r="C12" s="252" t="s">
        <v>296</v>
      </c>
      <c r="D12" s="246" t="s">
        <v>292</v>
      </c>
      <c r="E12" s="247">
        <v>1</v>
      </c>
      <c r="F12" s="248"/>
      <c r="G12" s="249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0.22500000000000001</v>
      </c>
      <c r="Q12" s="229">
        <f>ROUND(E12*P12,2)</f>
        <v>0.23</v>
      </c>
      <c r="R12" s="229"/>
      <c r="S12" s="229" t="s">
        <v>293</v>
      </c>
      <c r="T12" s="229" t="s">
        <v>294</v>
      </c>
      <c r="U12" s="229">
        <v>0.14000000000000001</v>
      </c>
      <c r="V12" s="229">
        <f>ROUND(E12*U12,2)</f>
        <v>0.14000000000000001</v>
      </c>
      <c r="W12" s="229"/>
      <c r="X12" s="229" t="s">
        <v>154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155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32" t="s">
        <v>147</v>
      </c>
      <c r="B13" s="233" t="s">
        <v>67</v>
      </c>
      <c r="C13" s="251" t="s">
        <v>68</v>
      </c>
      <c r="D13" s="234"/>
      <c r="E13" s="235"/>
      <c r="F13" s="236"/>
      <c r="G13" s="237">
        <f>SUMIF(AG14:AG17,"&lt;&gt;NOR",G14:G17)</f>
        <v>0</v>
      </c>
      <c r="H13" s="231"/>
      <c r="I13" s="231">
        <f>SUM(I14:I17)</f>
        <v>0</v>
      </c>
      <c r="J13" s="231"/>
      <c r="K13" s="231">
        <f>SUM(K14:K17)</f>
        <v>0</v>
      </c>
      <c r="L13" s="231"/>
      <c r="M13" s="231">
        <f>SUM(M14:M17)</f>
        <v>0</v>
      </c>
      <c r="N13" s="231"/>
      <c r="O13" s="231">
        <f>SUM(O14:O17)</f>
        <v>5.3400000000000007</v>
      </c>
      <c r="P13" s="231"/>
      <c r="Q13" s="231">
        <f>SUM(Q14:Q17)</f>
        <v>0</v>
      </c>
      <c r="R13" s="231"/>
      <c r="S13" s="231"/>
      <c r="T13" s="231"/>
      <c r="U13" s="231"/>
      <c r="V13" s="231">
        <f>SUM(V14:V17)</f>
        <v>29.110000000000003</v>
      </c>
      <c r="W13" s="231"/>
      <c r="X13" s="231"/>
      <c r="AG13" t="s">
        <v>148</v>
      </c>
    </row>
    <row r="14" spans="1:60" outlineLevel="1" x14ac:dyDescent="0.2">
      <c r="A14" s="244">
        <v>5</v>
      </c>
      <c r="B14" s="245" t="s">
        <v>297</v>
      </c>
      <c r="C14" s="252" t="s">
        <v>298</v>
      </c>
      <c r="D14" s="246" t="s">
        <v>151</v>
      </c>
      <c r="E14" s="247">
        <v>54</v>
      </c>
      <c r="F14" s="248"/>
      <c r="G14" s="249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1.289E-2</v>
      </c>
      <c r="O14" s="229">
        <f>ROUND(E14*N14,2)</f>
        <v>0.7</v>
      </c>
      <c r="P14" s="229">
        <v>0</v>
      </c>
      <c r="Q14" s="229">
        <f>ROUND(E14*P14,2)</f>
        <v>0</v>
      </c>
      <c r="R14" s="229"/>
      <c r="S14" s="229" t="s">
        <v>152</v>
      </c>
      <c r="T14" s="229" t="s">
        <v>153</v>
      </c>
      <c r="U14" s="229">
        <v>0.51400000000000001</v>
      </c>
      <c r="V14" s="229">
        <f>ROUND(E14*U14,2)</f>
        <v>27.76</v>
      </c>
      <c r="W14" s="229"/>
      <c r="X14" s="229" t="s">
        <v>154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155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4">
        <v>6</v>
      </c>
      <c r="B15" s="245" t="s">
        <v>299</v>
      </c>
      <c r="C15" s="252" t="s">
        <v>300</v>
      </c>
      <c r="D15" s="246" t="s">
        <v>160</v>
      </c>
      <c r="E15" s="247">
        <v>0.89</v>
      </c>
      <c r="F15" s="248"/>
      <c r="G15" s="249">
        <f>ROUND(E15*F15,2)</f>
        <v>0</v>
      </c>
      <c r="H15" s="230"/>
      <c r="I15" s="229">
        <f>ROUND(E15*H15,2)</f>
        <v>0</v>
      </c>
      <c r="J15" s="230"/>
      <c r="K15" s="229">
        <f>ROUND(E15*J15,2)</f>
        <v>0</v>
      </c>
      <c r="L15" s="229">
        <v>21</v>
      </c>
      <c r="M15" s="229">
        <f>G15*(1+L15/100)</f>
        <v>0</v>
      </c>
      <c r="N15" s="229">
        <v>2.5249999999999999</v>
      </c>
      <c r="O15" s="229">
        <f>ROUND(E15*N15,2)</f>
        <v>2.25</v>
      </c>
      <c r="P15" s="229">
        <v>0</v>
      </c>
      <c r="Q15" s="229">
        <f>ROUND(E15*P15,2)</f>
        <v>0</v>
      </c>
      <c r="R15" s="229"/>
      <c r="S15" s="229" t="s">
        <v>152</v>
      </c>
      <c r="T15" s="229" t="s">
        <v>153</v>
      </c>
      <c r="U15" s="229">
        <v>0.47699999999999998</v>
      </c>
      <c r="V15" s="229">
        <f>ROUND(E15*U15,2)</f>
        <v>0.42</v>
      </c>
      <c r="W15" s="229"/>
      <c r="X15" s="229" t="s">
        <v>154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155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4">
        <v>7</v>
      </c>
      <c r="B16" s="245" t="s">
        <v>301</v>
      </c>
      <c r="C16" s="252" t="s">
        <v>302</v>
      </c>
      <c r="D16" s="246" t="s">
        <v>160</v>
      </c>
      <c r="E16" s="247">
        <v>0.8</v>
      </c>
      <c r="F16" s="248"/>
      <c r="G16" s="249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2.5249999999999999</v>
      </c>
      <c r="O16" s="229">
        <f>ROUND(E16*N16,2)</f>
        <v>2.02</v>
      </c>
      <c r="P16" s="229">
        <v>0</v>
      </c>
      <c r="Q16" s="229">
        <f>ROUND(E16*P16,2)</f>
        <v>0</v>
      </c>
      <c r="R16" s="229"/>
      <c r="S16" s="229" t="s">
        <v>152</v>
      </c>
      <c r="T16" s="229" t="s">
        <v>153</v>
      </c>
      <c r="U16" s="229">
        <v>0.47699999999999998</v>
      </c>
      <c r="V16" s="229">
        <f>ROUND(E16*U16,2)</f>
        <v>0.38</v>
      </c>
      <c r="W16" s="229"/>
      <c r="X16" s="229" t="s">
        <v>154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155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44">
        <v>8</v>
      </c>
      <c r="B17" s="245" t="s">
        <v>303</v>
      </c>
      <c r="C17" s="252" t="s">
        <v>304</v>
      </c>
      <c r="D17" s="246" t="s">
        <v>151</v>
      </c>
      <c r="E17" s="247">
        <v>0.5</v>
      </c>
      <c r="F17" s="248"/>
      <c r="G17" s="249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0.74</v>
      </c>
      <c r="O17" s="229">
        <f>ROUND(E17*N17,2)</f>
        <v>0.37</v>
      </c>
      <c r="P17" s="229">
        <v>0</v>
      </c>
      <c r="Q17" s="229">
        <f>ROUND(E17*P17,2)</f>
        <v>0</v>
      </c>
      <c r="R17" s="229"/>
      <c r="S17" s="229" t="s">
        <v>152</v>
      </c>
      <c r="T17" s="229" t="s">
        <v>153</v>
      </c>
      <c r="U17" s="229">
        <v>1.1000000000000001</v>
      </c>
      <c r="V17" s="229">
        <f>ROUND(E17*U17,2)</f>
        <v>0.55000000000000004</v>
      </c>
      <c r="W17" s="229"/>
      <c r="X17" s="229" t="s">
        <v>154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155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32" t="s">
        <v>147</v>
      </c>
      <c r="B18" s="233" t="s">
        <v>69</v>
      </c>
      <c r="C18" s="251" t="s">
        <v>70</v>
      </c>
      <c r="D18" s="234"/>
      <c r="E18" s="235"/>
      <c r="F18" s="236"/>
      <c r="G18" s="237">
        <f>SUMIF(AG19:AG30,"&lt;&gt;NOR",G19:G30)</f>
        <v>0</v>
      </c>
      <c r="H18" s="231"/>
      <c r="I18" s="231">
        <f>SUM(I19:I30)</f>
        <v>0</v>
      </c>
      <c r="J18" s="231"/>
      <c r="K18" s="231">
        <f>SUM(K19:K30)</f>
        <v>0</v>
      </c>
      <c r="L18" s="231"/>
      <c r="M18" s="231">
        <f>SUM(M19:M30)</f>
        <v>0</v>
      </c>
      <c r="N18" s="231"/>
      <c r="O18" s="231">
        <f>SUM(O19:O30)</f>
        <v>40.909999999999997</v>
      </c>
      <c r="P18" s="231"/>
      <c r="Q18" s="231">
        <f>SUM(Q19:Q30)</f>
        <v>0</v>
      </c>
      <c r="R18" s="231"/>
      <c r="S18" s="231"/>
      <c r="T18" s="231"/>
      <c r="U18" s="231"/>
      <c r="V18" s="231">
        <f>SUM(V19:V30)</f>
        <v>193.72</v>
      </c>
      <c r="W18" s="231"/>
      <c r="X18" s="231"/>
      <c r="AG18" t="s">
        <v>148</v>
      </c>
    </row>
    <row r="19" spans="1:60" ht="22.5" outlineLevel="1" x14ac:dyDescent="0.2">
      <c r="A19" s="244">
        <v>9</v>
      </c>
      <c r="B19" s="245" t="s">
        <v>305</v>
      </c>
      <c r="C19" s="252" t="s">
        <v>306</v>
      </c>
      <c r="D19" s="246" t="s">
        <v>151</v>
      </c>
      <c r="E19" s="247">
        <v>4.8</v>
      </c>
      <c r="F19" s="248"/>
      <c r="G19" s="249">
        <f>ROUND(E19*F19,2)</f>
        <v>0</v>
      </c>
      <c r="H19" s="230"/>
      <c r="I19" s="229">
        <f>ROUND(E19*H19,2)</f>
        <v>0</v>
      </c>
      <c r="J19" s="230"/>
      <c r="K19" s="229">
        <f>ROUND(E19*J19,2)</f>
        <v>0</v>
      </c>
      <c r="L19" s="229">
        <v>21</v>
      </c>
      <c r="M19" s="229">
        <f>G19*(1+L19/100)</f>
        <v>0</v>
      </c>
      <c r="N19" s="229">
        <v>0.54600000000000004</v>
      </c>
      <c r="O19" s="229">
        <f>ROUND(E19*N19,2)</f>
        <v>2.62</v>
      </c>
      <c r="P19" s="229">
        <v>0</v>
      </c>
      <c r="Q19" s="229">
        <f>ROUND(E19*P19,2)</f>
        <v>0</v>
      </c>
      <c r="R19" s="229"/>
      <c r="S19" s="229" t="s">
        <v>152</v>
      </c>
      <c r="T19" s="229" t="s">
        <v>153</v>
      </c>
      <c r="U19" s="229">
        <v>0.93400000000000005</v>
      </c>
      <c r="V19" s="229">
        <f>ROUND(E19*U19,2)</f>
        <v>4.4800000000000004</v>
      </c>
      <c r="W19" s="229"/>
      <c r="X19" s="229" t="s">
        <v>154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155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44">
        <v>10</v>
      </c>
      <c r="B20" s="245" t="s">
        <v>307</v>
      </c>
      <c r="C20" s="252" t="s">
        <v>308</v>
      </c>
      <c r="D20" s="246" t="s">
        <v>171</v>
      </c>
      <c r="E20" s="247">
        <v>9</v>
      </c>
      <c r="F20" s="248"/>
      <c r="G20" s="249">
        <f>ROUND(E20*F20,2)</f>
        <v>0</v>
      </c>
      <c r="H20" s="230"/>
      <c r="I20" s="229">
        <f>ROUND(E20*H20,2)</f>
        <v>0</v>
      </c>
      <c r="J20" s="230"/>
      <c r="K20" s="229">
        <f>ROUND(E20*J20,2)</f>
        <v>0</v>
      </c>
      <c r="L20" s="229">
        <v>21</v>
      </c>
      <c r="M20" s="229">
        <f>G20*(1+L20/100)</f>
        <v>0</v>
      </c>
      <c r="N20" s="229">
        <v>0.1017</v>
      </c>
      <c r="O20" s="229">
        <f>ROUND(E20*N20,2)</f>
        <v>0.92</v>
      </c>
      <c r="P20" s="229">
        <v>0</v>
      </c>
      <c r="Q20" s="229">
        <f>ROUND(E20*P20,2)</f>
        <v>0</v>
      </c>
      <c r="R20" s="229"/>
      <c r="S20" s="229" t="s">
        <v>152</v>
      </c>
      <c r="T20" s="229" t="s">
        <v>153</v>
      </c>
      <c r="U20" s="229">
        <v>0.71499999999999997</v>
      </c>
      <c r="V20" s="229">
        <f>ROUND(E20*U20,2)</f>
        <v>6.44</v>
      </c>
      <c r="W20" s="229"/>
      <c r="X20" s="229" t="s">
        <v>154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155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44">
        <v>11</v>
      </c>
      <c r="B21" s="245" t="s">
        <v>309</v>
      </c>
      <c r="C21" s="252" t="s">
        <v>310</v>
      </c>
      <c r="D21" s="246" t="s">
        <v>254</v>
      </c>
      <c r="E21" s="247">
        <v>0.51</v>
      </c>
      <c r="F21" s="248"/>
      <c r="G21" s="249">
        <f>ROUND(E21*F21,2)</f>
        <v>0</v>
      </c>
      <c r="H21" s="230"/>
      <c r="I21" s="229">
        <f>ROUND(E21*H21,2)</f>
        <v>0</v>
      </c>
      <c r="J21" s="230"/>
      <c r="K21" s="229">
        <f>ROUND(E21*J21,2)</f>
        <v>0</v>
      </c>
      <c r="L21" s="229">
        <v>21</v>
      </c>
      <c r="M21" s="229">
        <f>G21*(1+L21/100)</f>
        <v>0</v>
      </c>
      <c r="N21" s="229">
        <v>1.0922099999999999</v>
      </c>
      <c r="O21" s="229">
        <f>ROUND(E21*N21,2)</f>
        <v>0.56000000000000005</v>
      </c>
      <c r="P21" s="229">
        <v>0</v>
      </c>
      <c r="Q21" s="229">
        <f>ROUND(E21*P21,2)</f>
        <v>0</v>
      </c>
      <c r="R21" s="229"/>
      <c r="S21" s="229" t="s">
        <v>152</v>
      </c>
      <c r="T21" s="229" t="s">
        <v>153</v>
      </c>
      <c r="U21" s="229">
        <v>15.532999999999999</v>
      </c>
      <c r="V21" s="229">
        <f>ROUND(E21*U21,2)</f>
        <v>7.92</v>
      </c>
      <c r="W21" s="229"/>
      <c r="X21" s="229" t="s">
        <v>154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155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44">
        <v>12</v>
      </c>
      <c r="B22" s="245" t="s">
        <v>311</v>
      </c>
      <c r="C22" s="252" t="s">
        <v>312</v>
      </c>
      <c r="D22" s="246" t="s">
        <v>254</v>
      </c>
      <c r="E22" s="247">
        <v>0.1</v>
      </c>
      <c r="F22" s="248"/>
      <c r="G22" s="249">
        <f>ROUND(E22*F22,2)</f>
        <v>0</v>
      </c>
      <c r="H22" s="230"/>
      <c r="I22" s="229">
        <f>ROUND(E22*H22,2)</f>
        <v>0</v>
      </c>
      <c r="J22" s="230"/>
      <c r="K22" s="229">
        <f>ROUND(E22*J22,2)</f>
        <v>0</v>
      </c>
      <c r="L22" s="229">
        <v>21</v>
      </c>
      <c r="M22" s="229">
        <f>G22*(1+L22/100)</f>
        <v>0</v>
      </c>
      <c r="N22" s="229">
        <v>1.0970899999999999</v>
      </c>
      <c r="O22" s="229">
        <f>ROUND(E22*N22,2)</f>
        <v>0.11</v>
      </c>
      <c r="P22" s="229">
        <v>0</v>
      </c>
      <c r="Q22" s="229">
        <f>ROUND(E22*P22,2)</f>
        <v>0</v>
      </c>
      <c r="R22" s="229"/>
      <c r="S22" s="229" t="s">
        <v>152</v>
      </c>
      <c r="T22" s="229" t="s">
        <v>313</v>
      </c>
      <c r="U22" s="229">
        <v>0</v>
      </c>
      <c r="V22" s="229">
        <f>ROUND(E22*U22,2)</f>
        <v>0</v>
      </c>
      <c r="W22" s="229"/>
      <c r="X22" s="229" t="s">
        <v>193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194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44">
        <v>13</v>
      </c>
      <c r="B23" s="245" t="s">
        <v>314</v>
      </c>
      <c r="C23" s="252" t="s">
        <v>315</v>
      </c>
      <c r="D23" s="246" t="s">
        <v>151</v>
      </c>
      <c r="E23" s="247">
        <v>3.6844999999999999</v>
      </c>
      <c r="F23" s="248"/>
      <c r="G23" s="249">
        <f>ROUND(E23*F23,2)</f>
        <v>0</v>
      </c>
      <c r="H23" s="230"/>
      <c r="I23" s="229">
        <f>ROUND(E23*H23,2)</f>
        <v>0</v>
      </c>
      <c r="J23" s="230"/>
      <c r="K23" s="229">
        <f>ROUND(E23*J23,2)</f>
        <v>0</v>
      </c>
      <c r="L23" s="229">
        <v>21</v>
      </c>
      <c r="M23" s="229">
        <f>G23*(1+L23/100)</f>
        <v>0</v>
      </c>
      <c r="N23" s="229">
        <v>1.6573</v>
      </c>
      <c r="O23" s="229">
        <f>ROUND(E23*N23,2)</f>
        <v>6.11</v>
      </c>
      <c r="P23" s="229">
        <v>0</v>
      </c>
      <c r="Q23" s="229">
        <f>ROUND(E23*P23,2)</f>
        <v>0</v>
      </c>
      <c r="R23" s="229"/>
      <c r="S23" s="229" t="s">
        <v>152</v>
      </c>
      <c r="T23" s="229" t="s">
        <v>313</v>
      </c>
      <c r="U23" s="229">
        <v>0</v>
      </c>
      <c r="V23" s="229">
        <f>ROUND(E23*U23,2)</f>
        <v>0</v>
      </c>
      <c r="W23" s="229"/>
      <c r="X23" s="229" t="s">
        <v>193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194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44">
        <v>14</v>
      </c>
      <c r="B24" s="245" t="s">
        <v>316</v>
      </c>
      <c r="C24" s="252" t="s">
        <v>317</v>
      </c>
      <c r="D24" s="246" t="s">
        <v>151</v>
      </c>
      <c r="E24" s="247">
        <v>10</v>
      </c>
      <c r="F24" s="248"/>
      <c r="G24" s="249">
        <f>ROUND(E24*F24,2)</f>
        <v>0</v>
      </c>
      <c r="H24" s="230"/>
      <c r="I24" s="229">
        <f>ROUND(E24*H24,2)</f>
        <v>0</v>
      </c>
      <c r="J24" s="230"/>
      <c r="K24" s="229">
        <f>ROUND(E24*J24,2)</f>
        <v>0</v>
      </c>
      <c r="L24" s="229">
        <v>21</v>
      </c>
      <c r="M24" s="229">
        <f>G24*(1+L24/100)</f>
        <v>0</v>
      </c>
      <c r="N24" s="229">
        <v>3.5839999999999997E-2</v>
      </c>
      <c r="O24" s="229">
        <f>ROUND(E24*N24,2)</f>
        <v>0.36</v>
      </c>
      <c r="P24" s="229">
        <v>0</v>
      </c>
      <c r="Q24" s="229">
        <f>ROUND(E24*P24,2)</f>
        <v>0</v>
      </c>
      <c r="R24" s="229"/>
      <c r="S24" s="229" t="s">
        <v>152</v>
      </c>
      <c r="T24" s="229" t="s">
        <v>313</v>
      </c>
      <c r="U24" s="229">
        <v>0</v>
      </c>
      <c r="V24" s="229">
        <f>ROUND(E24*U24,2)</f>
        <v>0</v>
      </c>
      <c r="W24" s="229"/>
      <c r="X24" s="229" t="s">
        <v>193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194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44">
        <v>15</v>
      </c>
      <c r="B25" s="245" t="s">
        <v>318</v>
      </c>
      <c r="C25" s="252" t="s">
        <v>319</v>
      </c>
      <c r="D25" s="246" t="s">
        <v>176</v>
      </c>
      <c r="E25" s="247">
        <v>4.5</v>
      </c>
      <c r="F25" s="248"/>
      <c r="G25" s="249">
        <f>ROUND(E25*F25,2)</f>
        <v>0</v>
      </c>
      <c r="H25" s="230"/>
      <c r="I25" s="229">
        <f>ROUND(E25*H25,2)</f>
        <v>0</v>
      </c>
      <c r="J25" s="230"/>
      <c r="K25" s="229">
        <f>ROUND(E25*J25,2)</f>
        <v>0</v>
      </c>
      <c r="L25" s="229">
        <v>21</v>
      </c>
      <c r="M25" s="229">
        <f>G25*(1+L25/100)</f>
        <v>0</v>
      </c>
      <c r="N25" s="229">
        <v>0.19073000000000001</v>
      </c>
      <c r="O25" s="229">
        <f>ROUND(E25*N25,2)</f>
        <v>0.86</v>
      </c>
      <c r="P25" s="229">
        <v>0</v>
      </c>
      <c r="Q25" s="229">
        <f>ROUND(E25*P25,2)</f>
        <v>0</v>
      </c>
      <c r="R25" s="229"/>
      <c r="S25" s="229" t="s">
        <v>152</v>
      </c>
      <c r="T25" s="229" t="s">
        <v>313</v>
      </c>
      <c r="U25" s="229">
        <v>0</v>
      </c>
      <c r="V25" s="229">
        <f>ROUND(E25*U25,2)</f>
        <v>0</v>
      </c>
      <c r="W25" s="229"/>
      <c r="X25" s="229" t="s">
        <v>193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194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44">
        <v>16</v>
      </c>
      <c r="B26" s="245" t="s">
        <v>320</v>
      </c>
      <c r="C26" s="252" t="s">
        <v>321</v>
      </c>
      <c r="D26" s="246" t="s">
        <v>292</v>
      </c>
      <c r="E26" s="247">
        <v>1</v>
      </c>
      <c r="F26" s="248"/>
      <c r="G26" s="249">
        <f>ROUND(E26*F26,2)</f>
        <v>0</v>
      </c>
      <c r="H26" s="230"/>
      <c r="I26" s="229">
        <f>ROUND(E26*H26,2)</f>
        <v>0</v>
      </c>
      <c r="J26" s="230"/>
      <c r="K26" s="229">
        <f>ROUND(E26*J26,2)</f>
        <v>0</v>
      </c>
      <c r="L26" s="229">
        <v>21</v>
      </c>
      <c r="M26" s="229">
        <f>G26*(1+L26/100)</f>
        <v>0</v>
      </c>
      <c r="N26" s="229">
        <v>0.19073000000000001</v>
      </c>
      <c r="O26" s="229">
        <f>ROUND(E26*N26,2)</f>
        <v>0.19</v>
      </c>
      <c r="P26" s="229">
        <v>0</v>
      </c>
      <c r="Q26" s="229">
        <f>ROUND(E26*P26,2)</f>
        <v>0</v>
      </c>
      <c r="R26" s="229"/>
      <c r="S26" s="229" t="s">
        <v>293</v>
      </c>
      <c r="T26" s="229" t="s">
        <v>294</v>
      </c>
      <c r="U26" s="229">
        <v>0</v>
      </c>
      <c r="V26" s="229">
        <f>ROUND(E26*U26,2)</f>
        <v>0</v>
      </c>
      <c r="W26" s="229"/>
      <c r="X26" s="229" t="s">
        <v>193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194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44">
        <v>17</v>
      </c>
      <c r="B27" s="245" t="s">
        <v>322</v>
      </c>
      <c r="C27" s="252" t="s">
        <v>323</v>
      </c>
      <c r="D27" s="246" t="s">
        <v>151</v>
      </c>
      <c r="E27" s="247">
        <v>420</v>
      </c>
      <c r="F27" s="248"/>
      <c r="G27" s="249">
        <f>ROUND(E27*F27,2)</f>
        <v>0</v>
      </c>
      <c r="H27" s="230"/>
      <c r="I27" s="229">
        <f>ROUND(E27*H27,2)</f>
        <v>0</v>
      </c>
      <c r="J27" s="230"/>
      <c r="K27" s="229">
        <f>ROUND(E27*J27,2)</f>
        <v>0</v>
      </c>
      <c r="L27" s="229">
        <v>21</v>
      </c>
      <c r="M27" s="229">
        <f>G27*(1+L27/100)</f>
        <v>0</v>
      </c>
      <c r="N27" s="229">
        <v>2.3609999999999999E-2</v>
      </c>
      <c r="O27" s="229">
        <f>ROUND(E27*N27,2)</f>
        <v>9.92</v>
      </c>
      <c r="P27" s="229">
        <v>0</v>
      </c>
      <c r="Q27" s="229">
        <f>ROUND(E27*P27,2)</f>
        <v>0</v>
      </c>
      <c r="R27" s="229"/>
      <c r="S27" s="229" t="s">
        <v>152</v>
      </c>
      <c r="T27" s="229" t="s">
        <v>153</v>
      </c>
      <c r="U27" s="229">
        <v>0.2</v>
      </c>
      <c r="V27" s="229">
        <f>ROUND(E27*U27,2)</f>
        <v>84</v>
      </c>
      <c r="W27" s="229"/>
      <c r="X27" s="229" t="s">
        <v>154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155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44">
        <v>18</v>
      </c>
      <c r="B28" s="245" t="s">
        <v>324</v>
      </c>
      <c r="C28" s="252" t="s">
        <v>325</v>
      </c>
      <c r="D28" s="246" t="s">
        <v>151</v>
      </c>
      <c r="E28" s="247">
        <v>420</v>
      </c>
      <c r="F28" s="248"/>
      <c r="G28" s="249">
        <f>ROUND(E28*F28,2)</f>
        <v>0</v>
      </c>
      <c r="H28" s="230"/>
      <c r="I28" s="229">
        <f>ROUND(E28*H28,2)</f>
        <v>0</v>
      </c>
      <c r="J28" s="230"/>
      <c r="K28" s="229">
        <f>ROUND(E28*J28,2)</f>
        <v>0</v>
      </c>
      <c r="L28" s="229">
        <v>21</v>
      </c>
      <c r="M28" s="229">
        <f>G28*(1+L28/100)</f>
        <v>0</v>
      </c>
      <c r="N28" s="229">
        <v>3.8309999999999997E-2</v>
      </c>
      <c r="O28" s="229">
        <f>ROUND(E28*N28,2)</f>
        <v>16.09</v>
      </c>
      <c r="P28" s="229">
        <v>0</v>
      </c>
      <c r="Q28" s="229">
        <f>ROUND(E28*P28,2)</f>
        <v>0</v>
      </c>
      <c r="R28" s="229"/>
      <c r="S28" s="229" t="s">
        <v>152</v>
      </c>
      <c r="T28" s="229" t="s">
        <v>153</v>
      </c>
      <c r="U28" s="229">
        <v>0.2</v>
      </c>
      <c r="V28" s="229">
        <f>ROUND(E28*U28,2)</f>
        <v>84</v>
      </c>
      <c r="W28" s="229"/>
      <c r="X28" s="229" t="s">
        <v>154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155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44">
        <v>19</v>
      </c>
      <c r="B29" s="245" t="s">
        <v>326</v>
      </c>
      <c r="C29" s="252" t="s">
        <v>327</v>
      </c>
      <c r="D29" s="246" t="s">
        <v>176</v>
      </c>
      <c r="E29" s="247">
        <v>7.92</v>
      </c>
      <c r="F29" s="248"/>
      <c r="G29" s="249">
        <f>ROUND(E29*F29,2)</f>
        <v>0</v>
      </c>
      <c r="H29" s="230"/>
      <c r="I29" s="229">
        <f>ROUND(E29*H29,2)</f>
        <v>0</v>
      </c>
      <c r="J29" s="230"/>
      <c r="K29" s="229">
        <f>ROUND(E29*J29,2)</f>
        <v>0</v>
      </c>
      <c r="L29" s="229">
        <v>21</v>
      </c>
      <c r="M29" s="229">
        <f>G29*(1+L29/100)</f>
        <v>0</v>
      </c>
      <c r="N29" s="229">
        <v>0.39561000000000002</v>
      </c>
      <c r="O29" s="229">
        <f>ROUND(E29*N29,2)</f>
        <v>3.13</v>
      </c>
      <c r="P29" s="229">
        <v>0</v>
      </c>
      <c r="Q29" s="229">
        <f>ROUND(E29*P29,2)</f>
        <v>0</v>
      </c>
      <c r="R29" s="229"/>
      <c r="S29" s="229" t="s">
        <v>152</v>
      </c>
      <c r="T29" s="229" t="s">
        <v>153</v>
      </c>
      <c r="U29" s="229">
        <v>0.72</v>
      </c>
      <c r="V29" s="229">
        <f>ROUND(E29*U29,2)</f>
        <v>5.7</v>
      </c>
      <c r="W29" s="229"/>
      <c r="X29" s="229" t="s">
        <v>154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155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44">
        <v>20</v>
      </c>
      <c r="B30" s="245" t="s">
        <v>328</v>
      </c>
      <c r="C30" s="252" t="s">
        <v>329</v>
      </c>
      <c r="D30" s="246" t="s">
        <v>254</v>
      </c>
      <c r="E30" s="247">
        <v>0.04</v>
      </c>
      <c r="F30" s="248"/>
      <c r="G30" s="249">
        <f>ROUND(E30*F30,2)</f>
        <v>0</v>
      </c>
      <c r="H30" s="230"/>
      <c r="I30" s="229">
        <f>ROUND(E30*H30,2)</f>
        <v>0</v>
      </c>
      <c r="J30" s="230"/>
      <c r="K30" s="229">
        <f>ROUND(E30*J30,2)</f>
        <v>0</v>
      </c>
      <c r="L30" s="229">
        <v>21</v>
      </c>
      <c r="M30" s="229">
        <f>G30*(1+L30/100)</f>
        <v>0</v>
      </c>
      <c r="N30" s="229">
        <v>1.02396</v>
      </c>
      <c r="O30" s="229">
        <f>ROUND(E30*N30,2)</f>
        <v>0.04</v>
      </c>
      <c r="P30" s="229">
        <v>0</v>
      </c>
      <c r="Q30" s="229">
        <f>ROUND(E30*P30,2)</f>
        <v>0</v>
      </c>
      <c r="R30" s="229"/>
      <c r="S30" s="229" t="s">
        <v>152</v>
      </c>
      <c r="T30" s="229" t="s">
        <v>153</v>
      </c>
      <c r="U30" s="229">
        <v>29.568000000000001</v>
      </c>
      <c r="V30" s="229">
        <f>ROUND(E30*U30,2)</f>
        <v>1.18</v>
      </c>
      <c r="W30" s="229"/>
      <c r="X30" s="229" t="s">
        <v>154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155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232" t="s">
        <v>147</v>
      </c>
      <c r="B31" s="233" t="s">
        <v>71</v>
      </c>
      <c r="C31" s="251" t="s">
        <v>72</v>
      </c>
      <c r="D31" s="234"/>
      <c r="E31" s="235"/>
      <c r="F31" s="236"/>
      <c r="G31" s="237">
        <f>SUMIF(AG32:AG33,"&lt;&gt;NOR",G32:G33)</f>
        <v>0</v>
      </c>
      <c r="H31" s="231"/>
      <c r="I31" s="231">
        <f>SUM(I32:I33)</f>
        <v>0</v>
      </c>
      <c r="J31" s="231"/>
      <c r="K31" s="231">
        <f>SUM(K32:K33)</f>
        <v>0</v>
      </c>
      <c r="L31" s="231"/>
      <c r="M31" s="231">
        <f>SUM(M32:M33)</f>
        <v>0</v>
      </c>
      <c r="N31" s="231"/>
      <c r="O31" s="231">
        <f>SUM(O32:O33)</f>
        <v>11.809999999999999</v>
      </c>
      <c r="P31" s="231"/>
      <c r="Q31" s="231">
        <f>SUM(Q32:Q33)</f>
        <v>0</v>
      </c>
      <c r="R31" s="231"/>
      <c r="S31" s="231"/>
      <c r="T31" s="231"/>
      <c r="U31" s="231"/>
      <c r="V31" s="231">
        <f>SUM(V32:V33)</f>
        <v>121.44</v>
      </c>
      <c r="W31" s="231"/>
      <c r="X31" s="231"/>
      <c r="AG31" t="s">
        <v>148</v>
      </c>
    </row>
    <row r="32" spans="1:60" ht="22.5" outlineLevel="1" x14ac:dyDescent="0.2">
      <c r="A32" s="244">
        <v>21</v>
      </c>
      <c r="B32" s="245" t="s">
        <v>330</v>
      </c>
      <c r="C32" s="252" t="s">
        <v>331</v>
      </c>
      <c r="D32" s="246" t="s">
        <v>160</v>
      </c>
      <c r="E32" s="247">
        <v>3.06</v>
      </c>
      <c r="F32" s="248"/>
      <c r="G32" s="249">
        <f>ROUND(E32*F32,2)</f>
        <v>0</v>
      </c>
      <c r="H32" s="230"/>
      <c r="I32" s="229">
        <f>ROUND(E32*H32,2)</f>
        <v>0</v>
      </c>
      <c r="J32" s="230"/>
      <c r="K32" s="229">
        <f>ROUND(E32*J32,2)</f>
        <v>0</v>
      </c>
      <c r="L32" s="229">
        <v>21</v>
      </c>
      <c r="M32" s="229">
        <f>G32*(1+L32/100)</f>
        <v>0</v>
      </c>
      <c r="N32" s="229">
        <v>3.0807500000000001</v>
      </c>
      <c r="O32" s="229">
        <f>ROUND(E32*N32,2)</f>
        <v>9.43</v>
      </c>
      <c r="P32" s="229">
        <v>0</v>
      </c>
      <c r="Q32" s="229">
        <f>ROUND(E32*P32,2)</f>
        <v>0</v>
      </c>
      <c r="R32" s="229"/>
      <c r="S32" s="229" t="s">
        <v>293</v>
      </c>
      <c r="T32" s="229" t="s">
        <v>294</v>
      </c>
      <c r="U32" s="229">
        <v>0</v>
      </c>
      <c r="V32" s="229">
        <f>ROUND(E32*U32,2)</f>
        <v>0</v>
      </c>
      <c r="W32" s="229"/>
      <c r="X32" s="229" t="s">
        <v>193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194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4">
        <v>22</v>
      </c>
      <c r="B33" s="245" t="s">
        <v>332</v>
      </c>
      <c r="C33" s="252" t="s">
        <v>333</v>
      </c>
      <c r="D33" s="246" t="s">
        <v>151</v>
      </c>
      <c r="E33" s="247">
        <v>368</v>
      </c>
      <c r="F33" s="248"/>
      <c r="G33" s="249">
        <f>ROUND(E33*F33,2)</f>
        <v>0</v>
      </c>
      <c r="H33" s="230"/>
      <c r="I33" s="229">
        <f>ROUND(E33*H33,2)</f>
        <v>0</v>
      </c>
      <c r="J33" s="230"/>
      <c r="K33" s="229">
        <f>ROUND(E33*J33,2)</f>
        <v>0</v>
      </c>
      <c r="L33" s="229">
        <v>21</v>
      </c>
      <c r="M33" s="229">
        <f>G33*(1+L33/100)</f>
        <v>0</v>
      </c>
      <c r="N33" s="229">
        <v>6.4799999999999996E-3</v>
      </c>
      <c r="O33" s="229">
        <f>ROUND(E33*N33,2)</f>
        <v>2.38</v>
      </c>
      <c r="P33" s="229">
        <v>0</v>
      </c>
      <c r="Q33" s="229">
        <f>ROUND(E33*P33,2)</f>
        <v>0</v>
      </c>
      <c r="R33" s="229"/>
      <c r="S33" s="229" t="s">
        <v>152</v>
      </c>
      <c r="T33" s="229" t="s">
        <v>153</v>
      </c>
      <c r="U33" s="229">
        <v>0.33</v>
      </c>
      <c r="V33" s="229">
        <f>ROUND(E33*U33,2)</f>
        <v>121.44</v>
      </c>
      <c r="W33" s="229"/>
      <c r="X33" s="229" t="s">
        <v>154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155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32" t="s">
        <v>147</v>
      </c>
      <c r="B34" s="233" t="s">
        <v>73</v>
      </c>
      <c r="C34" s="251" t="s">
        <v>74</v>
      </c>
      <c r="D34" s="234"/>
      <c r="E34" s="235"/>
      <c r="F34" s="236"/>
      <c r="G34" s="237">
        <f>SUMIF(AG35:AG35,"&lt;&gt;NOR",G35:G35)</f>
        <v>0</v>
      </c>
      <c r="H34" s="231"/>
      <c r="I34" s="231">
        <f>SUM(I35:I35)</f>
        <v>0</v>
      </c>
      <c r="J34" s="231"/>
      <c r="K34" s="231">
        <f>SUM(K35:K35)</f>
        <v>0</v>
      </c>
      <c r="L34" s="231"/>
      <c r="M34" s="231">
        <f>SUM(M35:M35)</f>
        <v>0</v>
      </c>
      <c r="N34" s="231"/>
      <c r="O34" s="231">
        <f>SUM(O35:O35)</f>
        <v>0.59</v>
      </c>
      <c r="P34" s="231"/>
      <c r="Q34" s="231">
        <f>SUM(Q35:Q35)</f>
        <v>0</v>
      </c>
      <c r="R34" s="231"/>
      <c r="S34" s="231"/>
      <c r="T34" s="231"/>
      <c r="U34" s="231"/>
      <c r="V34" s="231">
        <f>SUM(V35:V35)</f>
        <v>3.58</v>
      </c>
      <c r="W34" s="231"/>
      <c r="X34" s="231"/>
      <c r="AG34" t="s">
        <v>148</v>
      </c>
    </row>
    <row r="35" spans="1:60" ht="22.5" outlineLevel="1" x14ac:dyDescent="0.2">
      <c r="A35" s="244">
        <v>23</v>
      </c>
      <c r="B35" s="245" t="s">
        <v>334</v>
      </c>
      <c r="C35" s="252" t="s">
        <v>335</v>
      </c>
      <c r="D35" s="246" t="s">
        <v>151</v>
      </c>
      <c r="E35" s="247">
        <v>7.92</v>
      </c>
      <c r="F35" s="248"/>
      <c r="G35" s="249">
        <f>ROUND(E35*F35,2)</f>
        <v>0</v>
      </c>
      <c r="H35" s="230"/>
      <c r="I35" s="229">
        <f>ROUND(E35*H35,2)</f>
        <v>0</v>
      </c>
      <c r="J35" s="230"/>
      <c r="K35" s="229">
        <f>ROUND(E35*J35,2)</f>
        <v>0</v>
      </c>
      <c r="L35" s="229">
        <v>21</v>
      </c>
      <c r="M35" s="229">
        <f>G35*(1+L35/100)</f>
        <v>0</v>
      </c>
      <c r="N35" s="229">
        <v>7.3899999999999993E-2</v>
      </c>
      <c r="O35" s="229">
        <f>ROUND(E35*N35,2)</f>
        <v>0.59</v>
      </c>
      <c r="P35" s="229">
        <v>0</v>
      </c>
      <c r="Q35" s="229">
        <f>ROUND(E35*P35,2)</f>
        <v>0</v>
      </c>
      <c r="R35" s="229"/>
      <c r="S35" s="229" t="s">
        <v>152</v>
      </c>
      <c r="T35" s="229" t="s">
        <v>153</v>
      </c>
      <c r="U35" s="229">
        <v>0.45200000000000001</v>
      </c>
      <c r="V35" s="229">
        <f>ROUND(E35*U35,2)</f>
        <v>3.58</v>
      </c>
      <c r="W35" s="229"/>
      <c r="X35" s="229" t="s">
        <v>154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155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32" t="s">
        <v>147</v>
      </c>
      <c r="B36" s="233" t="s">
        <v>75</v>
      </c>
      <c r="C36" s="251" t="s">
        <v>76</v>
      </c>
      <c r="D36" s="234"/>
      <c r="E36" s="235"/>
      <c r="F36" s="236"/>
      <c r="G36" s="237">
        <f>SUMIF(AG37:AG37,"&lt;&gt;NOR",G37:G37)</f>
        <v>0</v>
      </c>
      <c r="H36" s="231"/>
      <c r="I36" s="231">
        <f>SUM(I37:I37)</f>
        <v>0</v>
      </c>
      <c r="J36" s="231"/>
      <c r="K36" s="231">
        <f>SUM(K37:K37)</f>
        <v>0</v>
      </c>
      <c r="L36" s="231"/>
      <c r="M36" s="231">
        <f>SUM(M37:M37)</f>
        <v>0</v>
      </c>
      <c r="N36" s="231"/>
      <c r="O36" s="231">
        <f>SUM(O37:O37)</f>
        <v>0.31</v>
      </c>
      <c r="P36" s="231"/>
      <c r="Q36" s="231">
        <f>SUM(Q37:Q37)</f>
        <v>0</v>
      </c>
      <c r="R36" s="231"/>
      <c r="S36" s="231"/>
      <c r="T36" s="231"/>
      <c r="U36" s="231"/>
      <c r="V36" s="231">
        <f>SUM(V37:V37)</f>
        <v>5.42</v>
      </c>
      <c r="W36" s="231"/>
      <c r="X36" s="231"/>
      <c r="AG36" t="s">
        <v>148</v>
      </c>
    </row>
    <row r="37" spans="1:60" outlineLevel="1" x14ac:dyDescent="0.2">
      <c r="A37" s="244">
        <v>24</v>
      </c>
      <c r="B37" s="245" t="s">
        <v>336</v>
      </c>
      <c r="C37" s="252" t="s">
        <v>337</v>
      </c>
      <c r="D37" s="246" t="s">
        <v>151</v>
      </c>
      <c r="E37" s="247">
        <v>7</v>
      </c>
      <c r="F37" s="248"/>
      <c r="G37" s="249">
        <f>ROUND(E37*F37,2)</f>
        <v>0</v>
      </c>
      <c r="H37" s="230"/>
      <c r="I37" s="229">
        <f>ROUND(E37*H37,2)</f>
        <v>0</v>
      </c>
      <c r="J37" s="230"/>
      <c r="K37" s="229">
        <f>ROUND(E37*J37,2)</f>
        <v>0</v>
      </c>
      <c r="L37" s="229">
        <v>21</v>
      </c>
      <c r="M37" s="229">
        <f>G37*(1+L37/100)</f>
        <v>0</v>
      </c>
      <c r="N37" s="229">
        <v>4.3950000000000003E-2</v>
      </c>
      <c r="O37" s="229">
        <f>ROUND(E37*N37,2)</f>
        <v>0.31</v>
      </c>
      <c r="P37" s="229">
        <v>0</v>
      </c>
      <c r="Q37" s="229">
        <f>ROUND(E37*P37,2)</f>
        <v>0</v>
      </c>
      <c r="R37" s="229"/>
      <c r="S37" s="229" t="s">
        <v>152</v>
      </c>
      <c r="T37" s="229" t="s">
        <v>153</v>
      </c>
      <c r="U37" s="229">
        <v>0.77400000000000002</v>
      </c>
      <c r="V37" s="229">
        <f>ROUND(E37*U37,2)</f>
        <v>5.42</v>
      </c>
      <c r="W37" s="229"/>
      <c r="X37" s="229" t="s">
        <v>154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155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x14ac:dyDescent="0.2">
      <c r="A38" s="232" t="s">
        <v>147</v>
      </c>
      <c r="B38" s="233" t="s">
        <v>77</v>
      </c>
      <c r="C38" s="251" t="s">
        <v>78</v>
      </c>
      <c r="D38" s="234"/>
      <c r="E38" s="235"/>
      <c r="F38" s="236"/>
      <c r="G38" s="237">
        <f>SUMIF(AG39:AG56,"&lt;&gt;NOR",G39:G56)</f>
        <v>0</v>
      </c>
      <c r="H38" s="231"/>
      <c r="I38" s="231">
        <f>SUM(I39:I56)</f>
        <v>0</v>
      </c>
      <c r="J38" s="231"/>
      <c r="K38" s="231">
        <f>SUM(K39:K56)</f>
        <v>0</v>
      </c>
      <c r="L38" s="231"/>
      <c r="M38" s="231">
        <f>SUM(M39:M56)</f>
        <v>0</v>
      </c>
      <c r="N38" s="231"/>
      <c r="O38" s="231">
        <f>SUM(O39:O56)</f>
        <v>18.570000000000004</v>
      </c>
      <c r="P38" s="231"/>
      <c r="Q38" s="231">
        <f>SUM(Q39:Q56)</f>
        <v>0</v>
      </c>
      <c r="R38" s="231"/>
      <c r="S38" s="231"/>
      <c r="T38" s="231"/>
      <c r="U38" s="231"/>
      <c r="V38" s="231">
        <f>SUM(V39:V56)</f>
        <v>1656.5700000000004</v>
      </c>
      <c r="W38" s="231"/>
      <c r="X38" s="231"/>
      <c r="AG38" t="s">
        <v>148</v>
      </c>
    </row>
    <row r="39" spans="1:60" outlineLevel="1" x14ac:dyDescent="0.2">
      <c r="A39" s="244">
        <v>25</v>
      </c>
      <c r="B39" s="245" t="s">
        <v>338</v>
      </c>
      <c r="C39" s="252" t="s">
        <v>339</v>
      </c>
      <c r="D39" s="246" t="s">
        <v>151</v>
      </c>
      <c r="E39" s="247">
        <v>127.6</v>
      </c>
      <c r="F39" s="248"/>
      <c r="G39" s="249">
        <f>ROUND(E39*F39,2)</f>
        <v>0</v>
      </c>
      <c r="H39" s="230"/>
      <c r="I39" s="229">
        <f>ROUND(E39*H39,2)</f>
        <v>0</v>
      </c>
      <c r="J39" s="230"/>
      <c r="K39" s="229">
        <f>ROUND(E39*J39,2)</f>
        <v>0</v>
      </c>
      <c r="L39" s="229">
        <v>21</v>
      </c>
      <c r="M39" s="229">
        <f>G39*(1+L39/100)</f>
        <v>0</v>
      </c>
      <c r="N39" s="229">
        <v>4.5929999999999999E-2</v>
      </c>
      <c r="O39" s="229">
        <f>ROUND(E39*N39,2)</f>
        <v>5.86</v>
      </c>
      <c r="P39" s="229">
        <v>0</v>
      </c>
      <c r="Q39" s="229">
        <f>ROUND(E39*P39,2)</f>
        <v>0</v>
      </c>
      <c r="R39" s="229"/>
      <c r="S39" s="229" t="s">
        <v>152</v>
      </c>
      <c r="T39" s="229" t="s">
        <v>153</v>
      </c>
      <c r="U39" s="229">
        <v>0.51100000000000001</v>
      </c>
      <c r="V39" s="229">
        <f>ROUND(E39*U39,2)</f>
        <v>65.2</v>
      </c>
      <c r="W39" s="229"/>
      <c r="X39" s="229" t="s">
        <v>154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155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44">
        <v>26</v>
      </c>
      <c r="B40" s="245" t="s">
        <v>340</v>
      </c>
      <c r="C40" s="252" t="s">
        <v>341</v>
      </c>
      <c r="D40" s="246" t="s">
        <v>151</v>
      </c>
      <c r="E40" s="247">
        <v>638</v>
      </c>
      <c r="F40" s="248"/>
      <c r="G40" s="249">
        <f>ROUND(E40*F40,2)</f>
        <v>0</v>
      </c>
      <c r="H40" s="230"/>
      <c r="I40" s="229">
        <f>ROUND(E40*H40,2)</f>
        <v>0</v>
      </c>
      <c r="J40" s="230"/>
      <c r="K40" s="229">
        <f>ROUND(E40*J40,2)</f>
        <v>0</v>
      </c>
      <c r="L40" s="229">
        <v>21</v>
      </c>
      <c r="M40" s="229">
        <f>G40*(1+L40/100)</f>
        <v>0</v>
      </c>
      <c r="N40" s="229">
        <v>3.2000000000000003E-4</v>
      </c>
      <c r="O40" s="229">
        <f>ROUND(E40*N40,2)</f>
        <v>0.2</v>
      </c>
      <c r="P40" s="229">
        <v>0</v>
      </c>
      <c r="Q40" s="229">
        <f>ROUND(E40*P40,2)</f>
        <v>0</v>
      </c>
      <c r="R40" s="229"/>
      <c r="S40" s="229" t="s">
        <v>152</v>
      </c>
      <c r="T40" s="229" t="s">
        <v>153</v>
      </c>
      <c r="U40" s="229">
        <v>7.0000000000000007E-2</v>
      </c>
      <c r="V40" s="229">
        <f>ROUND(E40*U40,2)</f>
        <v>44.66</v>
      </c>
      <c r="W40" s="229"/>
      <c r="X40" s="229" t="s">
        <v>154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155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44">
        <v>27</v>
      </c>
      <c r="B41" s="245" t="s">
        <v>342</v>
      </c>
      <c r="C41" s="252" t="s">
        <v>343</v>
      </c>
      <c r="D41" s="246" t="s">
        <v>151</v>
      </c>
      <c r="E41" s="247">
        <v>22.9</v>
      </c>
      <c r="F41" s="248"/>
      <c r="G41" s="249">
        <f>ROUND(E41*F41,2)</f>
        <v>0</v>
      </c>
      <c r="H41" s="230"/>
      <c r="I41" s="229">
        <f>ROUND(E41*H41,2)</f>
        <v>0</v>
      </c>
      <c r="J41" s="230"/>
      <c r="K41" s="229">
        <f>ROUND(E41*J41,2)</f>
        <v>0</v>
      </c>
      <c r="L41" s="229">
        <v>21</v>
      </c>
      <c r="M41" s="229">
        <f>G41*(1+L41/100)</f>
        <v>0</v>
      </c>
      <c r="N41" s="229">
        <v>1.8880000000000001E-2</v>
      </c>
      <c r="O41" s="229">
        <f>ROUND(E41*N41,2)</f>
        <v>0.43</v>
      </c>
      <c r="P41" s="229">
        <v>0</v>
      </c>
      <c r="Q41" s="229">
        <f>ROUND(E41*P41,2)</f>
        <v>0</v>
      </c>
      <c r="R41" s="229"/>
      <c r="S41" s="229" t="s">
        <v>152</v>
      </c>
      <c r="T41" s="229" t="s">
        <v>153</v>
      </c>
      <c r="U41" s="229">
        <v>1.2558</v>
      </c>
      <c r="V41" s="229">
        <f>ROUND(E41*U41,2)</f>
        <v>28.76</v>
      </c>
      <c r="W41" s="229"/>
      <c r="X41" s="229" t="s">
        <v>154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155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4">
        <v>28</v>
      </c>
      <c r="B42" s="245" t="s">
        <v>344</v>
      </c>
      <c r="C42" s="252" t="s">
        <v>345</v>
      </c>
      <c r="D42" s="246" t="s">
        <v>176</v>
      </c>
      <c r="E42" s="247">
        <v>150</v>
      </c>
      <c r="F42" s="248"/>
      <c r="G42" s="249">
        <f>ROUND(E42*F42,2)</f>
        <v>0</v>
      </c>
      <c r="H42" s="230"/>
      <c r="I42" s="229">
        <f>ROUND(E42*H42,2)</f>
        <v>0</v>
      </c>
      <c r="J42" s="230"/>
      <c r="K42" s="229">
        <f>ROUND(E42*J42,2)</f>
        <v>0</v>
      </c>
      <c r="L42" s="229">
        <v>21</v>
      </c>
      <c r="M42" s="229">
        <f>G42*(1+L42/100)</f>
        <v>0</v>
      </c>
      <c r="N42" s="229">
        <v>3.6999999999999999E-4</v>
      </c>
      <c r="O42" s="229">
        <f>ROUND(E42*N42,2)</f>
        <v>0.06</v>
      </c>
      <c r="P42" s="229">
        <v>0</v>
      </c>
      <c r="Q42" s="229">
        <f>ROUND(E42*P42,2)</f>
        <v>0</v>
      </c>
      <c r="R42" s="229"/>
      <c r="S42" s="229" t="s">
        <v>152</v>
      </c>
      <c r="T42" s="229" t="s">
        <v>153</v>
      </c>
      <c r="U42" s="229">
        <v>0.21360000000000001</v>
      </c>
      <c r="V42" s="229">
        <f>ROUND(E42*U42,2)</f>
        <v>32.04</v>
      </c>
      <c r="W42" s="229"/>
      <c r="X42" s="229" t="s">
        <v>154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155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44">
        <v>29</v>
      </c>
      <c r="B43" s="245" t="s">
        <v>346</v>
      </c>
      <c r="C43" s="252" t="s">
        <v>347</v>
      </c>
      <c r="D43" s="246" t="s">
        <v>151</v>
      </c>
      <c r="E43" s="247">
        <v>638</v>
      </c>
      <c r="F43" s="248"/>
      <c r="G43" s="249">
        <f>ROUND(E43*F43,2)</f>
        <v>0</v>
      </c>
      <c r="H43" s="230"/>
      <c r="I43" s="229">
        <f>ROUND(E43*H43,2)</f>
        <v>0</v>
      </c>
      <c r="J43" s="230"/>
      <c r="K43" s="229">
        <f>ROUND(E43*J43,2)</f>
        <v>0</v>
      </c>
      <c r="L43" s="229">
        <v>21</v>
      </c>
      <c r="M43" s="229">
        <f>G43*(1+L43/100)</f>
        <v>0</v>
      </c>
      <c r="N43" s="229">
        <v>1.3939999999999999E-2</v>
      </c>
      <c r="O43" s="229">
        <f>ROUND(E43*N43,2)</f>
        <v>8.89</v>
      </c>
      <c r="P43" s="229">
        <v>0</v>
      </c>
      <c r="Q43" s="229">
        <f>ROUND(E43*P43,2)</f>
        <v>0</v>
      </c>
      <c r="R43" s="229"/>
      <c r="S43" s="229" t="s">
        <v>152</v>
      </c>
      <c r="T43" s="229" t="s">
        <v>153</v>
      </c>
      <c r="U43" s="229">
        <v>1.2558</v>
      </c>
      <c r="V43" s="229">
        <f>ROUND(E43*U43,2)</f>
        <v>801.2</v>
      </c>
      <c r="W43" s="229"/>
      <c r="X43" s="229" t="s">
        <v>154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155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44">
        <v>30</v>
      </c>
      <c r="B44" s="245" t="s">
        <v>348</v>
      </c>
      <c r="C44" s="252" t="s">
        <v>349</v>
      </c>
      <c r="D44" s="246" t="s">
        <v>151</v>
      </c>
      <c r="E44" s="247">
        <v>59.5</v>
      </c>
      <c r="F44" s="248"/>
      <c r="G44" s="249">
        <f>ROUND(E44*F44,2)</f>
        <v>0</v>
      </c>
      <c r="H44" s="230"/>
      <c r="I44" s="229">
        <f>ROUND(E44*H44,2)</f>
        <v>0</v>
      </c>
      <c r="J44" s="230"/>
      <c r="K44" s="229">
        <f>ROUND(E44*J44,2)</f>
        <v>0</v>
      </c>
      <c r="L44" s="229">
        <v>21</v>
      </c>
      <c r="M44" s="229">
        <f>G44*(1+L44/100)</f>
        <v>0</v>
      </c>
      <c r="N44" s="229">
        <v>1.278E-2</v>
      </c>
      <c r="O44" s="229">
        <f>ROUND(E44*N44,2)</f>
        <v>0.76</v>
      </c>
      <c r="P44" s="229">
        <v>0</v>
      </c>
      <c r="Q44" s="229">
        <f>ROUND(E44*P44,2)</f>
        <v>0</v>
      </c>
      <c r="R44" s="229"/>
      <c r="S44" s="229" t="s">
        <v>152</v>
      </c>
      <c r="T44" s="229" t="s">
        <v>153</v>
      </c>
      <c r="U44" s="229">
        <v>2.9020000000000001</v>
      </c>
      <c r="V44" s="229">
        <f>ROUND(E44*U44,2)</f>
        <v>172.67</v>
      </c>
      <c r="W44" s="229"/>
      <c r="X44" s="229" t="s">
        <v>154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155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2.5" outlineLevel="1" x14ac:dyDescent="0.2">
      <c r="A45" s="244">
        <v>31</v>
      </c>
      <c r="B45" s="245" t="s">
        <v>350</v>
      </c>
      <c r="C45" s="252" t="s">
        <v>351</v>
      </c>
      <c r="D45" s="246" t="s">
        <v>151</v>
      </c>
      <c r="E45" s="247">
        <v>24.6</v>
      </c>
      <c r="F45" s="248"/>
      <c r="G45" s="249">
        <f>ROUND(E45*F45,2)</f>
        <v>0</v>
      </c>
      <c r="H45" s="230"/>
      <c r="I45" s="229">
        <f>ROUND(E45*H45,2)</f>
        <v>0</v>
      </c>
      <c r="J45" s="230"/>
      <c r="K45" s="229">
        <f>ROUND(E45*J45,2)</f>
        <v>0</v>
      </c>
      <c r="L45" s="229">
        <v>21</v>
      </c>
      <c r="M45" s="229">
        <f>G45*(1+L45/100)</f>
        <v>0</v>
      </c>
      <c r="N45" s="229">
        <v>1.3390000000000001E-2</v>
      </c>
      <c r="O45" s="229">
        <f>ROUND(E45*N45,2)</f>
        <v>0.33</v>
      </c>
      <c r="P45" s="229">
        <v>0</v>
      </c>
      <c r="Q45" s="229">
        <f>ROUND(E45*P45,2)</f>
        <v>0</v>
      </c>
      <c r="R45" s="229"/>
      <c r="S45" s="229" t="s">
        <v>152</v>
      </c>
      <c r="T45" s="229" t="s">
        <v>153</v>
      </c>
      <c r="U45" s="229">
        <v>2.9020000000000001</v>
      </c>
      <c r="V45" s="229">
        <f>ROUND(E45*U45,2)</f>
        <v>71.39</v>
      </c>
      <c r="W45" s="229"/>
      <c r="X45" s="229" t="s">
        <v>154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155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44">
        <v>32</v>
      </c>
      <c r="B46" s="245" t="s">
        <v>352</v>
      </c>
      <c r="C46" s="252" t="s">
        <v>353</v>
      </c>
      <c r="D46" s="246" t="s">
        <v>151</v>
      </c>
      <c r="E46" s="247">
        <v>109.28</v>
      </c>
      <c r="F46" s="248"/>
      <c r="G46" s="249">
        <f>ROUND(E46*F46,2)</f>
        <v>0</v>
      </c>
      <c r="H46" s="230"/>
      <c r="I46" s="229">
        <f>ROUND(E46*H46,2)</f>
        <v>0</v>
      </c>
      <c r="J46" s="230"/>
      <c r="K46" s="229">
        <f>ROUND(E46*J46,2)</f>
        <v>0</v>
      </c>
      <c r="L46" s="229">
        <v>21</v>
      </c>
      <c r="M46" s="229">
        <f>G46*(1+L46/100)</f>
        <v>0</v>
      </c>
      <c r="N46" s="229">
        <v>1.37E-2</v>
      </c>
      <c r="O46" s="229">
        <f>ROUND(E46*N46,2)</f>
        <v>1.5</v>
      </c>
      <c r="P46" s="229">
        <v>0</v>
      </c>
      <c r="Q46" s="229">
        <f>ROUND(E46*P46,2)</f>
        <v>0</v>
      </c>
      <c r="R46" s="229"/>
      <c r="S46" s="229" t="s">
        <v>152</v>
      </c>
      <c r="T46" s="229" t="s">
        <v>153</v>
      </c>
      <c r="U46" s="229">
        <v>2.9020000000000001</v>
      </c>
      <c r="V46" s="229">
        <f>ROUND(E46*U46,2)</f>
        <v>317.13</v>
      </c>
      <c r="W46" s="229"/>
      <c r="X46" s="229" t="s">
        <v>154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155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44">
        <v>33</v>
      </c>
      <c r="B47" s="245" t="s">
        <v>354</v>
      </c>
      <c r="C47" s="252" t="s">
        <v>355</v>
      </c>
      <c r="D47" s="246" t="s">
        <v>176</v>
      </c>
      <c r="E47" s="247">
        <v>37.5</v>
      </c>
      <c r="F47" s="248"/>
      <c r="G47" s="249">
        <f>ROUND(E47*F47,2)</f>
        <v>0</v>
      </c>
      <c r="H47" s="230"/>
      <c r="I47" s="229">
        <f>ROUND(E47*H47,2)</f>
        <v>0</v>
      </c>
      <c r="J47" s="230"/>
      <c r="K47" s="229">
        <f>ROUND(E47*J47,2)</f>
        <v>0</v>
      </c>
      <c r="L47" s="229">
        <v>21</v>
      </c>
      <c r="M47" s="229">
        <f>G47*(1+L47/100)</f>
        <v>0</v>
      </c>
      <c r="N47" s="229">
        <v>2.7100000000000002E-3</v>
      </c>
      <c r="O47" s="229">
        <f>ROUND(E47*N47,2)</f>
        <v>0.1</v>
      </c>
      <c r="P47" s="229">
        <v>0</v>
      </c>
      <c r="Q47" s="229">
        <f>ROUND(E47*P47,2)</f>
        <v>0</v>
      </c>
      <c r="R47" s="229"/>
      <c r="S47" s="229" t="s">
        <v>152</v>
      </c>
      <c r="T47" s="229" t="s">
        <v>153</v>
      </c>
      <c r="U47" s="229">
        <v>0.28000000000000003</v>
      </c>
      <c r="V47" s="229">
        <f>ROUND(E47*U47,2)</f>
        <v>10.5</v>
      </c>
      <c r="W47" s="229"/>
      <c r="X47" s="229" t="s">
        <v>154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155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44">
        <v>34</v>
      </c>
      <c r="B48" s="245" t="s">
        <v>354</v>
      </c>
      <c r="C48" s="252" t="s">
        <v>356</v>
      </c>
      <c r="D48" s="246" t="s">
        <v>176</v>
      </c>
      <c r="E48" s="247">
        <v>50</v>
      </c>
      <c r="F48" s="248"/>
      <c r="G48" s="249">
        <f>ROUND(E48*F48,2)</f>
        <v>0</v>
      </c>
      <c r="H48" s="230"/>
      <c r="I48" s="229">
        <f>ROUND(E48*H48,2)</f>
        <v>0</v>
      </c>
      <c r="J48" s="230"/>
      <c r="K48" s="229">
        <f>ROUND(E48*J48,2)</f>
        <v>0</v>
      </c>
      <c r="L48" s="229">
        <v>21</v>
      </c>
      <c r="M48" s="229">
        <f>G48*(1+L48/100)</f>
        <v>0</v>
      </c>
      <c r="N48" s="229">
        <v>3.2799999999999999E-3</v>
      </c>
      <c r="O48" s="229">
        <f>ROUND(E48*N48,2)</f>
        <v>0.16</v>
      </c>
      <c r="P48" s="229">
        <v>0</v>
      </c>
      <c r="Q48" s="229">
        <f>ROUND(E48*P48,2)</f>
        <v>0</v>
      </c>
      <c r="R48" s="229"/>
      <c r="S48" s="229" t="s">
        <v>152</v>
      </c>
      <c r="T48" s="229" t="s">
        <v>153</v>
      </c>
      <c r="U48" s="229">
        <v>0.28000000000000003</v>
      </c>
      <c r="V48" s="229">
        <f>ROUND(E48*U48,2)</f>
        <v>14</v>
      </c>
      <c r="W48" s="229"/>
      <c r="X48" s="229" t="s">
        <v>154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155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4">
        <v>35</v>
      </c>
      <c r="B49" s="245" t="s">
        <v>357</v>
      </c>
      <c r="C49" s="252" t="s">
        <v>358</v>
      </c>
      <c r="D49" s="246" t="s">
        <v>151</v>
      </c>
      <c r="E49" s="247">
        <v>21.827999999999999</v>
      </c>
      <c r="F49" s="248"/>
      <c r="G49" s="249">
        <f>ROUND(E49*F49,2)</f>
        <v>0</v>
      </c>
      <c r="H49" s="230"/>
      <c r="I49" s="229">
        <f>ROUND(E49*H49,2)</f>
        <v>0</v>
      </c>
      <c r="J49" s="230"/>
      <c r="K49" s="229">
        <f>ROUND(E49*J49,2)</f>
        <v>0</v>
      </c>
      <c r="L49" s="229">
        <v>21</v>
      </c>
      <c r="M49" s="229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29"/>
      <c r="S49" s="229" t="s">
        <v>152</v>
      </c>
      <c r="T49" s="229" t="s">
        <v>153</v>
      </c>
      <c r="U49" s="229">
        <v>0.42</v>
      </c>
      <c r="V49" s="229">
        <f>ROUND(E49*U49,2)</f>
        <v>9.17</v>
      </c>
      <c r="W49" s="229"/>
      <c r="X49" s="229" t="s">
        <v>154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155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44">
        <v>36</v>
      </c>
      <c r="B50" s="245" t="s">
        <v>359</v>
      </c>
      <c r="C50" s="252" t="s">
        <v>360</v>
      </c>
      <c r="D50" s="246" t="s">
        <v>176</v>
      </c>
      <c r="E50" s="247">
        <v>169</v>
      </c>
      <c r="F50" s="248"/>
      <c r="G50" s="249">
        <f>ROUND(E50*F50,2)</f>
        <v>0</v>
      </c>
      <c r="H50" s="230"/>
      <c r="I50" s="229">
        <f>ROUND(E50*H50,2)</f>
        <v>0</v>
      </c>
      <c r="J50" s="230"/>
      <c r="K50" s="229">
        <f>ROUND(E50*J50,2)</f>
        <v>0</v>
      </c>
      <c r="L50" s="229">
        <v>21</v>
      </c>
      <c r="M50" s="229">
        <f>G50*(1+L50/100)</f>
        <v>0</v>
      </c>
      <c r="N50" s="229">
        <v>1.4999999999999999E-4</v>
      </c>
      <c r="O50" s="229">
        <f>ROUND(E50*N50,2)</f>
        <v>0.03</v>
      </c>
      <c r="P50" s="229">
        <v>0</v>
      </c>
      <c r="Q50" s="229">
        <f>ROUND(E50*P50,2)</f>
        <v>0</v>
      </c>
      <c r="R50" s="229"/>
      <c r="S50" s="229" t="s">
        <v>152</v>
      </c>
      <c r="T50" s="229" t="s">
        <v>153</v>
      </c>
      <c r="U50" s="229">
        <v>0.06</v>
      </c>
      <c r="V50" s="229">
        <f>ROUND(E50*U50,2)</f>
        <v>10.14</v>
      </c>
      <c r="W50" s="229"/>
      <c r="X50" s="229" t="s">
        <v>154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155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4">
        <v>37</v>
      </c>
      <c r="B51" s="245" t="s">
        <v>361</v>
      </c>
      <c r="C51" s="252" t="s">
        <v>362</v>
      </c>
      <c r="D51" s="246" t="s">
        <v>176</v>
      </c>
      <c r="E51" s="247">
        <v>591.5</v>
      </c>
      <c r="F51" s="248"/>
      <c r="G51" s="249">
        <f>ROUND(E51*F51,2)</f>
        <v>0</v>
      </c>
      <c r="H51" s="230"/>
      <c r="I51" s="229">
        <f>ROUND(E51*H51,2)</f>
        <v>0</v>
      </c>
      <c r="J51" s="230"/>
      <c r="K51" s="229">
        <f>ROUND(E51*J51,2)</f>
        <v>0</v>
      </c>
      <c r="L51" s="229">
        <v>21</v>
      </c>
      <c r="M51" s="229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29"/>
      <c r="S51" s="229" t="s">
        <v>152</v>
      </c>
      <c r="T51" s="229" t="s">
        <v>153</v>
      </c>
      <c r="U51" s="229">
        <v>0.1</v>
      </c>
      <c r="V51" s="229">
        <f>ROUND(E51*U51,2)</f>
        <v>59.15</v>
      </c>
      <c r="W51" s="229"/>
      <c r="X51" s="229" t="s">
        <v>154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155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4">
        <v>38</v>
      </c>
      <c r="B52" s="245" t="s">
        <v>363</v>
      </c>
      <c r="C52" s="252" t="s">
        <v>364</v>
      </c>
      <c r="D52" s="246" t="s">
        <v>176</v>
      </c>
      <c r="E52" s="247">
        <v>620.54999999999995</v>
      </c>
      <c r="F52" s="248"/>
      <c r="G52" s="249">
        <f>ROUND(E52*F52,2)</f>
        <v>0</v>
      </c>
      <c r="H52" s="230"/>
      <c r="I52" s="229">
        <f>ROUND(E52*H52,2)</f>
        <v>0</v>
      </c>
      <c r="J52" s="230"/>
      <c r="K52" s="229">
        <f>ROUND(E52*J52,2)</f>
        <v>0</v>
      </c>
      <c r="L52" s="229">
        <v>21</v>
      </c>
      <c r="M52" s="229">
        <f>G52*(1+L52/100)</f>
        <v>0</v>
      </c>
      <c r="N52" s="229">
        <v>1E-4</v>
      </c>
      <c r="O52" s="229">
        <f>ROUND(E52*N52,2)</f>
        <v>0.06</v>
      </c>
      <c r="P52" s="229">
        <v>0</v>
      </c>
      <c r="Q52" s="229">
        <f>ROUND(E52*P52,2)</f>
        <v>0</v>
      </c>
      <c r="R52" s="229" t="s">
        <v>365</v>
      </c>
      <c r="S52" s="229" t="s">
        <v>152</v>
      </c>
      <c r="T52" s="229" t="s">
        <v>153</v>
      </c>
      <c r="U52" s="229">
        <v>0</v>
      </c>
      <c r="V52" s="229">
        <f>ROUND(E52*U52,2)</f>
        <v>0</v>
      </c>
      <c r="W52" s="229"/>
      <c r="X52" s="229" t="s">
        <v>366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367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1" x14ac:dyDescent="0.2">
      <c r="A53" s="244">
        <v>39</v>
      </c>
      <c r="B53" s="245" t="s">
        <v>368</v>
      </c>
      <c r="C53" s="252" t="s">
        <v>369</v>
      </c>
      <c r="D53" s="246" t="s">
        <v>151</v>
      </c>
      <c r="E53" s="247">
        <v>27.2</v>
      </c>
      <c r="F53" s="248"/>
      <c r="G53" s="249">
        <f>ROUND(E53*F53,2)</f>
        <v>0</v>
      </c>
      <c r="H53" s="230"/>
      <c r="I53" s="229">
        <f>ROUND(E53*H53,2)</f>
        <v>0</v>
      </c>
      <c r="J53" s="230"/>
      <c r="K53" s="229">
        <f>ROUND(E53*J53,2)</f>
        <v>0</v>
      </c>
      <c r="L53" s="229">
        <v>21</v>
      </c>
      <c r="M53" s="229">
        <f>G53*(1+L53/100)</f>
        <v>0</v>
      </c>
      <c r="N53" s="229">
        <v>3.6700000000000001E-3</v>
      </c>
      <c r="O53" s="229">
        <f>ROUND(E53*N53,2)</f>
        <v>0.1</v>
      </c>
      <c r="P53" s="229">
        <v>0</v>
      </c>
      <c r="Q53" s="229">
        <f>ROUND(E53*P53,2)</f>
        <v>0</v>
      </c>
      <c r="R53" s="229"/>
      <c r="S53" s="229" t="s">
        <v>152</v>
      </c>
      <c r="T53" s="229" t="s">
        <v>153</v>
      </c>
      <c r="U53" s="229">
        <v>0.36199999999999999</v>
      </c>
      <c r="V53" s="229">
        <f>ROUND(E53*U53,2)</f>
        <v>9.85</v>
      </c>
      <c r="W53" s="229"/>
      <c r="X53" s="229" t="s">
        <v>154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155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4">
        <v>40</v>
      </c>
      <c r="B54" s="245" t="s">
        <v>370</v>
      </c>
      <c r="C54" s="252" t="s">
        <v>371</v>
      </c>
      <c r="D54" s="246" t="s">
        <v>151</v>
      </c>
      <c r="E54" s="247">
        <v>27.2</v>
      </c>
      <c r="F54" s="248"/>
      <c r="G54" s="249">
        <f>ROUND(E54*F54,2)</f>
        <v>0</v>
      </c>
      <c r="H54" s="230"/>
      <c r="I54" s="229">
        <f>ROUND(E54*H54,2)</f>
        <v>0</v>
      </c>
      <c r="J54" s="230"/>
      <c r="K54" s="229">
        <f>ROUND(E54*J54,2)</f>
        <v>0</v>
      </c>
      <c r="L54" s="229">
        <v>21</v>
      </c>
      <c r="M54" s="229">
        <f>G54*(1+L54/100)</f>
        <v>0</v>
      </c>
      <c r="N54" s="229">
        <v>2.4199999999999998E-3</v>
      </c>
      <c r="O54" s="229">
        <f>ROUND(E54*N54,2)</f>
        <v>7.0000000000000007E-2</v>
      </c>
      <c r="P54" s="229">
        <v>0</v>
      </c>
      <c r="Q54" s="229">
        <f>ROUND(E54*P54,2)</f>
        <v>0</v>
      </c>
      <c r="R54" s="229"/>
      <c r="S54" s="229" t="s">
        <v>152</v>
      </c>
      <c r="T54" s="229" t="s">
        <v>153</v>
      </c>
      <c r="U54" s="229">
        <v>0.22</v>
      </c>
      <c r="V54" s="229">
        <f>ROUND(E54*U54,2)</f>
        <v>5.98</v>
      </c>
      <c r="W54" s="229"/>
      <c r="X54" s="229" t="s">
        <v>154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155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44">
        <v>41</v>
      </c>
      <c r="B55" s="245" t="s">
        <v>372</v>
      </c>
      <c r="C55" s="252" t="s">
        <v>373</v>
      </c>
      <c r="D55" s="246" t="s">
        <v>151</v>
      </c>
      <c r="E55" s="247">
        <v>54</v>
      </c>
      <c r="F55" s="248"/>
      <c r="G55" s="249">
        <f>ROUND(E55*F55,2)</f>
        <v>0</v>
      </c>
      <c r="H55" s="230"/>
      <c r="I55" s="229">
        <f>ROUND(E55*H55,2)</f>
        <v>0</v>
      </c>
      <c r="J55" s="230"/>
      <c r="K55" s="229">
        <f>ROUND(E55*J55,2)</f>
        <v>0</v>
      </c>
      <c r="L55" s="229">
        <v>21</v>
      </c>
      <c r="M55" s="229">
        <f>G55*(1+L55/100)</f>
        <v>0</v>
      </c>
      <c r="N55" s="229">
        <v>3.5E-4</v>
      </c>
      <c r="O55" s="229">
        <f>ROUND(E55*N55,2)</f>
        <v>0.02</v>
      </c>
      <c r="P55" s="229">
        <v>0</v>
      </c>
      <c r="Q55" s="229">
        <f>ROUND(E55*P55,2)</f>
        <v>0</v>
      </c>
      <c r="R55" s="229"/>
      <c r="S55" s="229" t="s">
        <v>152</v>
      </c>
      <c r="T55" s="229" t="s">
        <v>153</v>
      </c>
      <c r="U55" s="229">
        <v>8.5999999999999993E-2</v>
      </c>
      <c r="V55" s="229">
        <f>ROUND(E55*U55,2)</f>
        <v>4.6399999999999997</v>
      </c>
      <c r="W55" s="229"/>
      <c r="X55" s="229" t="s">
        <v>154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155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44">
        <v>42</v>
      </c>
      <c r="B56" s="245" t="s">
        <v>374</v>
      </c>
      <c r="C56" s="252" t="s">
        <v>375</v>
      </c>
      <c r="D56" s="246" t="s">
        <v>171</v>
      </c>
      <c r="E56" s="247">
        <v>1</v>
      </c>
      <c r="F56" s="248"/>
      <c r="G56" s="249">
        <f>ROUND(E56*F56,2)</f>
        <v>0</v>
      </c>
      <c r="H56" s="230"/>
      <c r="I56" s="229">
        <f>ROUND(E56*H56,2)</f>
        <v>0</v>
      </c>
      <c r="J56" s="230"/>
      <c r="K56" s="229">
        <f>ROUND(E56*J56,2)</f>
        <v>0</v>
      </c>
      <c r="L56" s="229">
        <v>21</v>
      </c>
      <c r="M56" s="229">
        <f>G56*(1+L56/100)</f>
        <v>0</v>
      </c>
      <c r="N56" s="229">
        <v>3.5E-4</v>
      </c>
      <c r="O56" s="229">
        <f>ROUND(E56*N56,2)</f>
        <v>0</v>
      </c>
      <c r="P56" s="229">
        <v>0</v>
      </c>
      <c r="Q56" s="229">
        <f>ROUND(E56*P56,2)</f>
        <v>0</v>
      </c>
      <c r="R56" s="229"/>
      <c r="S56" s="229" t="s">
        <v>293</v>
      </c>
      <c r="T56" s="229" t="s">
        <v>294</v>
      </c>
      <c r="U56" s="229">
        <v>0.09</v>
      </c>
      <c r="V56" s="229">
        <f>ROUND(E56*U56,2)</f>
        <v>0.09</v>
      </c>
      <c r="W56" s="229"/>
      <c r="X56" s="229" t="s">
        <v>154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155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32" t="s">
        <v>147</v>
      </c>
      <c r="B57" s="233" t="s">
        <v>79</v>
      </c>
      <c r="C57" s="251" t="s">
        <v>80</v>
      </c>
      <c r="D57" s="234"/>
      <c r="E57" s="235"/>
      <c r="F57" s="236"/>
      <c r="G57" s="237">
        <f>SUMIF(AG58:AG59,"&lt;&gt;NOR",G58:G59)</f>
        <v>0</v>
      </c>
      <c r="H57" s="231"/>
      <c r="I57" s="231">
        <f>SUM(I58:I59)</f>
        <v>0</v>
      </c>
      <c r="J57" s="231"/>
      <c r="K57" s="231">
        <f>SUM(K58:K59)</f>
        <v>0</v>
      </c>
      <c r="L57" s="231"/>
      <c r="M57" s="231">
        <f>SUM(M58:M59)</f>
        <v>0</v>
      </c>
      <c r="N57" s="231"/>
      <c r="O57" s="231">
        <f>SUM(O58:O59)</f>
        <v>12.549999999999999</v>
      </c>
      <c r="P57" s="231"/>
      <c r="Q57" s="231">
        <f>SUM(Q58:Q59)</f>
        <v>0</v>
      </c>
      <c r="R57" s="231"/>
      <c r="S57" s="231"/>
      <c r="T57" s="231"/>
      <c r="U57" s="231"/>
      <c r="V57" s="231">
        <f>SUM(V58:V59)</f>
        <v>194.92000000000002</v>
      </c>
      <c r="W57" s="231"/>
      <c r="X57" s="231"/>
      <c r="AG57" t="s">
        <v>148</v>
      </c>
    </row>
    <row r="58" spans="1:60" ht="22.5" outlineLevel="1" x14ac:dyDescent="0.2">
      <c r="A58" s="244">
        <v>43</v>
      </c>
      <c r="B58" s="245" t="s">
        <v>376</v>
      </c>
      <c r="C58" s="252" t="s">
        <v>377</v>
      </c>
      <c r="D58" s="246" t="s">
        <v>151</v>
      </c>
      <c r="E58" s="247">
        <v>420</v>
      </c>
      <c r="F58" s="248"/>
      <c r="G58" s="249">
        <f>ROUND(E58*F58,2)</f>
        <v>0</v>
      </c>
      <c r="H58" s="230"/>
      <c r="I58" s="229">
        <f>ROUND(E58*H58,2)</f>
        <v>0</v>
      </c>
      <c r="J58" s="230"/>
      <c r="K58" s="229">
        <f>ROUND(E58*J58,2)</f>
        <v>0</v>
      </c>
      <c r="L58" s="229">
        <v>21</v>
      </c>
      <c r="M58" s="229">
        <f>G58*(1+L58/100)</f>
        <v>0</v>
      </c>
      <c r="N58" s="229">
        <v>2.98E-2</v>
      </c>
      <c r="O58" s="229">
        <f>ROUND(E58*N58,2)</f>
        <v>12.52</v>
      </c>
      <c r="P58" s="229">
        <v>0</v>
      </c>
      <c r="Q58" s="229">
        <f>ROUND(E58*P58,2)</f>
        <v>0</v>
      </c>
      <c r="R58" s="229"/>
      <c r="S58" s="229" t="s">
        <v>152</v>
      </c>
      <c r="T58" s="229" t="s">
        <v>153</v>
      </c>
      <c r="U58" s="229">
        <v>0.46300000000000002</v>
      </c>
      <c r="V58" s="229">
        <f>ROUND(E58*U58,2)</f>
        <v>194.46</v>
      </c>
      <c r="W58" s="229"/>
      <c r="X58" s="229" t="s">
        <v>154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155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44">
        <v>44</v>
      </c>
      <c r="B59" s="245" t="s">
        <v>378</v>
      </c>
      <c r="C59" s="252" t="s">
        <v>379</v>
      </c>
      <c r="D59" s="246" t="s">
        <v>292</v>
      </c>
      <c r="E59" s="247">
        <v>1</v>
      </c>
      <c r="F59" s="248"/>
      <c r="G59" s="249">
        <f>ROUND(E59*F59,2)</f>
        <v>0</v>
      </c>
      <c r="H59" s="230"/>
      <c r="I59" s="229">
        <f>ROUND(E59*H59,2)</f>
        <v>0</v>
      </c>
      <c r="J59" s="230"/>
      <c r="K59" s="229">
        <f>ROUND(E59*J59,2)</f>
        <v>0</v>
      </c>
      <c r="L59" s="229">
        <v>21</v>
      </c>
      <c r="M59" s="229">
        <f>G59*(1+L59/100)</f>
        <v>0</v>
      </c>
      <c r="N59" s="229">
        <v>2.98E-2</v>
      </c>
      <c r="O59" s="229">
        <f>ROUND(E59*N59,2)</f>
        <v>0.03</v>
      </c>
      <c r="P59" s="229">
        <v>0</v>
      </c>
      <c r="Q59" s="229">
        <f>ROUND(E59*P59,2)</f>
        <v>0</v>
      </c>
      <c r="R59" s="229"/>
      <c r="S59" s="229" t="s">
        <v>293</v>
      </c>
      <c r="T59" s="229" t="s">
        <v>294</v>
      </c>
      <c r="U59" s="229">
        <v>0.46</v>
      </c>
      <c r="V59" s="229">
        <f>ROUND(E59*U59,2)</f>
        <v>0.46</v>
      </c>
      <c r="W59" s="229"/>
      <c r="X59" s="229" t="s">
        <v>154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155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x14ac:dyDescent="0.2">
      <c r="A60" s="232" t="s">
        <v>147</v>
      </c>
      <c r="B60" s="233" t="s">
        <v>81</v>
      </c>
      <c r="C60" s="251" t="s">
        <v>82</v>
      </c>
      <c r="D60" s="234"/>
      <c r="E60" s="235"/>
      <c r="F60" s="236"/>
      <c r="G60" s="237">
        <f>SUMIF(AG61:AG62,"&lt;&gt;NOR",G61:G62)</f>
        <v>0</v>
      </c>
      <c r="H60" s="231"/>
      <c r="I60" s="231">
        <f>SUM(I61:I62)</f>
        <v>0</v>
      </c>
      <c r="J60" s="231"/>
      <c r="K60" s="231">
        <f>SUM(K61:K62)</f>
        <v>0</v>
      </c>
      <c r="L60" s="231"/>
      <c r="M60" s="231">
        <f>SUM(M61:M62)</f>
        <v>0</v>
      </c>
      <c r="N60" s="231"/>
      <c r="O60" s="231">
        <f>SUM(O61:O62)</f>
        <v>1.03</v>
      </c>
      <c r="P60" s="231"/>
      <c r="Q60" s="231">
        <f>SUM(Q61:Q62)</f>
        <v>0.14000000000000001</v>
      </c>
      <c r="R60" s="231"/>
      <c r="S60" s="231"/>
      <c r="T60" s="231"/>
      <c r="U60" s="231"/>
      <c r="V60" s="231">
        <f>SUM(V61:V62)</f>
        <v>0</v>
      </c>
      <c r="W60" s="231"/>
      <c r="X60" s="231"/>
      <c r="AG60" t="s">
        <v>148</v>
      </c>
    </row>
    <row r="61" spans="1:60" outlineLevel="1" x14ac:dyDescent="0.2">
      <c r="A61" s="244">
        <v>45</v>
      </c>
      <c r="B61" s="245" t="s">
        <v>380</v>
      </c>
      <c r="C61" s="252" t="s">
        <v>381</v>
      </c>
      <c r="D61" s="246" t="s">
        <v>171</v>
      </c>
      <c r="E61" s="247">
        <v>2</v>
      </c>
      <c r="F61" s="248"/>
      <c r="G61" s="249">
        <f>ROUND(E61*F61,2)</f>
        <v>0</v>
      </c>
      <c r="H61" s="230"/>
      <c r="I61" s="229">
        <f>ROUND(E61*H61,2)</f>
        <v>0</v>
      </c>
      <c r="J61" s="230"/>
      <c r="K61" s="229">
        <f>ROUND(E61*J61,2)</f>
        <v>0</v>
      </c>
      <c r="L61" s="229">
        <v>21</v>
      </c>
      <c r="M61" s="229">
        <f>G61*(1+L61/100)</f>
        <v>0</v>
      </c>
      <c r="N61" s="229">
        <v>0.17843999999999999</v>
      </c>
      <c r="O61" s="229">
        <f>ROUND(E61*N61,2)</f>
        <v>0.36</v>
      </c>
      <c r="P61" s="229">
        <v>0</v>
      </c>
      <c r="Q61" s="229">
        <f>ROUND(E61*P61,2)</f>
        <v>0</v>
      </c>
      <c r="R61" s="229"/>
      <c r="S61" s="229" t="s">
        <v>152</v>
      </c>
      <c r="T61" s="229" t="s">
        <v>313</v>
      </c>
      <c r="U61" s="229">
        <v>0</v>
      </c>
      <c r="V61" s="229">
        <f>ROUND(E61*U61,2)</f>
        <v>0</v>
      </c>
      <c r="W61" s="229"/>
      <c r="X61" s="229" t="s">
        <v>193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194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1" x14ac:dyDescent="0.2">
      <c r="A62" s="244">
        <v>46</v>
      </c>
      <c r="B62" s="245" t="s">
        <v>382</v>
      </c>
      <c r="C62" s="252" t="s">
        <v>383</v>
      </c>
      <c r="D62" s="246" t="s">
        <v>171</v>
      </c>
      <c r="E62" s="247">
        <v>1</v>
      </c>
      <c r="F62" s="248"/>
      <c r="G62" s="249">
        <f>ROUND(E62*F62,2)</f>
        <v>0</v>
      </c>
      <c r="H62" s="230"/>
      <c r="I62" s="229">
        <f>ROUND(E62*H62,2)</f>
        <v>0</v>
      </c>
      <c r="J62" s="230"/>
      <c r="K62" s="229">
        <f>ROUND(E62*J62,2)</f>
        <v>0</v>
      </c>
      <c r="L62" s="229">
        <v>21</v>
      </c>
      <c r="M62" s="229">
        <f>G62*(1+L62/100)</f>
        <v>0</v>
      </c>
      <c r="N62" s="229">
        <v>0.67042999999999997</v>
      </c>
      <c r="O62" s="229">
        <f>ROUND(E62*N62,2)</f>
        <v>0.67</v>
      </c>
      <c r="P62" s="229">
        <v>0.1368</v>
      </c>
      <c r="Q62" s="229">
        <f>ROUND(E62*P62,2)</f>
        <v>0.14000000000000001</v>
      </c>
      <c r="R62" s="229"/>
      <c r="S62" s="229" t="s">
        <v>152</v>
      </c>
      <c r="T62" s="229" t="s">
        <v>313</v>
      </c>
      <c r="U62" s="229">
        <v>0</v>
      </c>
      <c r="V62" s="229">
        <f>ROUND(E62*U62,2)</f>
        <v>0</v>
      </c>
      <c r="W62" s="229"/>
      <c r="X62" s="229" t="s">
        <v>193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194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x14ac:dyDescent="0.2">
      <c r="A63" s="232" t="s">
        <v>147</v>
      </c>
      <c r="B63" s="233" t="s">
        <v>83</v>
      </c>
      <c r="C63" s="251" t="s">
        <v>84</v>
      </c>
      <c r="D63" s="234"/>
      <c r="E63" s="235"/>
      <c r="F63" s="236"/>
      <c r="G63" s="237">
        <f>SUMIF(AG64:AG70,"&lt;&gt;NOR",G64:G70)</f>
        <v>0</v>
      </c>
      <c r="H63" s="231"/>
      <c r="I63" s="231">
        <f>SUM(I64:I70)</f>
        <v>0</v>
      </c>
      <c r="J63" s="231"/>
      <c r="K63" s="231">
        <f>SUM(K64:K70)</f>
        <v>0</v>
      </c>
      <c r="L63" s="231"/>
      <c r="M63" s="231">
        <f>SUM(M64:M70)</f>
        <v>0</v>
      </c>
      <c r="N63" s="231"/>
      <c r="O63" s="231">
        <f>SUM(O64:O70)</f>
        <v>23.16</v>
      </c>
      <c r="P63" s="231"/>
      <c r="Q63" s="231">
        <f>SUM(Q64:Q70)</f>
        <v>0</v>
      </c>
      <c r="R63" s="231"/>
      <c r="S63" s="231"/>
      <c r="T63" s="231"/>
      <c r="U63" s="231"/>
      <c r="V63" s="231">
        <f>SUM(V64:V70)</f>
        <v>290.58</v>
      </c>
      <c r="W63" s="231"/>
      <c r="X63" s="231"/>
      <c r="AG63" t="s">
        <v>148</v>
      </c>
    </row>
    <row r="64" spans="1:60" outlineLevel="1" x14ac:dyDescent="0.2">
      <c r="A64" s="244">
        <v>47</v>
      </c>
      <c r="B64" s="245" t="s">
        <v>384</v>
      </c>
      <c r="C64" s="252" t="s">
        <v>385</v>
      </c>
      <c r="D64" s="246" t="s">
        <v>151</v>
      </c>
      <c r="E64" s="247">
        <v>720</v>
      </c>
      <c r="F64" s="248"/>
      <c r="G64" s="249">
        <f>ROUND(E64*F64,2)</f>
        <v>0</v>
      </c>
      <c r="H64" s="230"/>
      <c r="I64" s="229">
        <f>ROUND(E64*H64,2)</f>
        <v>0</v>
      </c>
      <c r="J64" s="230"/>
      <c r="K64" s="229">
        <f>ROUND(E64*J64,2)</f>
        <v>0</v>
      </c>
      <c r="L64" s="229">
        <v>21</v>
      </c>
      <c r="M64" s="229">
        <f>G64*(1+L64/100)</f>
        <v>0</v>
      </c>
      <c r="N64" s="229">
        <v>1.8380000000000001E-2</v>
      </c>
      <c r="O64" s="229">
        <f>ROUND(E64*N64,2)</f>
        <v>13.23</v>
      </c>
      <c r="P64" s="229">
        <v>0</v>
      </c>
      <c r="Q64" s="229">
        <f>ROUND(E64*P64,2)</f>
        <v>0</v>
      </c>
      <c r="R64" s="229"/>
      <c r="S64" s="229" t="s">
        <v>152</v>
      </c>
      <c r="T64" s="229" t="s">
        <v>153</v>
      </c>
      <c r="U64" s="229">
        <v>0.13</v>
      </c>
      <c r="V64" s="229">
        <f>ROUND(E64*U64,2)</f>
        <v>93.6</v>
      </c>
      <c r="W64" s="229"/>
      <c r="X64" s="229" t="s">
        <v>154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155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44">
        <v>48</v>
      </c>
      <c r="B65" s="245" t="s">
        <v>386</v>
      </c>
      <c r="C65" s="252" t="s">
        <v>387</v>
      </c>
      <c r="D65" s="246" t="s">
        <v>151</v>
      </c>
      <c r="E65" s="247">
        <v>21600</v>
      </c>
      <c r="F65" s="248"/>
      <c r="G65" s="249">
        <f>ROUND(E65*F65,2)</f>
        <v>0</v>
      </c>
      <c r="H65" s="230"/>
      <c r="I65" s="229">
        <f>ROUND(E65*H65,2)</f>
        <v>0</v>
      </c>
      <c r="J65" s="230"/>
      <c r="K65" s="229">
        <f>ROUND(E65*J65,2)</f>
        <v>0</v>
      </c>
      <c r="L65" s="229">
        <v>21</v>
      </c>
      <c r="M65" s="229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152</v>
      </c>
      <c r="T65" s="229" t="s">
        <v>153</v>
      </c>
      <c r="U65" s="229">
        <v>0</v>
      </c>
      <c r="V65" s="229">
        <f>ROUND(E65*U65,2)</f>
        <v>0</v>
      </c>
      <c r="W65" s="229"/>
      <c r="X65" s="229" t="s">
        <v>154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155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4">
        <v>49</v>
      </c>
      <c r="B66" s="245" t="s">
        <v>388</v>
      </c>
      <c r="C66" s="252" t="s">
        <v>389</v>
      </c>
      <c r="D66" s="246" t="s">
        <v>151</v>
      </c>
      <c r="E66" s="247">
        <v>720</v>
      </c>
      <c r="F66" s="248"/>
      <c r="G66" s="249">
        <f>ROUND(E66*F66,2)</f>
        <v>0</v>
      </c>
      <c r="H66" s="230"/>
      <c r="I66" s="229">
        <f>ROUND(E66*H66,2)</f>
        <v>0</v>
      </c>
      <c r="J66" s="230"/>
      <c r="K66" s="229">
        <f>ROUND(E66*J66,2)</f>
        <v>0</v>
      </c>
      <c r="L66" s="229">
        <v>21</v>
      </c>
      <c r="M66" s="229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29"/>
      <c r="S66" s="229" t="s">
        <v>152</v>
      </c>
      <c r="T66" s="229" t="s">
        <v>153</v>
      </c>
      <c r="U66" s="229">
        <v>0.10199999999999999</v>
      </c>
      <c r="V66" s="229">
        <f>ROUND(E66*U66,2)</f>
        <v>73.44</v>
      </c>
      <c r="W66" s="229"/>
      <c r="X66" s="229" t="s">
        <v>154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155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44">
        <v>50</v>
      </c>
      <c r="B67" s="245" t="s">
        <v>390</v>
      </c>
      <c r="C67" s="252" t="s">
        <v>391</v>
      </c>
      <c r="D67" s="246" t="s">
        <v>151</v>
      </c>
      <c r="E67" s="247">
        <v>170.2</v>
      </c>
      <c r="F67" s="248"/>
      <c r="G67" s="249">
        <f>ROUND(E67*F67,2)</f>
        <v>0</v>
      </c>
      <c r="H67" s="230"/>
      <c r="I67" s="229">
        <f>ROUND(E67*H67,2)</f>
        <v>0</v>
      </c>
      <c r="J67" s="230"/>
      <c r="K67" s="229">
        <f>ROUND(E67*J67,2)</f>
        <v>0</v>
      </c>
      <c r="L67" s="229">
        <v>21</v>
      </c>
      <c r="M67" s="229">
        <f>G67*(1+L67/100)</f>
        <v>0</v>
      </c>
      <c r="N67" s="229">
        <v>1.58E-3</v>
      </c>
      <c r="O67" s="229">
        <f>ROUND(E67*N67,2)</f>
        <v>0.27</v>
      </c>
      <c r="P67" s="229">
        <v>0</v>
      </c>
      <c r="Q67" s="229">
        <f>ROUND(E67*P67,2)</f>
        <v>0</v>
      </c>
      <c r="R67" s="229"/>
      <c r="S67" s="229" t="s">
        <v>152</v>
      </c>
      <c r="T67" s="229" t="s">
        <v>153</v>
      </c>
      <c r="U67" s="229">
        <v>0.214</v>
      </c>
      <c r="V67" s="229">
        <f>ROUND(E67*U67,2)</f>
        <v>36.42</v>
      </c>
      <c r="W67" s="229"/>
      <c r="X67" s="229" t="s">
        <v>154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155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4">
        <v>51</v>
      </c>
      <c r="B68" s="245" t="s">
        <v>392</v>
      </c>
      <c r="C68" s="252" t="s">
        <v>393</v>
      </c>
      <c r="D68" s="246" t="s">
        <v>160</v>
      </c>
      <c r="E68" s="247">
        <v>990</v>
      </c>
      <c r="F68" s="248"/>
      <c r="G68" s="249">
        <f>ROUND(E68*F68,2)</f>
        <v>0</v>
      </c>
      <c r="H68" s="230"/>
      <c r="I68" s="229">
        <f>ROUND(E68*H68,2)</f>
        <v>0</v>
      </c>
      <c r="J68" s="230"/>
      <c r="K68" s="229">
        <f>ROUND(E68*J68,2)</f>
        <v>0</v>
      </c>
      <c r="L68" s="229">
        <v>21</v>
      </c>
      <c r="M68" s="229">
        <f>G68*(1+L68/100)</f>
        <v>0</v>
      </c>
      <c r="N68" s="229">
        <v>9.5600000000000008E-3</v>
      </c>
      <c r="O68" s="229">
        <f>ROUND(E68*N68,2)</f>
        <v>9.4600000000000009</v>
      </c>
      <c r="P68" s="229">
        <v>0</v>
      </c>
      <c r="Q68" s="229">
        <f>ROUND(E68*P68,2)</f>
        <v>0</v>
      </c>
      <c r="R68" s="229"/>
      <c r="S68" s="229" t="s">
        <v>152</v>
      </c>
      <c r="T68" s="229" t="s">
        <v>153</v>
      </c>
      <c r="U68" s="229">
        <v>5.1999999999999998E-2</v>
      </c>
      <c r="V68" s="229">
        <f>ROUND(E68*U68,2)</f>
        <v>51.48</v>
      </c>
      <c r="W68" s="229"/>
      <c r="X68" s="229" t="s">
        <v>154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155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44">
        <v>52</v>
      </c>
      <c r="B69" s="245" t="s">
        <v>394</v>
      </c>
      <c r="C69" s="252" t="s">
        <v>395</v>
      </c>
      <c r="D69" s="246" t="s">
        <v>160</v>
      </c>
      <c r="E69" s="247">
        <v>990</v>
      </c>
      <c r="F69" s="248"/>
      <c r="G69" s="249">
        <f>ROUND(E69*F69,2)</f>
        <v>0</v>
      </c>
      <c r="H69" s="230"/>
      <c r="I69" s="229">
        <f>ROUND(E69*H69,2)</f>
        <v>0</v>
      </c>
      <c r="J69" s="230"/>
      <c r="K69" s="229">
        <f>ROUND(E69*J69,2)</f>
        <v>0</v>
      </c>
      <c r="L69" s="229">
        <v>21</v>
      </c>
      <c r="M69" s="229">
        <f>G69*(1+L69/100)</f>
        <v>0</v>
      </c>
      <c r="N69" s="229">
        <v>2.0000000000000001E-4</v>
      </c>
      <c r="O69" s="229">
        <f>ROUND(E69*N69,2)</f>
        <v>0.2</v>
      </c>
      <c r="P69" s="229">
        <v>0</v>
      </c>
      <c r="Q69" s="229">
        <f>ROUND(E69*P69,2)</f>
        <v>0</v>
      </c>
      <c r="R69" s="229"/>
      <c r="S69" s="229" t="s">
        <v>152</v>
      </c>
      <c r="T69" s="229" t="s">
        <v>153</v>
      </c>
      <c r="U69" s="229">
        <v>1E-3</v>
      </c>
      <c r="V69" s="229">
        <f>ROUND(E69*U69,2)</f>
        <v>0.99</v>
      </c>
      <c r="W69" s="229"/>
      <c r="X69" s="229" t="s">
        <v>154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155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4">
        <v>53</v>
      </c>
      <c r="B70" s="245" t="s">
        <v>396</v>
      </c>
      <c r="C70" s="252" t="s">
        <v>397</v>
      </c>
      <c r="D70" s="246" t="s">
        <v>160</v>
      </c>
      <c r="E70" s="247">
        <v>990</v>
      </c>
      <c r="F70" s="248"/>
      <c r="G70" s="249">
        <f>ROUND(E70*F70,2)</f>
        <v>0</v>
      </c>
      <c r="H70" s="230"/>
      <c r="I70" s="229">
        <f>ROUND(E70*H70,2)</f>
        <v>0</v>
      </c>
      <c r="J70" s="230"/>
      <c r="K70" s="229">
        <f>ROUND(E70*J70,2)</f>
        <v>0</v>
      </c>
      <c r="L70" s="229">
        <v>21</v>
      </c>
      <c r="M70" s="229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29"/>
      <c r="S70" s="229" t="s">
        <v>152</v>
      </c>
      <c r="T70" s="229" t="s">
        <v>153</v>
      </c>
      <c r="U70" s="229">
        <v>3.5000000000000003E-2</v>
      </c>
      <c r="V70" s="229">
        <f>ROUND(E70*U70,2)</f>
        <v>34.65</v>
      </c>
      <c r="W70" s="229"/>
      <c r="X70" s="229" t="s">
        <v>154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155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2">
      <c r="A71" s="232" t="s">
        <v>147</v>
      </c>
      <c r="B71" s="233" t="s">
        <v>89</v>
      </c>
      <c r="C71" s="251" t="s">
        <v>90</v>
      </c>
      <c r="D71" s="234"/>
      <c r="E71" s="235"/>
      <c r="F71" s="236"/>
      <c r="G71" s="237">
        <f>SUMIF(AG72:AG72,"&lt;&gt;NOR",G72:G72)</f>
        <v>0</v>
      </c>
      <c r="H71" s="231"/>
      <c r="I71" s="231">
        <f>SUM(I72:I72)</f>
        <v>0</v>
      </c>
      <c r="J71" s="231"/>
      <c r="K71" s="231">
        <f>SUM(K72:K72)</f>
        <v>0</v>
      </c>
      <c r="L71" s="231"/>
      <c r="M71" s="231">
        <f>SUM(M72:M72)</f>
        <v>0</v>
      </c>
      <c r="N71" s="231"/>
      <c r="O71" s="231">
        <f>SUM(O72:O72)</f>
        <v>0</v>
      </c>
      <c r="P71" s="231"/>
      <c r="Q71" s="231">
        <f>SUM(Q72:Q72)</f>
        <v>0</v>
      </c>
      <c r="R71" s="231"/>
      <c r="S71" s="231"/>
      <c r="T71" s="231"/>
      <c r="U71" s="231"/>
      <c r="V71" s="231">
        <f>SUM(V72:V72)</f>
        <v>181.95</v>
      </c>
      <c r="W71" s="231"/>
      <c r="X71" s="231"/>
      <c r="AG71" t="s">
        <v>148</v>
      </c>
    </row>
    <row r="72" spans="1:60" outlineLevel="1" x14ac:dyDescent="0.2">
      <c r="A72" s="244">
        <v>54</v>
      </c>
      <c r="B72" s="245" t="s">
        <v>398</v>
      </c>
      <c r="C72" s="252" t="s">
        <v>399</v>
      </c>
      <c r="D72" s="246" t="s">
        <v>254</v>
      </c>
      <c r="E72" s="247">
        <v>96.166589999999999</v>
      </c>
      <c r="F72" s="248"/>
      <c r="G72" s="249">
        <f>ROUND(E72*F72,2)</f>
        <v>0</v>
      </c>
      <c r="H72" s="230"/>
      <c r="I72" s="229">
        <f>ROUND(E72*H72,2)</f>
        <v>0</v>
      </c>
      <c r="J72" s="230"/>
      <c r="K72" s="229">
        <f>ROUND(E72*J72,2)</f>
        <v>0</v>
      </c>
      <c r="L72" s="229">
        <v>21</v>
      </c>
      <c r="M72" s="229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29"/>
      <c r="S72" s="229" t="s">
        <v>152</v>
      </c>
      <c r="T72" s="229" t="s">
        <v>153</v>
      </c>
      <c r="U72" s="229">
        <v>1.8919999999999999</v>
      </c>
      <c r="V72" s="229">
        <f>ROUND(E72*U72,2)</f>
        <v>181.95</v>
      </c>
      <c r="W72" s="229"/>
      <c r="X72" s="229" t="s">
        <v>400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401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x14ac:dyDescent="0.2">
      <c r="A73" s="232" t="s">
        <v>147</v>
      </c>
      <c r="B73" s="233" t="s">
        <v>91</v>
      </c>
      <c r="C73" s="251" t="s">
        <v>92</v>
      </c>
      <c r="D73" s="234"/>
      <c r="E73" s="235"/>
      <c r="F73" s="236"/>
      <c r="G73" s="237">
        <f>SUMIF(AG74:AG74,"&lt;&gt;NOR",G74:G74)</f>
        <v>0</v>
      </c>
      <c r="H73" s="231"/>
      <c r="I73" s="231">
        <f>SUM(I74:I74)</f>
        <v>0</v>
      </c>
      <c r="J73" s="231"/>
      <c r="K73" s="231">
        <f>SUM(K74:K74)</f>
        <v>0</v>
      </c>
      <c r="L73" s="231"/>
      <c r="M73" s="231">
        <f>SUM(M74:M74)</f>
        <v>0</v>
      </c>
      <c r="N73" s="231"/>
      <c r="O73" s="231">
        <f>SUM(O74:O74)</f>
        <v>0</v>
      </c>
      <c r="P73" s="231"/>
      <c r="Q73" s="231">
        <f>SUM(Q74:Q74)</f>
        <v>0</v>
      </c>
      <c r="R73" s="231"/>
      <c r="S73" s="231"/>
      <c r="T73" s="231"/>
      <c r="U73" s="231"/>
      <c r="V73" s="231">
        <f>SUM(V74:V74)</f>
        <v>25.2</v>
      </c>
      <c r="W73" s="231"/>
      <c r="X73" s="231"/>
      <c r="AG73" t="s">
        <v>148</v>
      </c>
    </row>
    <row r="74" spans="1:60" outlineLevel="1" x14ac:dyDescent="0.2">
      <c r="A74" s="244">
        <v>55</v>
      </c>
      <c r="B74" s="245" t="s">
        <v>402</v>
      </c>
      <c r="C74" s="252" t="s">
        <v>403</v>
      </c>
      <c r="D74" s="246" t="s">
        <v>151</v>
      </c>
      <c r="E74" s="247">
        <v>420</v>
      </c>
      <c r="F74" s="248"/>
      <c r="G74" s="249">
        <f>ROUND(E74*F74,2)</f>
        <v>0</v>
      </c>
      <c r="H74" s="230"/>
      <c r="I74" s="229">
        <f>ROUND(E74*H74,2)</f>
        <v>0</v>
      </c>
      <c r="J74" s="230"/>
      <c r="K74" s="229">
        <f>ROUND(E74*J74,2)</f>
        <v>0</v>
      </c>
      <c r="L74" s="229">
        <v>21</v>
      </c>
      <c r="M74" s="229">
        <f>G74*(1+L74/100)</f>
        <v>0</v>
      </c>
      <c r="N74" s="229">
        <v>0</v>
      </c>
      <c r="O74" s="229">
        <f>ROUND(E74*N74,2)</f>
        <v>0</v>
      </c>
      <c r="P74" s="229">
        <v>0</v>
      </c>
      <c r="Q74" s="229">
        <f>ROUND(E74*P74,2)</f>
        <v>0</v>
      </c>
      <c r="R74" s="229"/>
      <c r="S74" s="229" t="s">
        <v>152</v>
      </c>
      <c r="T74" s="229" t="s">
        <v>153</v>
      </c>
      <c r="U74" s="229">
        <v>0.06</v>
      </c>
      <c r="V74" s="229">
        <f>ROUND(E74*U74,2)</f>
        <v>25.2</v>
      </c>
      <c r="W74" s="229"/>
      <c r="X74" s="229" t="s">
        <v>154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155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x14ac:dyDescent="0.2">
      <c r="A75" s="232" t="s">
        <v>147</v>
      </c>
      <c r="B75" s="233" t="s">
        <v>95</v>
      </c>
      <c r="C75" s="251" t="s">
        <v>96</v>
      </c>
      <c r="D75" s="234"/>
      <c r="E75" s="235"/>
      <c r="F75" s="236"/>
      <c r="G75" s="237">
        <f>SUMIF(AG76:AG76,"&lt;&gt;NOR",G76:G76)</f>
        <v>0</v>
      </c>
      <c r="H75" s="231"/>
      <c r="I75" s="231">
        <f>SUM(I76:I76)</f>
        <v>0</v>
      </c>
      <c r="J75" s="231"/>
      <c r="K75" s="231">
        <f>SUM(K76:K76)</f>
        <v>0</v>
      </c>
      <c r="L75" s="231"/>
      <c r="M75" s="231">
        <f>SUM(M76:M76)</f>
        <v>0</v>
      </c>
      <c r="N75" s="231"/>
      <c r="O75" s="231">
        <f>SUM(O76:O76)</f>
        <v>11.62</v>
      </c>
      <c r="P75" s="231"/>
      <c r="Q75" s="231">
        <f>SUM(Q76:Q76)</f>
        <v>0</v>
      </c>
      <c r="R75" s="231"/>
      <c r="S75" s="231"/>
      <c r="T75" s="231"/>
      <c r="U75" s="231"/>
      <c r="V75" s="231">
        <f>SUM(V76:V76)</f>
        <v>0</v>
      </c>
      <c r="W75" s="231"/>
      <c r="X75" s="231"/>
      <c r="AG75" t="s">
        <v>148</v>
      </c>
    </row>
    <row r="76" spans="1:60" ht="22.5" outlineLevel="1" x14ac:dyDescent="0.2">
      <c r="A76" s="244">
        <v>56</v>
      </c>
      <c r="B76" s="245" t="s">
        <v>404</v>
      </c>
      <c r="C76" s="252" t="s">
        <v>405</v>
      </c>
      <c r="D76" s="246" t="s">
        <v>151</v>
      </c>
      <c r="E76" s="247">
        <v>420</v>
      </c>
      <c r="F76" s="248"/>
      <c r="G76" s="249">
        <f>ROUND(E76*F76,2)</f>
        <v>0</v>
      </c>
      <c r="H76" s="230"/>
      <c r="I76" s="229">
        <f>ROUND(E76*H76,2)</f>
        <v>0</v>
      </c>
      <c r="J76" s="230"/>
      <c r="K76" s="229">
        <f>ROUND(E76*J76,2)</f>
        <v>0</v>
      </c>
      <c r="L76" s="229">
        <v>21</v>
      </c>
      <c r="M76" s="229">
        <f>G76*(1+L76/100)</f>
        <v>0</v>
      </c>
      <c r="N76" s="229">
        <v>2.767E-2</v>
      </c>
      <c r="O76" s="229">
        <f>ROUND(E76*N76,2)</f>
        <v>11.62</v>
      </c>
      <c r="P76" s="229">
        <v>0</v>
      </c>
      <c r="Q76" s="229">
        <f>ROUND(E76*P76,2)</f>
        <v>0</v>
      </c>
      <c r="R76" s="229"/>
      <c r="S76" s="229" t="s">
        <v>152</v>
      </c>
      <c r="T76" s="229" t="s">
        <v>313</v>
      </c>
      <c r="U76" s="229">
        <v>0</v>
      </c>
      <c r="V76" s="229">
        <f>ROUND(E76*U76,2)</f>
        <v>0</v>
      </c>
      <c r="W76" s="229"/>
      <c r="X76" s="229" t="s">
        <v>193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194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x14ac:dyDescent="0.2">
      <c r="A77" s="232" t="s">
        <v>147</v>
      </c>
      <c r="B77" s="233" t="s">
        <v>99</v>
      </c>
      <c r="C77" s="251" t="s">
        <v>100</v>
      </c>
      <c r="D77" s="234"/>
      <c r="E77" s="235"/>
      <c r="F77" s="236"/>
      <c r="G77" s="237">
        <f>SUMIF(AG78:AG90,"&lt;&gt;NOR",G78:G90)</f>
        <v>0</v>
      </c>
      <c r="H77" s="231"/>
      <c r="I77" s="231">
        <f>SUM(I78:I90)</f>
        <v>0</v>
      </c>
      <c r="J77" s="231"/>
      <c r="K77" s="231">
        <f>SUM(K78:K90)</f>
        <v>0</v>
      </c>
      <c r="L77" s="231"/>
      <c r="M77" s="231">
        <f>SUM(M78:M90)</f>
        <v>0</v>
      </c>
      <c r="N77" s="231"/>
      <c r="O77" s="231">
        <f>SUM(O78:O90)</f>
        <v>25.78</v>
      </c>
      <c r="P77" s="231"/>
      <c r="Q77" s="231">
        <f>SUM(Q78:Q90)</f>
        <v>0</v>
      </c>
      <c r="R77" s="231"/>
      <c r="S77" s="231"/>
      <c r="T77" s="231"/>
      <c r="U77" s="231"/>
      <c r="V77" s="231">
        <f>SUM(V78:V90)</f>
        <v>441.62</v>
      </c>
      <c r="W77" s="231"/>
      <c r="X77" s="231"/>
      <c r="AG77" t="s">
        <v>148</v>
      </c>
    </row>
    <row r="78" spans="1:60" ht="22.5" outlineLevel="1" x14ac:dyDescent="0.2">
      <c r="A78" s="244">
        <v>57</v>
      </c>
      <c r="B78" s="245" t="s">
        <v>406</v>
      </c>
      <c r="C78" s="252" t="s">
        <v>407</v>
      </c>
      <c r="D78" s="246" t="s">
        <v>151</v>
      </c>
      <c r="E78" s="247">
        <v>267.08</v>
      </c>
      <c r="F78" s="248"/>
      <c r="G78" s="249">
        <f>ROUND(E78*F78,2)</f>
        <v>0</v>
      </c>
      <c r="H78" s="230"/>
      <c r="I78" s="229">
        <f>ROUND(E78*H78,2)</f>
        <v>0</v>
      </c>
      <c r="J78" s="230"/>
      <c r="K78" s="229">
        <f>ROUND(E78*J78,2)</f>
        <v>0</v>
      </c>
      <c r="L78" s="229">
        <v>21</v>
      </c>
      <c r="M78" s="229">
        <f>G78*(1+L78/100)</f>
        <v>0</v>
      </c>
      <c r="N78" s="229">
        <v>1.452E-2</v>
      </c>
      <c r="O78" s="229">
        <f>ROUND(E78*N78,2)</f>
        <v>3.88</v>
      </c>
      <c r="P78" s="229">
        <v>0</v>
      </c>
      <c r="Q78" s="229">
        <f>ROUND(E78*P78,2)</f>
        <v>0</v>
      </c>
      <c r="R78" s="229"/>
      <c r="S78" s="229" t="s">
        <v>152</v>
      </c>
      <c r="T78" s="229" t="s">
        <v>153</v>
      </c>
      <c r="U78" s="229">
        <v>0.27</v>
      </c>
      <c r="V78" s="229">
        <f>ROUND(E78*U78,2)</f>
        <v>72.11</v>
      </c>
      <c r="W78" s="229"/>
      <c r="X78" s="229" t="s">
        <v>154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155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 x14ac:dyDescent="0.2">
      <c r="A79" s="244">
        <v>58</v>
      </c>
      <c r="B79" s="245" t="s">
        <v>408</v>
      </c>
      <c r="C79" s="252" t="s">
        <v>409</v>
      </c>
      <c r="D79" s="246" t="s">
        <v>151</v>
      </c>
      <c r="E79" s="247">
        <v>627.29999999999995</v>
      </c>
      <c r="F79" s="248"/>
      <c r="G79" s="249">
        <f>ROUND(E79*F79,2)</f>
        <v>0</v>
      </c>
      <c r="H79" s="230"/>
      <c r="I79" s="229">
        <f>ROUND(E79*H79,2)</f>
        <v>0</v>
      </c>
      <c r="J79" s="230"/>
      <c r="K79" s="229">
        <f>ROUND(E79*J79,2)</f>
        <v>0</v>
      </c>
      <c r="L79" s="229">
        <v>21</v>
      </c>
      <c r="M79" s="229">
        <f>G79*(1+L79/100)</f>
        <v>0</v>
      </c>
      <c r="N79" s="229">
        <v>1.47E-3</v>
      </c>
      <c r="O79" s="229">
        <f>ROUND(E79*N79,2)</f>
        <v>0.92</v>
      </c>
      <c r="P79" s="229">
        <v>0</v>
      </c>
      <c r="Q79" s="229">
        <f>ROUND(E79*P79,2)</f>
        <v>0</v>
      </c>
      <c r="R79" s="229"/>
      <c r="S79" s="229" t="s">
        <v>152</v>
      </c>
      <c r="T79" s="229" t="s">
        <v>153</v>
      </c>
      <c r="U79" s="229">
        <v>0.08</v>
      </c>
      <c r="V79" s="229">
        <f>ROUND(E79*U79,2)</f>
        <v>50.18</v>
      </c>
      <c r="W79" s="229"/>
      <c r="X79" s="229" t="s">
        <v>154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155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 x14ac:dyDescent="0.2">
      <c r="A80" s="244">
        <v>59</v>
      </c>
      <c r="B80" s="245" t="s">
        <v>410</v>
      </c>
      <c r="C80" s="252" t="s">
        <v>411</v>
      </c>
      <c r="D80" s="246" t="s">
        <v>151</v>
      </c>
      <c r="E80" s="247">
        <v>627.29999999999995</v>
      </c>
      <c r="F80" s="248"/>
      <c r="G80" s="249">
        <f>ROUND(E80*F80,2)</f>
        <v>0</v>
      </c>
      <c r="H80" s="230"/>
      <c r="I80" s="229">
        <f>ROUND(E80*H80,2)</f>
        <v>0</v>
      </c>
      <c r="J80" s="230"/>
      <c r="K80" s="229">
        <f>ROUND(E80*J80,2)</f>
        <v>0</v>
      </c>
      <c r="L80" s="229">
        <v>21</v>
      </c>
      <c r="M80" s="229">
        <f>G80*(1+L80/100)</f>
        <v>0</v>
      </c>
      <c r="N80" s="229">
        <v>4.0299999999999997E-3</v>
      </c>
      <c r="O80" s="229">
        <f>ROUND(E80*N80,2)</f>
        <v>2.5299999999999998</v>
      </c>
      <c r="P80" s="229">
        <v>0</v>
      </c>
      <c r="Q80" s="229">
        <f>ROUND(E80*P80,2)</f>
        <v>0</v>
      </c>
      <c r="R80" s="229"/>
      <c r="S80" s="229" t="s">
        <v>152</v>
      </c>
      <c r="T80" s="229" t="s">
        <v>153</v>
      </c>
      <c r="U80" s="229">
        <v>0.156</v>
      </c>
      <c r="V80" s="229">
        <f>ROUND(E80*U80,2)</f>
        <v>97.86</v>
      </c>
      <c r="W80" s="229"/>
      <c r="X80" s="229" t="s">
        <v>154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155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44">
        <v>60</v>
      </c>
      <c r="B81" s="245" t="s">
        <v>412</v>
      </c>
      <c r="C81" s="252" t="s">
        <v>413</v>
      </c>
      <c r="D81" s="246" t="s">
        <v>160</v>
      </c>
      <c r="E81" s="247">
        <v>12.02322</v>
      </c>
      <c r="F81" s="248"/>
      <c r="G81" s="249">
        <f>ROUND(E81*F81,2)</f>
        <v>0</v>
      </c>
      <c r="H81" s="230"/>
      <c r="I81" s="229">
        <f>ROUND(E81*H81,2)</f>
        <v>0</v>
      </c>
      <c r="J81" s="230"/>
      <c r="K81" s="229">
        <f>ROUND(E81*J81,2)</f>
        <v>0</v>
      </c>
      <c r="L81" s="229">
        <v>21</v>
      </c>
      <c r="M81" s="229">
        <f>G81*(1+L81/100)</f>
        <v>0</v>
      </c>
      <c r="N81" s="229">
        <v>2.3570000000000001E-2</v>
      </c>
      <c r="O81" s="229">
        <f>ROUND(E81*N81,2)</f>
        <v>0.28000000000000003</v>
      </c>
      <c r="P81" s="229">
        <v>0</v>
      </c>
      <c r="Q81" s="229">
        <f>ROUND(E81*P81,2)</f>
        <v>0</v>
      </c>
      <c r="R81" s="229"/>
      <c r="S81" s="229" t="s">
        <v>152</v>
      </c>
      <c r="T81" s="229" t="s">
        <v>153</v>
      </c>
      <c r="U81" s="229">
        <v>0</v>
      </c>
      <c r="V81" s="229">
        <f>ROUND(E81*U81,2)</f>
        <v>0</v>
      </c>
      <c r="W81" s="229"/>
      <c r="X81" s="229" t="s">
        <v>154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155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2.5" outlineLevel="1" x14ac:dyDescent="0.2">
      <c r="A82" s="244">
        <v>61</v>
      </c>
      <c r="B82" s="245" t="s">
        <v>414</v>
      </c>
      <c r="C82" s="252" t="s">
        <v>415</v>
      </c>
      <c r="D82" s="246" t="s">
        <v>176</v>
      </c>
      <c r="E82" s="247">
        <v>75.400000000000006</v>
      </c>
      <c r="F82" s="248"/>
      <c r="G82" s="249">
        <f>ROUND(E82*F82,2)</f>
        <v>0</v>
      </c>
      <c r="H82" s="230"/>
      <c r="I82" s="229">
        <f>ROUND(E82*H82,2)</f>
        <v>0</v>
      </c>
      <c r="J82" s="230"/>
      <c r="K82" s="229">
        <f>ROUND(E82*J82,2)</f>
        <v>0</v>
      </c>
      <c r="L82" s="229">
        <v>21</v>
      </c>
      <c r="M82" s="229">
        <f>G82*(1+L82/100)</f>
        <v>0</v>
      </c>
      <c r="N82" s="229">
        <v>7.1700000000000002E-3</v>
      </c>
      <c r="O82" s="229">
        <f>ROUND(E82*N82,2)</f>
        <v>0.54</v>
      </c>
      <c r="P82" s="229">
        <v>0</v>
      </c>
      <c r="Q82" s="229">
        <f>ROUND(E82*P82,2)</f>
        <v>0</v>
      </c>
      <c r="R82" s="229"/>
      <c r="S82" s="229" t="s">
        <v>152</v>
      </c>
      <c r="T82" s="229" t="s">
        <v>313</v>
      </c>
      <c r="U82" s="229">
        <v>0</v>
      </c>
      <c r="V82" s="229">
        <f>ROUND(E82*U82,2)</f>
        <v>0</v>
      </c>
      <c r="W82" s="229"/>
      <c r="X82" s="229" t="s">
        <v>193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194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44">
        <v>62</v>
      </c>
      <c r="B83" s="245" t="s">
        <v>416</v>
      </c>
      <c r="C83" s="252" t="s">
        <v>417</v>
      </c>
      <c r="D83" s="246" t="s">
        <v>176</v>
      </c>
      <c r="E83" s="247">
        <v>90</v>
      </c>
      <c r="F83" s="248"/>
      <c r="G83" s="249">
        <f>ROUND(E83*F83,2)</f>
        <v>0</v>
      </c>
      <c r="H83" s="230"/>
      <c r="I83" s="229">
        <f>ROUND(E83*H83,2)</f>
        <v>0</v>
      </c>
      <c r="J83" s="230"/>
      <c r="K83" s="229">
        <f>ROUND(E83*J83,2)</f>
        <v>0</v>
      </c>
      <c r="L83" s="229">
        <v>21</v>
      </c>
      <c r="M83" s="229">
        <f>G83*(1+L83/100)</f>
        <v>0</v>
      </c>
      <c r="N83" s="229">
        <v>1.311E-2</v>
      </c>
      <c r="O83" s="229">
        <f>ROUND(E83*N83,2)</f>
        <v>1.18</v>
      </c>
      <c r="P83" s="229">
        <v>0</v>
      </c>
      <c r="Q83" s="229">
        <f>ROUND(E83*P83,2)</f>
        <v>0</v>
      </c>
      <c r="R83" s="229"/>
      <c r="S83" s="229" t="s">
        <v>152</v>
      </c>
      <c r="T83" s="229" t="s">
        <v>313</v>
      </c>
      <c r="U83" s="229">
        <v>0</v>
      </c>
      <c r="V83" s="229">
        <f>ROUND(E83*U83,2)</f>
        <v>0</v>
      </c>
      <c r="W83" s="229"/>
      <c r="X83" s="229" t="s">
        <v>193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194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44">
        <v>63</v>
      </c>
      <c r="B84" s="245" t="s">
        <v>418</v>
      </c>
      <c r="C84" s="252" t="s">
        <v>419</v>
      </c>
      <c r="D84" s="246" t="s">
        <v>176</v>
      </c>
      <c r="E84" s="247">
        <v>150</v>
      </c>
      <c r="F84" s="248"/>
      <c r="G84" s="249">
        <f>ROUND(E84*F84,2)</f>
        <v>0</v>
      </c>
      <c r="H84" s="230"/>
      <c r="I84" s="229">
        <f>ROUND(E84*H84,2)</f>
        <v>0</v>
      </c>
      <c r="J84" s="230"/>
      <c r="K84" s="229">
        <f>ROUND(E84*J84,2)</f>
        <v>0</v>
      </c>
      <c r="L84" s="229">
        <v>21</v>
      </c>
      <c r="M84" s="229">
        <f>G84*(1+L84/100)</f>
        <v>0</v>
      </c>
      <c r="N84" s="229">
        <v>1.8769999999999998E-2</v>
      </c>
      <c r="O84" s="229">
        <f>ROUND(E84*N84,2)</f>
        <v>2.82</v>
      </c>
      <c r="P84" s="229">
        <v>0</v>
      </c>
      <c r="Q84" s="229">
        <f>ROUND(E84*P84,2)</f>
        <v>0</v>
      </c>
      <c r="R84" s="229"/>
      <c r="S84" s="229" t="s">
        <v>152</v>
      </c>
      <c r="T84" s="229" t="s">
        <v>313</v>
      </c>
      <c r="U84" s="229">
        <v>0</v>
      </c>
      <c r="V84" s="229">
        <f>ROUND(E84*U84,2)</f>
        <v>0</v>
      </c>
      <c r="W84" s="229"/>
      <c r="X84" s="229" t="s">
        <v>193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194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44">
        <v>64</v>
      </c>
      <c r="B85" s="245" t="s">
        <v>420</v>
      </c>
      <c r="C85" s="252" t="s">
        <v>421</v>
      </c>
      <c r="D85" s="246" t="s">
        <v>171</v>
      </c>
      <c r="E85" s="247">
        <v>1</v>
      </c>
      <c r="F85" s="248"/>
      <c r="G85" s="249">
        <f>ROUND(E85*F85,2)</f>
        <v>0</v>
      </c>
      <c r="H85" s="230"/>
      <c r="I85" s="229">
        <f>ROUND(E85*H85,2)</f>
        <v>0</v>
      </c>
      <c r="J85" s="230"/>
      <c r="K85" s="229">
        <f>ROUND(E85*J85,2)</f>
        <v>0</v>
      </c>
      <c r="L85" s="229">
        <v>21</v>
      </c>
      <c r="M85" s="229">
        <f>G85*(1+L85/100)</f>
        <v>0</v>
      </c>
      <c r="N85" s="229">
        <v>1.8769999999999998E-2</v>
      </c>
      <c r="O85" s="229">
        <f>ROUND(E85*N85,2)</f>
        <v>0.02</v>
      </c>
      <c r="P85" s="229">
        <v>0</v>
      </c>
      <c r="Q85" s="229">
        <f>ROUND(E85*P85,2)</f>
        <v>0</v>
      </c>
      <c r="R85" s="229"/>
      <c r="S85" s="229" t="s">
        <v>293</v>
      </c>
      <c r="T85" s="229" t="s">
        <v>294</v>
      </c>
      <c r="U85" s="229">
        <v>0</v>
      </c>
      <c r="V85" s="229">
        <f>ROUND(E85*U85,2)</f>
        <v>0</v>
      </c>
      <c r="W85" s="229"/>
      <c r="X85" s="229" t="s">
        <v>193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194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44">
        <v>65</v>
      </c>
      <c r="B86" s="245" t="s">
        <v>422</v>
      </c>
      <c r="C86" s="252" t="s">
        <v>423</v>
      </c>
      <c r="D86" s="246" t="s">
        <v>151</v>
      </c>
      <c r="E86" s="247">
        <v>420</v>
      </c>
      <c r="F86" s="248"/>
      <c r="G86" s="249">
        <f>ROUND(E86*F86,2)</f>
        <v>0</v>
      </c>
      <c r="H86" s="230"/>
      <c r="I86" s="229">
        <f>ROUND(E86*H86,2)</f>
        <v>0</v>
      </c>
      <c r="J86" s="230"/>
      <c r="K86" s="229">
        <f>ROUND(E86*J86,2)</f>
        <v>0</v>
      </c>
      <c r="L86" s="229">
        <v>21</v>
      </c>
      <c r="M86" s="229">
        <f>G86*(1+L86/100)</f>
        <v>0</v>
      </c>
      <c r="N86" s="229">
        <v>2.9700000000000001E-2</v>
      </c>
      <c r="O86" s="229">
        <f>ROUND(E86*N86,2)</f>
        <v>12.47</v>
      </c>
      <c r="P86" s="229">
        <v>0</v>
      </c>
      <c r="Q86" s="229">
        <f>ROUND(E86*P86,2)</f>
        <v>0</v>
      </c>
      <c r="R86" s="229"/>
      <c r="S86" s="229" t="s">
        <v>152</v>
      </c>
      <c r="T86" s="229" t="s">
        <v>153</v>
      </c>
      <c r="U86" s="229">
        <v>0.34100000000000003</v>
      </c>
      <c r="V86" s="229">
        <f>ROUND(E86*U86,2)</f>
        <v>143.22</v>
      </c>
      <c r="W86" s="229"/>
      <c r="X86" s="229" t="s">
        <v>154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155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4">
        <v>66</v>
      </c>
      <c r="B87" s="245" t="s">
        <v>424</v>
      </c>
      <c r="C87" s="252" t="s">
        <v>425</v>
      </c>
      <c r="D87" s="246" t="s">
        <v>151</v>
      </c>
      <c r="E87" s="247">
        <v>55.23</v>
      </c>
      <c r="F87" s="248"/>
      <c r="G87" s="249">
        <f>ROUND(E87*F87,2)</f>
        <v>0</v>
      </c>
      <c r="H87" s="230"/>
      <c r="I87" s="229">
        <f>ROUND(E87*H87,2)</f>
        <v>0</v>
      </c>
      <c r="J87" s="230"/>
      <c r="K87" s="229">
        <f>ROUND(E87*J87,2)</f>
        <v>0</v>
      </c>
      <c r="L87" s="229">
        <v>21</v>
      </c>
      <c r="M87" s="229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29"/>
      <c r="S87" s="229" t="s">
        <v>152</v>
      </c>
      <c r="T87" s="229" t="s">
        <v>153</v>
      </c>
      <c r="U87" s="229">
        <v>0.78</v>
      </c>
      <c r="V87" s="229">
        <f>ROUND(E87*U87,2)</f>
        <v>43.08</v>
      </c>
      <c r="W87" s="229"/>
      <c r="X87" s="229" t="s">
        <v>154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155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 x14ac:dyDescent="0.2">
      <c r="A88" s="244">
        <v>67</v>
      </c>
      <c r="B88" s="245" t="s">
        <v>426</v>
      </c>
      <c r="C88" s="252" t="s">
        <v>427</v>
      </c>
      <c r="D88" s="246" t="s">
        <v>176</v>
      </c>
      <c r="E88" s="247">
        <v>70.150000000000006</v>
      </c>
      <c r="F88" s="248"/>
      <c r="G88" s="249">
        <f>ROUND(E88*F88,2)</f>
        <v>0</v>
      </c>
      <c r="H88" s="230"/>
      <c r="I88" s="229">
        <f>ROUND(E88*H88,2)</f>
        <v>0</v>
      </c>
      <c r="J88" s="230"/>
      <c r="K88" s="229">
        <f>ROUND(E88*J88,2)</f>
        <v>0</v>
      </c>
      <c r="L88" s="229">
        <v>21</v>
      </c>
      <c r="M88" s="229">
        <f>G88*(1+L88/100)</f>
        <v>0</v>
      </c>
      <c r="N88" s="229">
        <v>9.6200000000000001E-3</v>
      </c>
      <c r="O88" s="229">
        <f>ROUND(E88*N88,2)</f>
        <v>0.67</v>
      </c>
      <c r="P88" s="229">
        <v>0</v>
      </c>
      <c r="Q88" s="229">
        <f>ROUND(E88*P88,2)</f>
        <v>0</v>
      </c>
      <c r="R88" s="229"/>
      <c r="S88" s="229" t="s">
        <v>293</v>
      </c>
      <c r="T88" s="229" t="s">
        <v>313</v>
      </c>
      <c r="U88" s="229">
        <v>0</v>
      </c>
      <c r="V88" s="229">
        <f>ROUND(E88*U88,2)</f>
        <v>0</v>
      </c>
      <c r="W88" s="229"/>
      <c r="X88" s="229" t="s">
        <v>193</v>
      </c>
      <c r="Y88" s="212"/>
      <c r="Z88" s="212"/>
      <c r="AA88" s="212"/>
      <c r="AB88" s="212"/>
      <c r="AC88" s="212"/>
      <c r="AD88" s="212"/>
      <c r="AE88" s="212"/>
      <c r="AF88" s="212"/>
      <c r="AG88" s="212" t="s">
        <v>194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33.75" outlineLevel="1" x14ac:dyDescent="0.2">
      <c r="A89" s="244">
        <v>68</v>
      </c>
      <c r="B89" s="245" t="s">
        <v>428</v>
      </c>
      <c r="C89" s="252" t="s">
        <v>429</v>
      </c>
      <c r="D89" s="246" t="s">
        <v>176</v>
      </c>
      <c r="E89" s="247">
        <v>49</v>
      </c>
      <c r="F89" s="248"/>
      <c r="G89" s="249">
        <f>ROUND(E89*F89,2)</f>
        <v>0</v>
      </c>
      <c r="H89" s="230"/>
      <c r="I89" s="229">
        <f>ROUND(E89*H89,2)</f>
        <v>0</v>
      </c>
      <c r="J89" s="230"/>
      <c r="K89" s="229">
        <f>ROUND(E89*J89,2)</f>
        <v>0</v>
      </c>
      <c r="L89" s="229">
        <v>21</v>
      </c>
      <c r="M89" s="229">
        <f>G89*(1+L89/100)</f>
        <v>0</v>
      </c>
      <c r="N89" s="229">
        <v>9.6200000000000001E-3</v>
      </c>
      <c r="O89" s="229">
        <f>ROUND(E89*N89,2)</f>
        <v>0.47</v>
      </c>
      <c r="P89" s="229">
        <v>0</v>
      </c>
      <c r="Q89" s="229">
        <f>ROUND(E89*P89,2)</f>
        <v>0</v>
      </c>
      <c r="R89" s="229"/>
      <c r="S89" s="229" t="s">
        <v>293</v>
      </c>
      <c r="T89" s="229" t="s">
        <v>313</v>
      </c>
      <c r="U89" s="229">
        <v>0</v>
      </c>
      <c r="V89" s="229">
        <f>ROUND(E89*U89,2)</f>
        <v>0</v>
      </c>
      <c r="W89" s="229"/>
      <c r="X89" s="229" t="s">
        <v>193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194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44">
        <v>69</v>
      </c>
      <c r="B90" s="245" t="s">
        <v>430</v>
      </c>
      <c r="C90" s="252" t="s">
        <v>431</v>
      </c>
      <c r="D90" s="246" t="s">
        <v>254</v>
      </c>
      <c r="E90" s="247">
        <v>20.085540000000002</v>
      </c>
      <c r="F90" s="248"/>
      <c r="G90" s="249">
        <f>ROUND(E90*F90,2)</f>
        <v>0</v>
      </c>
      <c r="H90" s="230"/>
      <c r="I90" s="229">
        <f>ROUND(E90*H90,2)</f>
        <v>0</v>
      </c>
      <c r="J90" s="230"/>
      <c r="K90" s="229">
        <f>ROUND(E90*J90,2)</f>
        <v>0</v>
      </c>
      <c r="L90" s="229">
        <v>21</v>
      </c>
      <c r="M90" s="229">
        <f>G90*(1+L90/100)</f>
        <v>0</v>
      </c>
      <c r="N90" s="229">
        <v>0</v>
      </c>
      <c r="O90" s="229">
        <f>ROUND(E90*N90,2)</f>
        <v>0</v>
      </c>
      <c r="P90" s="229">
        <v>0</v>
      </c>
      <c r="Q90" s="229">
        <f>ROUND(E90*P90,2)</f>
        <v>0</v>
      </c>
      <c r="R90" s="229"/>
      <c r="S90" s="229" t="s">
        <v>152</v>
      </c>
      <c r="T90" s="229" t="s">
        <v>153</v>
      </c>
      <c r="U90" s="229">
        <v>1.7509999999999999</v>
      </c>
      <c r="V90" s="229">
        <f>ROUND(E90*U90,2)</f>
        <v>35.17</v>
      </c>
      <c r="W90" s="229"/>
      <c r="X90" s="229" t="s">
        <v>400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401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x14ac:dyDescent="0.2">
      <c r="A91" s="232" t="s">
        <v>147</v>
      </c>
      <c r="B91" s="233" t="s">
        <v>101</v>
      </c>
      <c r="C91" s="251" t="s">
        <v>102</v>
      </c>
      <c r="D91" s="234"/>
      <c r="E91" s="235"/>
      <c r="F91" s="236"/>
      <c r="G91" s="237">
        <f>SUMIF(AG92:AG111,"&lt;&gt;NOR",G92:G111)</f>
        <v>0</v>
      </c>
      <c r="H91" s="231"/>
      <c r="I91" s="231">
        <f>SUM(I92:I111)</f>
        <v>0</v>
      </c>
      <c r="J91" s="231"/>
      <c r="K91" s="231">
        <f>SUM(K92:K111)</f>
        <v>0</v>
      </c>
      <c r="L91" s="231"/>
      <c r="M91" s="231">
        <f>SUM(M92:M111)</f>
        <v>0</v>
      </c>
      <c r="N91" s="231"/>
      <c r="O91" s="231">
        <f>SUM(O92:O111)</f>
        <v>6.7199999999999989</v>
      </c>
      <c r="P91" s="231"/>
      <c r="Q91" s="231">
        <f>SUM(Q92:Q111)</f>
        <v>0</v>
      </c>
      <c r="R91" s="231"/>
      <c r="S91" s="231"/>
      <c r="T91" s="231"/>
      <c r="U91" s="231"/>
      <c r="V91" s="231">
        <f>SUM(V92:V111)</f>
        <v>690.12</v>
      </c>
      <c r="W91" s="231"/>
      <c r="X91" s="231"/>
      <c r="AG91" t="s">
        <v>148</v>
      </c>
    </row>
    <row r="92" spans="1:60" ht="33.75" outlineLevel="1" x14ac:dyDescent="0.2">
      <c r="A92" s="244">
        <v>70</v>
      </c>
      <c r="B92" s="245" t="s">
        <v>432</v>
      </c>
      <c r="C92" s="252" t="s">
        <v>433</v>
      </c>
      <c r="D92" s="246" t="s">
        <v>151</v>
      </c>
      <c r="E92" s="247">
        <v>627.29999999999995</v>
      </c>
      <c r="F92" s="248"/>
      <c r="G92" s="249">
        <f>ROUND(E92*F92,2)</f>
        <v>0</v>
      </c>
      <c r="H92" s="230"/>
      <c r="I92" s="229">
        <f>ROUND(E92*H92,2)</f>
        <v>0</v>
      </c>
      <c r="J92" s="230"/>
      <c r="K92" s="229">
        <f>ROUND(E92*J92,2)</f>
        <v>0</v>
      </c>
      <c r="L92" s="229">
        <v>21</v>
      </c>
      <c r="M92" s="229">
        <f>G92*(1+L92/100)</f>
        <v>0</v>
      </c>
      <c r="N92" s="229">
        <v>6.5799999999999999E-3</v>
      </c>
      <c r="O92" s="229">
        <f>ROUND(E92*N92,2)</f>
        <v>4.13</v>
      </c>
      <c r="P92" s="229">
        <v>0</v>
      </c>
      <c r="Q92" s="229">
        <f>ROUND(E92*P92,2)</f>
        <v>0</v>
      </c>
      <c r="R92" s="229"/>
      <c r="S92" s="229" t="s">
        <v>152</v>
      </c>
      <c r="T92" s="229" t="s">
        <v>153</v>
      </c>
      <c r="U92" s="229">
        <v>0.28000000000000003</v>
      </c>
      <c r="V92" s="229">
        <f>ROUND(E92*U92,2)</f>
        <v>175.64</v>
      </c>
      <c r="W92" s="229"/>
      <c r="X92" s="229" t="s">
        <v>154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155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44">
        <v>71</v>
      </c>
      <c r="B93" s="245" t="s">
        <v>434</v>
      </c>
      <c r="C93" s="252" t="s">
        <v>435</v>
      </c>
      <c r="D93" s="246" t="s">
        <v>151</v>
      </c>
      <c r="E93" s="247">
        <v>627.29999999999995</v>
      </c>
      <c r="F93" s="248"/>
      <c r="G93" s="249">
        <f>ROUND(E93*F93,2)</f>
        <v>0</v>
      </c>
      <c r="H93" s="230"/>
      <c r="I93" s="229">
        <f>ROUND(E93*H93,2)</f>
        <v>0</v>
      </c>
      <c r="J93" s="230"/>
      <c r="K93" s="229">
        <f>ROUND(E93*J93,2)</f>
        <v>0</v>
      </c>
      <c r="L93" s="229">
        <v>21</v>
      </c>
      <c r="M93" s="229">
        <f>G93*(1+L93/100)</f>
        <v>0</v>
      </c>
      <c r="N93" s="229">
        <v>0</v>
      </c>
      <c r="O93" s="229">
        <f>ROUND(E93*N93,2)</f>
        <v>0</v>
      </c>
      <c r="P93" s="229">
        <v>0</v>
      </c>
      <c r="Q93" s="229">
        <f>ROUND(E93*P93,2)</f>
        <v>0</v>
      </c>
      <c r="R93" s="229"/>
      <c r="S93" s="229" t="s">
        <v>152</v>
      </c>
      <c r="T93" s="229" t="s">
        <v>153</v>
      </c>
      <c r="U93" s="229">
        <v>1.35E-2</v>
      </c>
      <c r="V93" s="229">
        <f>ROUND(E93*U93,2)</f>
        <v>8.4700000000000006</v>
      </c>
      <c r="W93" s="229"/>
      <c r="X93" s="229" t="s">
        <v>154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155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44">
        <v>72</v>
      </c>
      <c r="B94" s="245" t="s">
        <v>436</v>
      </c>
      <c r="C94" s="252" t="s">
        <v>437</v>
      </c>
      <c r="D94" s="246" t="s">
        <v>151</v>
      </c>
      <c r="E94" s="247">
        <v>100</v>
      </c>
      <c r="F94" s="248"/>
      <c r="G94" s="249">
        <f>ROUND(E94*F94,2)</f>
        <v>0</v>
      </c>
      <c r="H94" s="230"/>
      <c r="I94" s="229">
        <f>ROUND(E94*H94,2)</f>
        <v>0</v>
      </c>
      <c r="J94" s="230"/>
      <c r="K94" s="229">
        <f>ROUND(E94*J94,2)</f>
        <v>0</v>
      </c>
      <c r="L94" s="229">
        <v>21</v>
      </c>
      <c r="M94" s="229">
        <f>G94*(1+L94/100)</f>
        <v>0</v>
      </c>
      <c r="N94" s="229">
        <v>3.0699999999999998E-3</v>
      </c>
      <c r="O94" s="229">
        <f>ROUND(E94*N94,2)</f>
        <v>0.31</v>
      </c>
      <c r="P94" s="229">
        <v>0</v>
      </c>
      <c r="Q94" s="229">
        <f>ROUND(E94*P94,2)</f>
        <v>0</v>
      </c>
      <c r="R94" s="229"/>
      <c r="S94" s="229" t="s">
        <v>152</v>
      </c>
      <c r="T94" s="229" t="s">
        <v>153</v>
      </c>
      <c r="U94" s="229">
        <v>1.167</v>
      </c>
      <c r="V94" s="229">
        <f>ROUND(E94*U94,2)</f>
        <v>116.7</v>
      </c>
      <c r="W94" s="229"/>
      <c r="X94" s="229" t="s">
        <v>154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155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 x14ac:dyDescent="0.2">
      <c r="A95" s="244">
        <v>73</v>
      </c>
      <c r="B95" s="245" t="s">
        <v>438</v>
      </c>
      <c r="C95" s="252" t="s">
        <v>439</v>
      </c>
      <c r="D95" s="246" t="s">
        <v>151</v>
      </c>
      <c r="E95" s="247">
        <v>142.5</v>
      </c>
      <c r="F95" s="248"/>
      <c r="G95" s="249">
        <f>ROUND(E95*F95,2)</f>
        <v>0</v>
      </c>
      <c r="H95" s="230"/>
      <c r="I95" s="229">
        <f>ROUND(E95*H95,2)</f>
        <v>0</v>
      </c>
      <c r="J95" s="230"/>
      <c r="K95" s="229">
        <f>ROUND(E95*J95,2)</f>
        <v>0</v>
      </c>
      <c r="L95" s="229">
        <v>21</v>
      </c>
      <c r="M95" s="229">
        <f>G95*(1+L95/100)</f>
        <v>0</v>
      </c>
      <c r="N95" s="229">
        <v>6.5100000000000002E-3</v>
      </c>
      <c r="O95" s="229">
        <f>ROUND(E95*N95,2)</f>
        <v>0.93</v>
      </c>
      <c r="P95" s="229">
        <v>0</v>
      </c>
      <c r="Q95" s="229">
        <f>ROUND(E95*P95,2)</f>
        <v>0</v>
      </c>
      <c r="R95" s="229"/>
      <c r="S95" s="229" t="s">
        <v>152</v>
      </c>
      <c r="T95" s="229" t="s">
        <v>153</v>
      </c>
      <c r="U95" s="229">
        <v>1.2765</v>
      </c>
      <c r="V95" s="229">
        <f>ROUND(E95*U95,2)</f>
        <v>181.9</v>
      </c>
      <c r="W95" s="229"/>
      <c r="X95" s="229" t="s">
        <v>154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155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44">
        <v>74</v>
      </c>
      <c r="B96" s="245" t="s">
        <v>440</v>
      </c>
      <c r="C96" s="252" t="s">
        <v>441</v>
      </c>
      <c r="D96" s="246" t="s">
        <v>176</v>
      </c>
      <c r="E96" s="247">
        <v>34.25</v>
      </c>
      <c r="F96" s="248"/>
      <c r="G96" s="249">
        <f>ROUND(E96*F96,2)</f>
        <v>0</v>
      </c>
      <c r="H96" s="230"/>
      <c r="I96" s="229">
        <f>ROUND(E96*H96,2)</f>
        <v>0</v>
      </c>
      <c r="J96" s="230"/>
      <c r="K96" s="229">
        <f>ROUND(E96*J96,2)</f>
        <v>0</v>
      </c>
      <c r="L96" s="229">
        <v>21</v>
      </c>
      <c r="M96" s="229">
        <f>G96*(1+L96/100)</f>
        <v>0</v>
      </c>
      <c r="N96" s="229">
        <v>2.6099999999999999E-3</v>
      </c>
      <c r="O96" s="229">
        <f>ROUND(E96*N96,2)</f>
        <v>0.09</v>
      </c>
      <c r="P96" s="229">
        <v>0</v>
      </c>
      <c r="Q96" s="229">
        <f>ROUND(E96*P96,2)</f>
        <v>0</v>
      </c>
      <c r="R96" s="229"/>
      <c r="S96" s="229" t="s">
        <v>152</v>
      </c>
      <c r="T96" s="229" t="s">
        <v>153</v>
      </c>
      <c r="U96" s="229">
        <v>0.18</v>
      </c>
      <c r="V96" s="229">
        <f>ROUND(E96*U96,2)</f>
        <v>6.17</v>
      </c>
      <c r="W96" s="229"/>
      <c r="X96" s="229" t="s">
        <v>154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155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44">
        <v>75</v>
      </c>
      <c r="B97" s="245" t="s">
        <v>442</v>
      </c>
      <c r="C97" s="252" t="s">
        <v>443</v>
      </c>
      <c r="D97" s="246" t="s">
        <v>176</v>
      </c>
      <c r="E97" s="247">
        <v>30</v>
      </c>
      <c r="F97" s="248"/>
      <c r="G97" s="249">
        <f>ROUND(E97*F97,2)</f>
        <v>0</v>
      </c>
      <c r="H97" s="230"/>
      <c r="I97" s="229">
        <f>ROUND(E97*H97,2)</f>
        <v>0</v>
      </c>
      <c r="J97" s="230"/>
      <c r="K97" s="229">
        <f>ROUND(E97*J97,2)</f>
        <v>0</v>
      </c>
      <c r="L97" s="229">
        <v>21</v>
      </c>
      <c r="M97" s="229">
        <f>G97*(1+L97/100)</f>
        <v>0</v>
      </c>
      <c r="N97" s="229">
        <v>0</v>
      </c>
      <c r="O97" s="229">
        <f>ROUND(E97*N97,2)</f>
        <v>0</v>
      </c>
      <c r="P97" s="229">
        <v>0</v>
      </c>
      <c r="Q97" s="229">
        <f>ROUND(E97*P97,2)</f>
        <v>0</v>
      </c>
      <c r="R97" s="229"/>
      <c r="S97" s="229" t="s">
        <v>152</v>
      </c>
      <c r="T97" s="229" t="s">
        <v>153</v>
      </c>
      <c r="U97" s="229">
        <v>1.0500000000000001E-2</v>
      </c>
      <c r="V97" s="229">
        <f>ROUND(E97*U97,2)</f>
        <v>0.32</v>
      </c>
      <c r="W97" s="229"/>
      <c r="X97" s="229" t="s">
        <v>154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155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44">
        <v>76</v>
      </c>
      <c r="B98" s="245" t="s">
        <v>444</v>
      </c>
      <c r="C98" s="252" t="s">
        <v>445</v>
      </c>
      <c r="D98" s="246" t="s">
        <v>176</v>
      </c>
      <c r="E98" s="247">
        <v>30</v>
      </c>
      <c r="F98" s="248"/>
      <c r="G98" s="249">
        <f>ROUND(E98*F98,2)</f>
        <v>0</v>
      </c>
      <c r="H98" s="230"/>
      <c r="I98" s="229">
        <f>ROUND(E98*H98,2)</f>
        <v>0</v>
      </c>
      <c r="J98" s="230"/>
      <c r="K98" s="229">
        <f>ROUND(E98*J98,2)</f>
        <v>0</v>
      </c>
      <c r="L98" s="229">
        <v>21</v>
      </c>
      <c r="M98" s="229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29"/>
      <c r="S98" s="229" t="s">
        <v>152</v>
      </c>
      <c r="T98" s="229" t="s">
        <v>153</v>
      </c>
      <c r="U98" s="229">
        <v>5.7500000000000002E-2</v>
      </c>
      <c r="V98" s="229">
        <f>ROUND(E98*U98,2)</f>
        <v>1.73</v>
      </c>
      <c r="W98" s="229"/>
      <c r="X98" s="229" t="s">
        <v>154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155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44">
        <v>77</v>
      </c>
      <c r="B99" s="245" t="s">
        <v>446</v>
      </c>
      <c r="C99" s="252" t="s">
        <v>447</v>
      </c>
      <c r="D99" s="246" t="s">
        <v>176</v>
      </c>
      <c r="E99" s="247">
        <v>42.4</v>
      </c>
      <c r="F99" s="248"/>
      <c r="G99" s="249">
        <f>ROUND(E99*F99,2)</f>
        <v>0</v>
      </c>
      <c r="H99" s="230"/>
      <c r="I99" s="229">
        <f>ROUND(E99*H99,2)</f>
        <v>0</v>
      </c>
      <c r="J99" s="230"/>
      <c r="K99" s="229">
        <f>ROUND(E99*J99,2)</f>
        <v>0</v>
      </c>
      <c r="L99" s="229">
        <v>21</v>
      </c>
      <c r="M99" s="229">
        <f>G99*(1+L99/100)</f>
        <v>0</v>
      </c>
      <c r="N99" s="229">
        <v>1.3699999999999999E-3</v>
      </c>
      <c r="O99" s="229">
        <f>ROUND(E99*N99,2)</f>
        <v>0.06</v>
      </c>
      <c r="P99" s="229">
        <v>0</v>
      </c>
      <c r="Q99" s="229">
        <f>ROUND(E99*P99,2)</f>
        <v>0</v>
      </c>
      <c r="R99" s="229"/>
      <c r="S99" s="229" t="s">
        <v>152</v>
      </c>
      <c r="T99" s="229" t="s">
        <v>153</v>
      </c>
      <c r="U99" s="229">
        <v>0.24</v>
      </c>
      <c r="V99" s="229">
        <f>ROUND(E99*U99,2)</f>
        <v>10.18</v>
      </c>
      <c r="W99" s="229"/>
      <c r="X99" s="229" t="s">
        <v>154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155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44">
        <v>78</v>
      </c>
      <c r="B100" s="245" t="s">
        <v>448</v>
      </c>
      <c r="C100" s="252" t="s">
        <v>449</v>
      </c>
      <c r="D100" s="246" t="s">
        <v>176</v>
      </c>
      <c r="E100" s="247">
        <v>29.5</v>
      </c>
      <c r="F100" s="248"/>
      <c r="G100" s="249">
        <f>ROUND(E100*F100,2)</f>
        <v>0</v>
      </c>
      <c r="H100" s="230"/>
      <c r="I100" s="229">
        <f>ROUND(E100*H100,2)</f>
        <v>0</v>
      </c>
      <c r="J100" s="230"/>
      <c r="K100" s="229">
        <f>ROUND(E100*J100,2)</f>
        <v>0</v>
      </c>
      <c r="L100" s="229">
        <v>21</v>
      </c>
      <c r="M100" s="229">
        <f>G100*(1+L100/100)</f>
        <v>0</v>
      </c>
      <c r="N100" s="229">
        <v>6.3899999999999998E-3</v>
      </c>
      <c r="O100" s="229">
        <f>ROUND(E100*N100,2)</f>
        <v>0.19</v>
      </c>
      <c r="P100" s="229">
        <v>0</v>
      </c>
      <c r="Q100" s="229">
        <f>ROUND(E100*P100,2)</f>
        <v>0</v>
      </c>
      <c r="R100" s="229"/>
      <c r="S100" s="229" t="s">
        <v>152</v>
      </c>
      <c r="T100" s="229" t="s">
        <v>153</v>
      </c>
      <c r="U100" s="229">
        <v>0.59875</v>
      </c>
      <c r="V100" s="229">
        <f>ROUND(E100*U100,2)</f>
        <v>17.66</v>
      </c>
      <c r="W100" s="229"/>
      <c r="X100" s="229" t="s">
        <v>154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155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44">
        <v>79</v>
      </c>
      <c r="B101" s="245" t="s">
        <v>450</v>
      </c>
      <c r="C101" s="252" t="s">
        <v>451</v>
      </c>
      <c r="D101" s="246" t="s">
        <v>171</v>
      </c>
      <c r="E101" s="247">
        <v>4</v>
      </c>
      <c r="F101" s="248"/>
      <c r="G101" s="249">
        <f>ROUND(E101*F101,2)</f>
        <v>0</v>
      </c>
      <c r="H101" s="230"/>
      <c r="I101" s="229">
        <f>ROUND(E101*H101,2)</f>
        <v>0</v>
      </c>
      <c r="J101" s="230"/>
      <c r="K101" s="229">
        <f>ROUND(E101*J101,2)</f>
        <v>0</v>
      </c>
      <c r="L101" s="229">
        <v>21</v>
      </c>
      <c r="M101" s="229">
        <f>G101*(1+L101/100)</f>
        <v>0</v>
      </c>
      <c r="N101" s="229">
        <v>8.5100000000000002E-3</v>
      </c>
      <c r="O101" s="229">
        <f>ROUND(E101*N101,2)</f>
        <v>0.03</v>
      </c>
      <c r="P101" s="229">
        <v>0</v>
      </c>
      <c r="Q101" s="229">
        <f>ROUND(E101*P101,2)</f>
        <v>0</v>
      </c>
      <c r="R101" s="229"/>
      <c r="S101" s="229" t="s">
        <v>152</v>
      </c>
      <c r="T101" s="229" t="s">
        <v>153</v>
      </c>
      <c r="U101" s="229">
        <v>1.4524999999999999</v>
      </c>
      <c r="V101" s="229">
        <f>ROUND(E101*U101,2)</f>
        <v>5.81</v>
      </c>
      <c r="W101" s="229"/>
      <c r="X101" s="229" t="s">
        <v>154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155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4">
        <v>80</v>
      </c>
      <c r="B102" s="245" t="s">
        <v>452</v>
      </c>
      <c r="C102" s="252" t="s">
        <v>453</v>
      </c>
      <c r="D102" s="246" t="s">
        <v>171</v>
      </c>
      <c r="E102" s="247">
        <v>1</v>
      </c>
      <c r="F102" s="248"/>
      <c r="G102" s="249">
        <f>ROUND(E102*F102,2)</f>
        <v>0</v>
      </c>
      <c r="H102" s="230"/>
      <c r="I102" s="229">
        <f>ROUND(E102*H102,2)</f>
        <v>0</v>
      </c>
      <c r="J102" s="230"/>
      <c r="K102" s="229">
        <f>ROUND(E102*J102,2)</f>
        <v>0</v>
      </c>
      <c r="L102" s="229">
        <v>21</v>
      </c>
      <c r="M102" s="229">
        <f>G102*(1+L102/100)</f>
        <v>0</v>
      </c>
      <c r="N102" s="229">
        <v>7.5799999999999999E-3</v>
      </c>
      <c r="O102" s="229">
        <f>ROUND(E102*N102,2)</f>
        <v>0.01</v>
      </c>
      <c r="P102" s="229">
        <v>0</v>
      </c>
      <c r="Q102" s="229">
        <f>ROUND(E102*P102,2)</f>
        <v>0</v>
      </c>
      <c r="R102" s="229"/>
      <c r="S102" s="229" t="s">
        <v>152</v>
      </c>
      <c r="T102" s="229" t="s">
        <v>153</v>
      </c>
      <c r="U102" s="229">
        <v>1.1856</v>
      </c>
      <c r="V102" s="229">
        <f>ROUND(E102*U102,2)</f>
        <v>1.19</v>
      </c>
      <c r="W102" s="229"/>
      <c r="X102" s="229" t="s">
        <v>154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155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44">
        <v>81</v>
      </c>
      <c r="B103" s="245" t="s">
        <v>454</v>
      </c>
      <c r="C103" s="252" t="s">
        <v>455</v>
      </c>
      <c r="D103" s="246" t="s">
        <v>176</v>
      </c>
      <c r="E103" s="247">
        <v>39</v>
      </c>
      <c r="F103" s="248"/>
      <c r="G103" s="249">
        <f>ROUND(E103*F103,2)</f>
        <v>0</v>
      </c>
      <c r="H103" s="230"/>
      <c r="I103" s="229">
        <f>ROUND(E103*H103,2)</f>
        <v>0</v>
      </c>
      <c r="J103" s="230"/>
      <c r="K103" s="229">
        <f>ROUND(E103*J103,2)</f>
        <v>0</v>
      </c>
      <c r="L103" s="229">
        <v>21</v>
      </c>
      <c r="M103" s="229">
        <f>G103*(1+L103/100)</f>
        <v>0</v>
      </c>
      <c r="N103" s="229">
        <v>2.8700000000000002E-3</v>
      </c>
      <c r="O103" s="229">
        <f>ROUND(E103*N103,2)</f>
        <v>0.11</v>
      </c>
      <c r="P103" s="229">
        <v>0</v>
      </c>
      <c r="Q103" s="229">
        <f>ROUND(E103*P103,2)</f>
        <v>0</v>
      </c>
      <c r="R103" s="229"/>
      <c r="S103" s="229" t="s">
        <v>152</v>
      </c>
      <c r="T103" s="229" t="s">
        <v>153</v>
      </c>
      <c r="U103" s="229">
        <v>0.42342999999999997</v>
      </c>
      <c r="V103" s="229">
        <f>ROUND(E103*U103,2)</f>
        <v>16.510000000000002</v>
      </c>
      <c r="W103" s="229"/>
      <c r="X103" s="229" t="s">
        <v>154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155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44">
        <v>82</v>
      </c>
      <c r="B104" s="245" t="s">
        <v>456</v>
      </c>
      <c r="C104" s="252" t="s">
        <v>457</v>
      </c>
      <c r="D104" s="246" t="s">
        <v>176</v>
      </c>
      <c r="E104" s="247">
        <v>6</v>
      </c>
      <c r="F104" s="248"/>
      <c r="G104" s="249">
        <f>ROUND(E104*F104,2)</f>
        <v>0</v>
      </c>
      <c r="H104" s="230"/>
      <c r="I104" s="229">
        <f>ROUND(E104*H104,2)</f>
        <v>0</v>
      </c>
      <c r="J104" s="230"/>
      <c r="K104" s="229">
        <f>ROUND(E104*J104,2)</f>
        <v>0</v>
      </c>
      <c r="L104" s="229">
        <v>21</v>
      </c>
      <c r="M104" s="229">
        <f>G104*(1+L104/100)</f>
        <v>0</v>
      </c>
      <c r="N104" s="229">
        <v>1.3699999999999999E-3</v>
      </c>
      <c r="O104" s="229">
        <f>ROUND(E104*N104,2)</f>
        <v>0.01</v>
      </c>
      <c r="P104" s="229">
        <v>0</v>
      </c>
      <c r="Q104" s="229">
        <f>ROUND(E104*P104,2)</f>
        <v>0</v>
      </c>
      <c r="R104" s="229"/>
      <c r="S104" s="229" t="s">
        <v>152</v>
      </c>
      <c r="T104" s="229" t="s">
        <v>153</v>
      </c>
      <c r="U104" s="229">
        <v>0.23</v>
      </c>
      <c r="V104" s="229">
        <f>ROUND(E104*U104,2)</f>
        <v>1.38</v>
      </c>
      <c r="W104" s="229"/>
      <c r="X104" s="229" t="s">
        <v>154</v>
      </c>
      <c r="Y104" s="212"/>
      <c r="Z104" s="212"/>
      <c r="AA104" s="212"/>
      <c r="AB104" s="212"/>
      <c r="AC104" s="212"/>
      <c r="AD104" s="212"/>
      <c r="AE104" s="212"/>
      <c r="AF104" s="212"/>
      <c r="AG104" s="212" t="s">
        <v>155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44">
        <v>83</v>
      </c>
      <c r="B105" s="245" t="s">
        <v>458</v>
      </c>
      <c r="C105" s="252" t="s">
        <v>457</v>
      </c>
      <c r="D105" s="246" t="s">
        <v>176</v>
      </c>
      <c r="E105" s="247">
        <v>70.5</v>
      </c>
      <c r="F105" s="248"/>
      <c r="G105" s="249">
        <f>ROUND(E105*F105,2)</f>
        <v>0</v>
      </c>
      <c r="H105" s="230"/>
      <c r="I105" s="229">
        <f>ROUND(E105*H105,2)</f>
        <v>0</v>
      </c>
      <c r="J105" s="230"/>
      <c r="K105" s="229">
        <f>ROUND(E105*J105,2)</f>
        <v>0</v>
      </c>
      <c r="L105" s="229">
        <v>21</v>
      </c>
      <c r="M105" s="229">
        <f>G105*(1+L105/100)</f>
        <v>0</v>
      </c>
      <c r="N105" s="229">
        <v>1.8799999999999999E-3</v>
      </c>
      <c r="O105" s="229">
        <f>ROUND(E105*N105,2)</f>
        <v>0.13</v>
      </c>
      <c r="P105" s="229">
        <v>0</v>
      </c>
      <c r="Q105" s="229">
        <f>ROUND(E105*P105,2)</f>
        <v>0</v>
      </c>
      <c r="R105" s="229"/>
      <c r="S105" s="229" t="s">
        <v>152</v>
      </c>
      <c r="T105" s="229" t="s">
        <v>153</v>
      </c>
      <c r="U105" s="229">
        <v>0.25</v>
      </c>
      <c r="V105" s="229">
        <f>ROUND(E105*U105,2)</f>
        <v>17.63</v>
      </c>
      <c r="W105" s="229"/>
      <c r="X105" s="229" t="s">
        <v>154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155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44">
        <v>84</v>
      </c>
      <c r="B106" s="245" t="s">
        <v>459</v>
      </c>
      <c r="C106" s="252" t="s">
        <v>460</v>
      </c>
      <c r="D106" s="246" t="s">
        <v>176</v>
      </c>
      <c r="E106" s="247">
        <v>102.7</v>
      </c>
      <c r="F106" s="248"/>
      <c r="G106" s="249">
        <f>ROUND(E106*F106,2)</f>
        <v>0</v>
      </c>
      <c r="H106" s="230"/>
      <c r="I106" s="229">
        <f>ROUND(E106*H106,2)</f>
        <v>0</v>
      </c>
      <c r="J106" s="230"/>
      <c r="K106" s="229">
        <f>ROUND(E106*J106,2)</f>
        <v>0</v>
      </c>
      <c r="L106" s="229">
        <v>21</v>
      </c>
      <c r="M106" s="229">
        <f>G106*(1+L106/100)</f>
        <v>0</v>
      </c>
      <c r="N106" s="229">
        <v>5.1399999999999996E-3</v>
      </c>
      <c r="O106" s="229">
        <f>ROUND(E106*N106,2)</f>
        <v>0.53</v>
      </c>
      <c r="P106" s="229">
        <v>0</v>
      </c>
      <c r="Q106" s="229">
        <f>ROUND(E106*P106,2)</f>
        <v>0</v>
      </c>
      <c r="R106" s="229"/>
      <c r="S106" s="229" t="s">
        <v>152</v>
      </c>
      <c r="T106" s="229" t="s">
        <v>153</v>
      </c>
      <c r="U106" s="229">
        <v>0.65119000000000005</v>
      </c>
      <c r="V106" s="229">
        <f>ROUND(E106*U106,2)</f>
        <v>66.88</v>
      </c>
      <c r="W106" s="229"/>
      <c r="X106" s="229" t="s">
        <v>154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155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44">
        <v>85</v>
      </c>
      <c r="B107" s="245" t="s">
        <v>461</v>
      </c>
      <c r="C107" s="252" t="s">
        <v>462</v>
      </c>
      <c r="D107" s="246" t="s">
        <v>171</v>
      </c>
      <c r="E107" s="247">
        <v>10</v>
      </c>
      <c r="F107" s="248"/>
      <c r="G107" s="249">
        <f>ROUND(E107*F107,2)</f>
        <v>0</v>
      </c>
      <c r="H107" s="230"/>
      <c r="I107" s="229">
        <f>ROUND(E107*H107,2)</f>
        <v>0</v>
      </c>
      <c r="J107" s="230"/>
      <c r="K107" s="229">
        <f>ROUND(E107*J107,2)</f>
        <v>0</v>
      </c>
      <c r="L107" s="229">
        <v>21</v>
      </c>
      <c r="M107" s="229">
        <f>G107*(1+L107/100)</f>
        <v>0</v>
      </c>
      <c r="N107" s="229">
        <v>2.7000000000000001E-3</v>
      </c>
      <c r="O107" s="229">
        <f>ROUND(E107*N107,2)</f>
        <v>0.03</v>
      </c>
      <c r="P107" s="229">
        <v>0</v>
      </c>
      <c r="Q107" s="229">
        <f>ROUND(E107*P107,2)</f>
        <v>0</v>
      </c>
      <c r="R107" s="229"/>
      <c r="S107" s="229" t="s">
        <v>152</v>
      </c>
      <c r="T107" s="229" t="s">
        <v>153</v>
      </c>
      <c r="U107" s="229">
        <v>1.8331</v>
      </c>
      <c r="V107" s="229">
        <f>ROUND(E107*U107,2)</f>
        <v>18.329999999999998</v>
      </c>
      <c r="W107" s="229"/>
      <c r="X107" s="229" t="s">
        <v>154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155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44">
        <v>86</v>
      </c>
      <c r="B108" s="245" t="s">
        <v>463</v>
      </c>
      <c r="C108" s="252" t="s">
        <v>464</v>
      </c>
      <c r="D108" s="246" t="s">
        <v>176</v>
      </c>
      <c r="E108" s="247">
        <v>40</v>
      </c>
      <c r="F108" s="248"/>
      <c r="G108" s="249">
        <f>ROUND(E108*F108,2)</f>
        <v>0</v>
      </c>
      <c r="H108" s="230"/>
      <c r="I108" s="229">
        <f>ROUND(E108*H108,2)</f>
        <v>0</v>
      </c>
      <c r="J108" s="230"/>
      <c r="K108" s="229">
        <f>ROUND(E108*J108,2)</f>
        <v>0</v>
      </c>
      <c r="L108" s="229">
        <v>21</v>
      </c>
      <c r="M108" s="229">
        <f>G108*(1+L108/100)</f>
        <v>0</v>
      </c>
      <c r="N108" s="229">
        <v>3.5400000000000002E-3</v>
      </c>
      <c r="O108" s="229">
        <f>ROUND(E108*N108,2)</f>
        <v>0.14000000000000001</v>
      </c>
      <c r="P108" s="229">
        <v>0</v>
      </c>
      <c r="Q108" s="229">
        <f>ROUND(E108*P108,2)</f>
        <v>0</v>
      </c>
      <c r="R108" s="229"/>
      <c r="S108" s="229" t="s">
        <v>152</v>
      </c>
      <c r="T108" s="229" t="s">
        <v>153</v>
      </c>
      <c r="U108" s="229">
        <v>0.219</v>
      </c>
      <c r="V108" s="229">
        <f>ROUND(E108*U108,2)</f>
        <v>8.76</v>
      </c>
      <c r="W108" s="229"/>
      <c r="X108" s="229" t="s">
        <v>154</v>
      </c>
      <c r="Y108" s="212"/>
      <c r="Z108" s="212"/>
      <c r="AA108" s="212"/>
      <c r="AB108" s="212"/>
      <c r="AC108" s="212"/>
      <c r="AD108" s="212"/>
      <c r="AE108" s="212"/>
      <c r="AF108" s="212"/>
      <c r="AG108" s="212" t="s">
        <v>155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44">
        <v>87</v>
      </c>
      <c r="B109" s="245" t="s">
        <v>465</v>
      </c>
      <c r="C109" s="252" t="s">
        <v>466</v>
      </c>
      <c r="D109" s="246" t="s">
        <v>292</v>
      </c>
      <c r="E109" s="247">
        <v>1</v>
      </c>
      <c r="F109" s="248"/>
      <c r="G109" s="249">
        <f>ROUND(E109*F109,2)</f>
        <v>0</v>
      </c>
      <c r="H109" s="230"/>
      <c r="I109" s="229">
        <f>ROUND(E109*H109,2)</f>
        <v>0</v>
      </c>
      <c r="J109" s="230"/>
      <c r="K109" s="229">
        <f>ROUND(E109*J109,2)</f>
        <v>0</v>
      </c>
      <c r="L109" s="229">
        <v>21</v>
      </c>
      <c r="M109" s="229">
        <f>G109*(1+L109/100)</f>
        <v>0</v>
      </c>
      <c r="N109" s="229">
        <v>6.5100000000000002E-3</v>
      </c>
      <c r="O109" s="229">
        <f>ROUND(E109*N109,2)</f>
        <v>0.01</v>
      </c>
      <c r="P109" s="229">
        <v>0</v>
      </c>
      <c r="Q109" s="229">
        <f>ROUND(E109*P109,2)</f>
        <v>0</v>
      </c>
      <c r="R109" s="229"/>
      <c r="S109" s="229" t="s">
        <v>293</v>
      </c>
      <c r="T109" s="229" t="s">
        <v>294</v>
      </c>
      <c r="U109" s="229">
        <v>1.28</v>
      </c>
      <c r="V109" s="229">
        <f>ROUND(E109*U109,2)</f>
        <v>1.28</v>
      </c>
      <c r="W109" s="229"/>
      <c r="X109" s="229" t="s">
        <v>154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155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44">
        <v>88</v>
      </c>
      <c r="B110" s="245" t="s">
        <v>467</v>
      </c>
      <c r="C110" s="252" t="s">
        <v>468</v>
      </c>
      <c r="D110" s="246" t="s">
        <v>292</v>
      </c>
      <c r="E110" s="247">
        <v>1</v>
      </c>
      <c r="F110" s="248"/>
      <c r="G110" s="249">
        <f>ROUND(E110*F110,2)</f>
        <v>0</v>
      </c>
      <c r="H110" s="230"/>
      <c r="I110" s="229">
        <f>ROUND(E110*H110,2)</f>
        <v>0</v>
      </c>
      <c r="J110" s="230"/>
      <c r="K110" s="229">
        <f>ROUND(E110*J110,2)</f>
        <v>0</v>
      </c>
      <c r="L110" s="229">
        <v>21</v>
      </c>
      <c r="M110" s="229">
        <f>G110*(1+L110/100)</f>
        <v>0</v>
      </c>
      <c r="N110" s="229">
        <v>6.5100000000000002E-3</v>
      </c>
      <c r="O110" s="229">
        <f>ROUND(E110*N110,2)</f>
        <v>0.01</v>
      </c>
      <c r="P110" s="229">
        <v>0</v>
      </c>
      <c r="Q110" s="229">
        <f>ROUND(E110*P110,2)</f>
        <v>0</v>
      </c>
      <c r="R110" s="229"/>
      <c r="S110" s="229" t="s">
        <v>293</v>
      </c>
      <c r="T110" s="229" t="s">
        <v>294</v>
      </c>
      <c r="U110" s="229">
        <v>1.28</v>
      </c>
      <c r="V110" s="229">
        <f>ROUND(E110*U110,2)</f>
        <v>1.28</v>
      </c>
      <c r="W110" s="229"/>
      <c r="X110" s="229" t="s">
        <v>154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155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44">
        <v>89</v>
      </c>
      <c r="B111" s="245" t="s">
        <v>469</v>
      </c>
      <c r="C111" s="252" t="s">
        <v>470</v>
      </c>
      <c r="D111" s="246" t="s">
        <v>254</v>
      </c>
      <c r="E111" s="247">
        <v>6.7020999999999997</v>
      </c>
      <c r="F111" s="248"/>
      <c r="G111" s="249">
        <f>ROUND(E111*F111,2)</f>
        <v>0</v>
      </c>
      <c r="H111" s="230"/>
      <c r="I111" s="229">
        <f>ROUND(E111*H111,2)</f>
        <v>0</v>
      </c>
      <c r="J111" s="230"/>
      <c r="K111" s="229">
        <f>ROUND(E111*J111,2)</f>
        <v>0</v>
      </c>
      <c r="L111" s="229">
        <v>21</v>
      </c>
      <c r="M111" s="229">
        <f>G111*(1+L111/100)</f>
        <v>0</v>
      </c>
      <c r="N111" s="229">
        <v>0</v>
      </c>
      <c r="O111" s="229">
        <f>ROUND(E111*N111,2)</f>
        <v>0</v>
      </c>
      <c r="P111" s="229">
        <v>0</v>
      </c>
      <c r="Q111" s="229">
        <f>ROUND(E111*P111,2)</f>
        <v>0</v>
      </c>
      <c r="R111" s="229"/>
      <c r="S111" s="229" t="s">
        <v>152</v>
      </c>
      <c r="T111" s="229" t="s">
        <v>153</v>
      </c>
      <c r="U111" s="229">
        <v>4.82</v>
      </c>
      <c r="V111" s="229">
        <f>ROUND(E111*U111,2)</f>
        <v>32.299999999999997</v>
      </c>
      <c r="W111" s="229"/>
      <c r="X111" s="229" t="s">
        <v>400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401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x14ac:dyDescent="0.2">
      <c r="A112" s="232" t="s">
        <v>147</v>
      </c>
      <c r="B112" s="233" t="s">
        <v>103</v>
      </c>
      <c r="C112" s="251" t="s">
        <v>104</v>
      </c>
      <c r="D112" s="234"/>
      <c r="E112" s="235"/>
      <c r="F112" s="236"/>
      <c r="G112" s="237">
        <f>SUMIF(AG113:AG114,"&lt;&gt;NOR",G113:G114)</f>
        <v>0</v>
      </c>
      <c r="H112" s="231"/>
      <c r="I112" s="231">
        <f>SUM(I113:I114)</f>
        <v>0</v>
      </c>
      <c r="J112" s="231"/>
      <c r="K112" s="231">
        <f>SUM(K113:K114)</f>
        <v>0</v>
      </c>
      <c r="L112" s="231"/>
      <c r="M112" s="231">
        <f>SUM(M113:M114)</f>
        <v>0</v>
      </c>
      <c r="N112" s="231"/>
      <c r="O112" s="231">
        <f>SUM(O113:O114)</f>
        <v>0.11</v>
      </c>
      <c r="P112" s="231"/>
      <c r="Q112" s="231">
        <f>SUM(Q113:Q114)</f>
        <v>0</v>
      </c>
      <c r="R112" s="231"/>
      <c r="S112" s="231"/>
      <c r="T112" s="231"/>
      <c r="U112" s="231"/>
      <c r="V112" s="231">
        <f>SUM(V113:V114)</f>
        <v>62.989999999999995</v>
      </c>
      <c r="W112" s="231"/>
      <c r="X112" s="231"/>
      <c r="AG112" t="s">
        <v>148</v>
      </c>
    </row>
    <row r="113" spans="1:60" outlineLevel="1" x14ac:dyDescent="0.2">
      <c r="A113" s="244">
        <v>90</v>
      </c>
      <c r="B113" s="245" t="s">
        <v>471</v>
      </c>
      <c r="C113" s="252" t="s">
        <v>472</v>
      </c>
      <c r="D113" s="246" t="s">
        <v>151</v>
      </c>
      <c r="E113" s="247">
        <v>627.29999999999995</v>
      </c>
      <c r="F113" s="248"/>
      <c r="G113" s="249">
        <f>ROUND(E113*F113,2)</f>
        <v>0</v>
      </c>
      <c r="H113" s="230"/>
      <c r="I113" s="229">
        <f>ROUND(E113*H113,2)</f>
        <v>0</v>
      </c>
      <c r="J113" s="230"/>
      <c r="K113" s="229">
        <f>ROUND(E113*J113,2)</f>
        <v>0</v>
      </c>
      <c r="L113" s="229">
        <v>21</v>
      </c>
      <c r="M113" s="229">
        <f>G113*(1+L113/100)</f>
        <v>0</v>
      </c>
      <c r="N113" s="229">
        <v>1.8000000000000001E-4</v>
      </c>
      <c r="O113" s="229">
        <f>ROUND(E113*N113,2)</f>
        <v>0.11</v>
      </c>
      <c r="P113" s="229">
        <v>0</v>
      </c>
      <c r="Q113" s="229">
        <f>ROUND(E113*P113,2)</f>
        <v>0</v>
      </c>
      <c r="R113" s="229"/>
      <c r="S113" s="229" t="s">
        <v>152</v>
      </c>
      <c r="T113" s="229" t="s">
        <v>153</v>
      </c>
      <c r="U113" s="229">
        <v>0.1</v>
      </c>
      <c r="V113" s="229">
        <f>ROUND(E113*U113,2)</f>
        <v>62.73</v>
      </c>
      <c r="W113" s="229"/>
      <c r="X113" s="229" t="s">
        <v>154</v>
      </c>
      <c r="Y113" s="212"/>
      <c r="Z113" s="212"/>
      <c r="AA113" s="212"/>
      <c r="AB113" s="212"/>
      <c r="AC113" s="212"/>
      <c r="AD113" s="212"/>
      <c r="AE113" s="212"/>
      <c r="AF113" s="212"/>
      <c r="AG113" s="212" t="s">
        <v>155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4">
        <v>91</v>
      </c>
      <c r="B114" s="245" t="s">
        <v>473</v>
      </c>
      <c r="C114" s="252" t="s">
        <v>474</v>
      </c>
      <c r="D114" s="246" t="s">
        <v>254</v>
      </c>
      <c r="E114" s="247">
        <v>0.11291</v>
      </c>
      <c r="F114" s="248"/>
      <c r="G114" s="249">
        <f>ROUND(E114*F114,2)</f>
        <v>0</v>
      </c>
      <c r="H114" s="230"/>
      <c r="I114" s="229">
        <f>ROUND(E114*H114,2)</f>
        <v>0</v>
      </c>
      <c r="J114" s="230"/>
      <c r="K114" s="229">
        <f>ROUND(E114*J114,2)</f>
        <v>0</v>
      </c>
      <c r="L114" s="229">
        <v>21</v>
      </c>
      <c r="M114" s="229">
        <f>G114*(1+L114/100)</f>
        <v>0</v>
      </c>
      <c r="N114" s="229">
        <v>0</v>
      </c>
      <c r="O114" s="229">
        <f>ROUND(E114*N114,2)</f>
        <v>0</v>
      </c>
      <c r="P114" s="229">
        <v>0</v>
      </c>
      <c r="Q114" s="229">
        <f>ROUND(E114*P114,2)</f>
        <v>0</v>
      </c>
      <c r="R114" s="229"/>
      <c r="S114" s="229" t="s">
        <v>152</v>
      </c>
      <c r="T114" s="229" t="s">
        <v>153</v>
      </c>
      <c r="U114" s="229">
        <v>2.3290000000000002</v>
      </c>
      <c r="V114" s="229">
        <f>ROUND(E114*U114,2)</f>
        <v>0.26</v>
      </c>
      <c r="W114" s="229"/>
      <c r="X114" s="229" t="s">
        <v>400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401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x14ac:dyDescent="0.2">
      <c r="A115" s="232" t="s">
        <v>147</v>
      </c>
      <c r="B115" s="233" t="s">
        <v>105</v>
      </c>
      <c r="C115" s="251" t="s">
        <v>106</v>
      </c>
      <c r="D115" s="234"/>
      <c r="E115" s="235"/>
      <c r="F115" s="236"/>
      <c r="G115" s="237">
        <f>SUMIF(AG116:AG122,"&lt;&gt;NOR",G116:G122)</f>
        <v>0</v>
      </c>
      <c r="H115" s="231"/>
      <c r="I115" s="231">
        <f>SUM(I116:I122)</f>
        <v>0</v>
      </c>
      <c r="J115" s="231"/>
      <c r="K115" s="231">
        <f>SUM(K116:K122)</f>
        <v>0</v>
      </c>
      <c r="L115" s="231"/>
      <c r="M115" s="231">
        <f>SUM(M116:M122)</f>
        <v>0</v>
      </c>
      <c r="N115" s="231"/>
      <c r="O115" s="231">
        <f>SUM(O116:O122)</f>
        <v>0.70000000000000007</v>
      </c>
      <c r="P115" s="231"/>
      <c r="Q115" s="231">
        <f>SUM(Q116:Q122)</f>
        <v>0</v>
      </c>
      <c r="R115" s="231"/>
      <c r="S115" s="231"/>
      <c r="T115" s="231"/>
      <c r="U115" s="231"/>
      <c r="V115" s="231">
        <f>SUM(V116:V122)</f>
        <v>3.4899999999999998</v>
      </c>
      <c r="W115" s="231"/>
      <c r="X115" s="231"/>
      <c r="AG115" t="s">
        <v>148</v>
      </c>
    </row>
    <row r="116" spans="1:60" outlineLevel="1" x14ac:dyDescent="0.2">
      <c r="A116" s="244">
        <v>92</v>
      </c>
      <c r="B116" s="245" t="s">
        <v>475</v>
      </c>
      <c r="C116" s="252" t="s">
        <v>476</v>
      </c>
      <c r="D116" s="246" t="s">
        <v>151</v>
      </c>
      <c r="E116" s="247">
        <v>15.42</v>
      </c>
      <c r="F116" s="248"/>
      <c r="G116" s="249">
        <f>ROUND(E116*F116,2)</f>
        <v>0</v>
      </c>
      <c r="H116" s="230"/>
      <c r="I116" s="229">
        <f>ROUND(E116*H116,2)</f>
        <v>0</v>
      </c>
      <c r="J116" s="230"/>
      <c r="K116" s="229">
        <f>ROUND(E116*J116,2)</f>
        <v>0</v>
      </c>
      <c r="L116" s="229">
        <v>21</v>
      </c>
      <c r="M116" s="229">
        <f>G116*(1+L116/100)</f>
        <v>0</v>
      </c>
      <c r="N116" s="229">
        <v>2.0369999999999999E-2</v>
      </c>
      <c r="O116" s="229">
        <f>ROUND(E116*N116,2)</f>
        <v>0.31</v>
      </c>
      <c r="P116" s="229">
        <v>0</v>
      </c>
      <c r="Q116" s="229">
        <f>ROUND(E116*P116,2)</f>
        <v>0</v>
      </c>
      <c r="R116" s="229"/>
      <c r="S116" s="229" t="s">
        <v>152</v>
      </c>
      <c r="T116" s="229" t="s">
        <v>313</v>
      </c>
      <c r="U116" s="229">
        <v>0</v>
      </c>
      <c r="V116" s="229">
        <f>ROUND(E116*U116,2)</f>
        <v>0</v>
      </c>
      <c r="W116" s="229"/>
      <c r="X116" s="229" t="s">
        <v>193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194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44">
        <v>93</v>
      </c>
      <c r="B117" s="245" t="s">
        <v>477</v>
      </c>
      <c r="C117" s="252" t="s">
        <v>478</v>
      </c>
      <c r="D117" s="246" t="s">
        <v>171</v>
      </c>
      <c r="E117" s="247">
        <v>1</v>
      </c>
      <c r="F117" s="248"/>
      <c r="G117" s="249">
        <f>ROUND(E117*F117,2)</f>
        <v>0</v>
      </c>
      <c r="H117" s="230"/>
      <c r="I117" s="229">
        <f>ROUND(E117*H117,2)</f>
        <v>0</v>
      </c>
      <c r="J117" s="230"/>
      <c r="K117" s="229">
        <f>ROUND(E117*J117,2)</f>
        <v>0</v>
      </c>
      <c r="L117" s="229">
        <v>21</v>
      </c>
      <c r="M117" s="229">
        <f>G117*(1+L117/100)</f>
        <v>0</v>
      </c>
      <c r="N117" s="229">
        <v>3.0120000000000001E-2</v>
      </c>
      <c r="O117" s="229">
        <f>ROUND(E117*N117,2)</f>
        <v>0.03</v>
      </c>
      <c r="P117" s="229">
        <v>0</v>
      </c>
      <c r="Q117" s="229">
        <f>ROUND(E117*P117,2)</f>
        <v>0</v>
      </c>
      <c r="R117" s="229"/>
      <c r="S117" s="229" t="s">
        <v>293</v>
      </c>
      <c r="T117" s="229" t="s">
        <v>294</v>
      </c>
      <c r="U117" s="229">
        <v>0</v>
      </c>
      <c r="V117" s="229">
        <f>ROUND(E117*U117,2)</f>
        <v>0</v>
      </c>
      <c r="W117" s="229"/>
      <c r="X117" s="229" t="s">
        <v>193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194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44">
        <v>94</v>
      </c>
      <c r="B118" s="245" t="s">
        <v>479</v>
      </c>
      <c r="C118" s="252" t="s">
        <v>480</v>
      </c>
      <c r="D118" s="246" t="s">
        <v>292</v>
      </c>
      <c r="E118" s="247">
        <v>1</v>
      </c>
      <c r="F118" s="248"/>
      <c r="G118" s="249">
        <f>ROUND(E118*F118,2)</f>
        <v>0</v>
      </c>
      <c r="H118" s="230"/>
      <c r="I118" s="229">
        <f>ROUND(E118*H118,2)</f>
        <v>0</v>
      </c>
      <c r="J118" s="230"/>
      <c r="K118" s="229">
        <f>ROUND(E118*J118,2)</f>
        <v>0</v>
      </c>
      <c r="L118" s="229">
        <v>21</v>
      </c>
      <c r="M118" s="229">
        <f>G118*(1+L118/100)</f>
        <v>0</v>
      </c>
      <c r="N118" s="229">
        <v>2.0369999999999999E-2</v>
      </c>
      <c r="O118" s="229">
        <f>ROUND(E118*N118,2)</f>
        <v>0.02</v>
      </c>
      <c r="P118" s="229">
        <v>0</v>
      </c>
      <c r="Q118" s="229">
        <f>ROUND(E118*P118,2)</f>
        <v>0</v>
      </c>
      <c r="R118" s="229"/>
      <c r="S118" s="229" t="s">
        <v>293</v>
      </c>
      <c r="T118" s="229" t="s">
        <v>294</v>
      </c>
      <c r="U118" s="229">
        <v>0</v>
      </c>
      <c r="V118" s="229">
        <f>ROUND(E118*U118,2)</f>
        <v>0</v>
      </c>
      <c r="W118" s="229"/>
      <c r="X118" s="229" t="s">
        <v>193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194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44">
        <v>95</v>
      </c>
      <c r="B119" s="245" t="s">
        <v>481</v>
      </c>
      <c r="C119" s="252" t="s">
        <v>482</v>
      </c>
      <c r="D119" s="246" t="s">
        <v>171</v>
      </c>
      <c r="E119" s="247">
        <v>1</v>
      </c>
      <c r="F119" s="248"/>
      <c r="G119" s="249">
        <f>ROUND(E119*F119,2)</f>
        <v>0</v>
      </c>
      <c r="H119" s="230"/>
      <c r="I119" s="229">
        <f>ROUND(E119*H119,2)</f>
        <v>0</v>
      </c>
      <c r="J119" s="230"/>
      <c r="K119" s="229">
        <f>ROUND(E119*J119,2)</f>
        <v>0</v>
      </c>
      <c r="L119" s="229">
        <v>21</v>
      </c>
      <c r="M119" s="229">
        <f>G119*(1+L119/100)</f>
        <v>0</v>
      </c>
      <c r="N119" s="229">
        <v>0</v>
      </c>
      <c r="O119" s="229">
        <f>ROUND(E119*N119,2)</f>
        <v>0</v>
      </c>
      <c r="P119" s="229">
        <v>0</v>
      </c>
      <c r="Q119" s="229">
        <f>ROUND(E119*P119,2)</f>
        <v>0</v>
      </c>
      <c r="R119" s="229"/>
      <c r="S119" s="229" t="s">
        <v>152</v>
      </c>
      <c r="T119" s="229" t="s">
        <v>153</v>
      </c>
      <c r="U119" s="229">
        <v>2.67</v>
      </c>
      <c r="V119" s="229">
        <f>ROUND(E119*U119,2)</f>
        <v>2.67</v>
      </c>
      <c r="W119" s="229"/>
      <c r="X119" s="229" t="s">
        <v>154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155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44">
        <v>96</v>
      </c>
      <c r="B120" s="245" t="s">
        <v>483</v>
      </c>
      <c r="C120" s="252" t="s">
        <v>484</v>
      </c>
      <c r="D120" s="246" t="s">
        <v>171</v>
      </c>
      <c r="E120" s="247">
        <v>1</v>
      </c>
      <c r="F120" s="248"/>
      <c r="G120" s="249">
        <f>ROUND(E120*F120,2)</f>
        <v>0</v>
      </c>
      <c r="H120" s="230"/>
      <c r="I120" s="229">
        <f>ROUND(E120*H120,2)</f>
        <v>0</v>
      </c>
      <c r="J120" s="230"/>
      <c r="K120" s="229">
        <f>ROUND(E120*J120,2)</f>
        <v>0</v>
      </c>
      <c r="L120" s="229">
        <v>21</v>
      </c>
      <c r="M120" s="229">
        <f>G120*(1+L120/100)</f>
        <v>0</v>
      </c>
      <c r="N120" s="229">
        <v>0.17</v>
      </c>
      <c r="O120" s="229">
        <f>ROUND(E120*N120,2)</f>
        <v>0.17</v>
      </c>
      <c r="P120" s="229">
        <v>0</v>
      </c>
      <c r="Q120" s="229">
        <f>ROUND(E120*P120,2)</f>
        <v>0</v>
      </c>
      <c r="R120" s="229" t="s">
        <v>365</v>
      </c>
      <c r="S120" s="229" t="s">
        <v>152</v>
      </c>
      <c r="T120" s="229" t="s">
        <v>153</v>
      </c>
      <c r="U120" s="229">
        <v>0</v>
      </c>
      <c r="V120" s="229">
        <f>ROUND(E120*U120,2)</f>
        <v>0</v>
      </c>
      <c r="W120" s="229"/>
      <c r="X120" s="229" t="s">
        <v>366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367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44">
        <v>97</v>
      </c>
      <c r="B121" s="245" t="s">
        <v>485</v>
      </c>
      <c r="C121" s="252" t="s">
        <v>486</v>
      </c>
      <c r="D121" s="246" t="s">
        <v>292</v>
      </c>
      <c r="E121" s="247">
        <v>1</v>
      </c>
      <c r="F121" s="248"/>
      <c r="G121" s="249">
        <f>ROUND(E121*F121,2)</f>
        <v>0</v>
      </c>
      <c r="H121" s="230"/>
      <c r="I121" s="229">
        <f>ROUND(E121*H121,2)</f>
        <v>0</v>
      </c>
      <c r="J121" s="230"/>
      <c r="K121" s="229">
        <f>ROUND(E121*J121,2)</f>
        <v>0</v>
      </c>
      <c r="L121" s="229">
        <v>21</v>
      </c>
      <c r="M121" s="229">
        <f>G121*(1+L121/100)</f>
        <v>0</v>
      </c>
      <c r="N121" s="229">
        <v>0.17</v>
      </c>
      <c r="O121" s="229">
        <f>ROUND(E121*N121,2)</f>
        <v>0.17</v>
      </c>
      <c r="P121" s="229">
        <v>0</v>
      </c>
      <c r="Q121" s="229">
        <f>ROUND(E121*P121,2)</f>
        <v>0</v>
      </c>
      <c r="R121" s="229"/>
      <c r="S121" s="229" t="s">
        <v>293</v>
      </c>
      <c r="T121" s="229" t="s">
        <v>294</v>
      </c>
      <c r="U121" s="229">
        <v>0</v>
      </c>
      <c r="V121" s="229">
        <f>ROUND(E121*U121,2)</f>
        <v>0</v>
      </c>
      <c r="W121" s="229"/>
      <c r="X121" s="229" t="s">
        <v>366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367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44">
        <v>98</v>
      </c>
      <c r="B122" s="245" t="s">
        <v>487</v>
      </c>
      <c r="C122" s="252" t="s">
        <v>488</v>
      </c>
      <c r="D122" s="246" t="s">
        <v>254</v>
      </c>
      <c r="E122" s="247">
        <v>0.34</v>
      </c>
      <c r="F122" s="248"/>
      <c r="G122" s="249">
        <f>ROUND(E122*F122,2)</f>
        <v>0</v>
      </c>
      <c r="H122" s="230"/>
      <c r="I122" s="229">
        <f>ROUND(E122*H122,2)</f>
        <v>0</v>
      </c>
      <c r="J122" s="230"/>
      <c r="K122" s="229">
        <f>ROUND(E122*J122,2)</f>
        <v>0</v>
      </c>
      <c r="L122" s="229">
        <v>21</v>
      </c>
      <c r="M122" s="229">
        <f>G122*(1+L122/100)</f>
        <v>0</v>
      </c>
      <c r="N122" s="229">
        <v>0</v>
      </c>
      <c r="O122" s="229">
        <f>ROUND(E122*N122,2)</f>
        <v>0</v>
      </c>
      <c r="P122" s="229">
        <v>0</v>
      </c>
      <c r="Q122" s="229">
        <f>ROUND(E122*P122,2)</f>
        <v>0</v>
      </c>
      <c r="R122" s="229"/>
      <c r="S122" s="229" t="s">
        <v>152</v>
      </c>
      <c r="T122" s="229" t="s">
        <v>153</v>
      </c>
      <c r="U122" s="229">
        <v>2.4209999999999998</v>
      </c>
      <c r="V122" s="229">
        <f>ROUND(E122*U122,2)</f>
        <v>0.82</v>
      </c>
      <c r="W122" s="229"/>
      <c r="X122" s="229" t="s">
        <v>400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401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x14ac:dyDescent="0.2">
      <c r="A123" s="232" t="s">
        <v>147</v>
      </c>
      <c r="B123" s="233" t="s">
        <v>107</v>
      </c>
      <c r="C123" s="251" t="s">
        <v>108</v>
      </c>
      <c r="D123" s="234"/>
      <c r="E123" s="235"/>
      <c r="F123" s="236"/>
      <c r="G123" s="237">
        <f>SUMIF(AG124:AG126,"&lt;&gt;NOR",G124:G126)</f>
        <v>0</v>
      </c>
      <c r="H123" s="231"/>
      <c r="I123" s="231">
        <f>SUM(I124:I126)</f>
        <v>0</v>
      </c>
      <c r="J123" s="231"/>
      <c r="K123" s="231">
        <f>SUM(K124:K126)</f>
        <v>0</v>
      </c>
      <c r="L123" s="231"/>
      <c r="M123" s="231">
        <f>SUM(M124:M126)</f>
        <v>0</v>
      </c>
      <c r="N123" s="231"/>
      <c r="O123" s="231">
        <f>SUM(O124:O126)</f>
        <v>0.7</v>
      </c>
      <c r="P123" s="231"/>
      <c r="Q123" s="231">
        <f>SUM(Q124:Q126)</f>
        <v>0</v>
      </c>
      <c r="R123" s="231"/>
      <c r="S123" s="231"/>
      <c r="T123" s="231"/>
      <c r="U123" s="231"/>
      <c r="V123" s="231">
        <f>SUM(V124:V126)</f>
        <v>0.08</v>
      </c>
      <c r="W123" s="231"/>
      <c r="X123" s="231"/>
      <c r="AG123" t="s">
        <v>148</v>
      </c>
    </row>
    <row r="124" spans="1:60" ht="22.5" outlineLevel="1" x14ac:dyDescent="0.2">
      <c r="A124" s="244">
        <v>99</v>
      </c>
      <c r="B124" s="245" t="s">
        <v>489</v>
      </c>
      <c r="C124" s="252" t="s">
        <v>490</v>
      </c>
      <c r="D124" s="246" t="s">
        <v>292</v>
      </c>
      <c r="E124" s="247">
        <v>1</v>
      </c>
      <c r="F124" s="248"/>
      <c r="G124" s="249">
        <f>ROUND(E124*F124,2)</f>
        <v>0</v>
      </c>
      <c r="H124" s="230"/>
      <c r="I124" s="229">
        <f>ROUND(E124*H124,2)</f>
        <v>0</v>
      </c>
      <c r="J124" s="230"/>
      <c r="K124" s="229">
        <f>ROUND(E124*J124,2)</f>
        <v>0</v>
      </c>
      <c r="L124" s="229">
        <v>21</v>
      </c>
      <c r="M124" s="229">
        <f>G124*(1+L124/100)</f>
        <v>0</v>
      </c>
      <c r="N124" s="229">
        <v>5.0000000000000002E-5</v>
      </c>
      <c r="O124" s="229">
        <f>ROUND(E124*N124,2)</f>
        <v>0</v>
      </c>
      <c r="P124" s="229">
        <v>0</v>
      </c>
      <c r="Q124" s="229">
        <f>ROUND(E124*P124,2)</f>
        <v>0</v>
      </c>
      <c r="R124" s="229"/>
      <c r="S124" s="229" t="s">
        <v>293</v>
      </c>
      <c r="T124" s="229" t="s">
        <v>294</v>
      </c>
      <c r="U124" s="229">
        <v>0.08</v>
      </c>
      <c r="V124" s="229">
        <f>ROUND(E124*U124,2)</f>
        <v>0.08</v>
      </c>
      <c r="W124" s="229"/>
      <c r="X124" s="229" t="s">
        <v>154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155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44">
        <v>100</v>
      </c>
      <c r="B125" s="245" t="s">
        <v>491</v>
      </c>
      <c r="C125" s="252" t="s">
        <v>492</v>
      </c>
      <c r="D125" s="246" t="s">
        <v>493</v>
      </c>
      <c r="E125" s="247">
        <v>5</v>
      </c>
      <c r="F125" s="248"/>
      <c r="G125" s="249">
        <f>ROUND(E125*F125,2)</f>
        <v>0</v>
      </c>
      <c r="H125" s="230"/>
      <c r="I125" s="229">
        <f>ROUND(E125*H125,2)</f>
        <v>0</v>
      </c>
      <c r="J125" s="230"/>
      <c r="K125" s="229">
        <f>ROUND(E125*J125,2)</f>
        <v>0</v>
      </c>
      <c r="L125" s="229">
        <v>21</v>
      </c>
      <c r="M125" s="229">
        <f>G125*(1+L125/100)</f>
        <v>0</v>
      </c>
      <c r="N125" s="229">
        <v>0.13963999999999999</v>
      </c>
      <c r="O125" s="229">
        <f>ROUND(E125*N125,2)</f>
        <v>0.7</v>
      </c>
      <c r="P125" s="229">
        <v>0</v>
      </c>
      <c r="Q125" s="229">
        <f>ROUND(E125*P125,2)</f>
        <v>0</v>
      </c>
      <c r="R125" s="229"/>
      <c r="S125" s="229" t="s">
        <v>152</v>
      </c>
      <c r="T125" s="229" t="s">
        <v>313</v>
      </c>
      <c r="U125" s="229">
        <v>0</v>
      </c>
      <c r="V125" s="229">
        <f>ROUND(E125*U125,2)</f>
        <v>0</v>
      </c>
      <c r="W125" s="229"/>
      <c r="X125" s="229" t="s">
        <v>193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194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44">
        <v>101</v>
      </c>
      <c r="B126" s="245" t="s">
        <v>494</v>
      </c>
      <c r="C126" s="252" t="s">
        <v>495</v>
      </c>
      <c r="D126" s="246" t="s">
        <v>254</v>
      </c>
      <c r="E126" s="247">
        <v>5.0000000000000002E-5</v>
      </c>
      <c r="F126" s="248"/>
      <c r="G126" s="249">
        <f>ROUND(E126*F126,2)</f>
        <v>0</v>
      </c>
      <c r="H126" s="230"/>
      <c r="I126" s="229">
        <f>ROUND(E126*H126,2)</f>
        <v>0</v>
      </c>
      <c r="J126" s="230"/>
      <c r="K126" s="229">
        <f>ROUND(E126*J126,2)</f>
        <v>0</v>
      </c>
      <c r="L126" s="229">
        <v>21</v>
      </c>
      <c r="M126" s="229">
        <f>G126*(1+L126/100)</f>
        <v>0</v>
      </c>
      <c r="N126" s="229">
        <v>0</v>
      </c>
      <c r="O126" s="229">
        <f>ROUND(E126*N126,2)</f>
        <v>0</v>
      </c>
      <c r="P126" s="229">
        <v>0</v>
      </c>
      <c r="Q126" s="229">
        <f>ROUND(E126*P126,2)</f>
        <v>0</v>
      </c>
      <c r="R126" s="229"/>
      <c r="S126" s="229" t="s">
        <v>152</v>
      </c>
      <c r="T126" s="229" t="s">
        <v>153</v>
      </c>
      <c r="U126" s="229">
        <v>3.0059999999999998</v>
      </c>
      <c r="V126" s="229">
        <f>ROUND(E126*U126,2)</f>
        <v>0</v>
      </c>
      <c r="W126" s="229"/>
      <c r="X126" s="229" t="s">
        <v>400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401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x14ac:dyDescent="0.2">
      <c r="A127" s="232" t="s">
        <v>147</v>
      </c>
      <c r="B127" s="233" t="s">
        <v>109</v>
      </c>
      <c r="C127" s="251" t="s">
        <v>110</v>
      </c>
      <c r="D127" s="234"/>
      <c r="E127" s="235"/>
      <c r="F127" s="236"/>
      <c r="G127" s="237">
        <f>SUMIF(AG128:AG129,"&lt;&gt;NOR",G128:G129)</f>
        <v>0</v>
      </c>
      <c r="H127" s="231"/>
      <c r="I127" s="231">
        <f>SUM(I128:I129)</f>
        <v>0</v>
      </c>
      <c r="J127" s="231"/>
      <c r="K127" s="231">
        <f>SUM(K128:K129)</f>
        <v>0</v>
      </c>
      <c r="L127" s="231"/>
      <c r="M127" s="231">
        <f>SUM(M128:M129)</f>
        <v>0</v>
      </c>
      <c r="N127" s="231"/>
      <c r="O127" s="231">
        <f>SUM(O128:O129)</f>
        <v>2.04</v>
      </c>
      <c r="P127" s="231"/>
      <c r="Q127" s="231">
        <f>SUM(Q128:Q129)</f>
        <v>0</v>
      </c>
      <c r="R127" s="231"/>
      <c r="S127" s="231"/>
      <c r="T127" s="231"/>
      <c r="U127" s="231"/>
      <c r="V127" s="231">
        <f>SUM(V128:V129)</f>
        <v>191.24</v>
      </c>
      <c r="W127" s="231"/>
      <c r="X127" s="231"/>
      <c r="AG127" t="s">
        <v>148</v>
      </c>
    </row>
    <row r="128" spans="1:60" ht="22.5" outlineLevel="1" x14ac:dyDescent="0.2">
      <c r="A128" s="244">
        <v>102</v>
      </c>
      <c r="B128" s="245" t="s">
        <v>496</v>
      </c>
      <c r="C128" s="252" t="s">
        <v>497</v>
      </c>
      <c r="D128" s="246" t="s">
        <v>151</v>
      </c>
      <c r="E128" s="247">
        <v>420</v>
      </c>
      <c r="F128" s="248"/>
      <c r="G128" s="249">
        <f>ROUND(E128*F128,2)</f>
        <v>0</v>
      </c>
      <c r="H128" s="230"/>
      <c r="I128" s="229">
        <f>ROUND(E128*H128,2)</f>
        <v>0</v>
      </c>
      <c r="J128" s="230"/>
      <c r="K128" s="229">
        <f>ROUND(E128*J128,2)</f>
        <v>0</v>
      </c>
      <c r="L128" s="229">
        <v>21</v>
      </c>
      <c r="M128" s="229">
        <f>G128*(1+L128/100)</f>
        <v>0</v>
      </c>
      <c r="N128" s="229">
        <v>4.8500000000000001E-3</v>
      </c>
      <c r="O128" s="229">
        <f>ROUND(E128*N128,2)</f>
        <v>2.04</v>
      </c>
      <c r="P128" s="229">
        <v>0</v>
      </c>
      <c r="Q128" s="229">
        <f>ROUND(E128*P128,2)</f>
        <v>0</v>
      </c>
      <c r="R128" s="229"/>
      <c r="S128" s="229" t="s">
        <v>152</v>
      </c>
      <c r="T128" s="229" t="s">
        <v>153</v>
      </c>
      <c r="U128" s="229">
        <v>0.45</v>
      </c>
      <c r="V128" s="229">
        <f>ROUND(E128*U128,2)</f>
        <v>189</v>
      </c>
      <c r="W128" s="229"/>
      <c r="X128" s="229" t="s">
        <v>154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155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4">
        <v>103</v>
      </c>
      <c r="B129" s="245" t="s">
        <v>498</v>
      </c>
      <c r="C129" s="252" t="s">
        <v>499</v>
      </c>
      <c r="D129" s="246" t="s">
        <v>254</v>
      </c>
      <c r="E129" s="247">
        <v>2.0369999999999999</v>
      </c>
      <c r="F129" s="248"/>
      <c r="G129" s="249">
        <f>ROUND(E129*F129,2)</f>
        <v>0</v>
      </c>
      <c r="H129" s="230"/>
      <c r="I129" s="229">
        <f>ROUND(E129*H129,2)</f>
        <v>0</v>
      </c>
      <c r="J129" s="230"/>
      <c r="K129" s="229">
        <f>ROUND(E129*J129,2)</f>
        <v>0</v>
      </c>
      <c r="L129" s="229">
        <v>21</v>
      </c>
      <c r="M129" s="229">
        <f>G129*(1+L129/100)</f>
        <v>0</v>
      </c>
      <c r="N129" s="229">
        <v>0</v>
      </c>
      <c r="O129" s="229">
        <f>ROUND(E129*N129,2)</f>
        <v>0</v>
      </c>
      <c r="P129" s="229">
        <v>0</v>
      </c>
      <c r="Q129" s="229">
        <f>ROUND(E129*P129,2)</f>
        <v>0</v>
      </c>
      <c r="R129" s="229"/>
      <c r="S129" s="229" t="s">
        <v>152</v>
      </c>
      <c r="T129" s="229" t="s">
        <v>153</v>
      </c>
      <c r="U129" s="229">
        <v>1.1020000000000001</v>
      </c>
      <c r="V129" s="229">
        <f>ROUND(E129*U129,2)</f>
        <v>2.2400000000000002</v>
      </c>
      <c r="W129" s="229"/>
      <c r="X129" s="229" t="s">
        <v>400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401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x14ac:dyDescent="0.2">
      <c r="A130" s="232" t="s">
        <v>147</v>
      </c>
      <c r="B130" s="233" t="s">
        <v>111</v>
      </c>
      <c r="C130" s="251" t="s">
        <v>112</v>
      </c>
      <c r="D130" s="234"/>
      <c r="E130" s="235"/>
      <c r="F130" s="236"/>
      <c r="G130" s="237">
        <f>SUMIF(AG131:AG131,"&lt;&gt;NOR",G131:G131)</f>
        <v>0</v>
      </c>
      <c r="H130" s="231"/>
      <c r="I130" s="231">
        <f>SUM(I131:I131)</f>
        <v>0</v>
      </c>
      <c r="J130" s="231"/>
      <c r="K130" s="231">
        <f>SUM(K131:K131)</f>
        <v>0</v>
      </c>
      <c r="L130" s="231"/>
      <c r="M130" s="231">
        <f>SUM(M131:M131)</f>
        <v>0</v>
      </c>
      <c r="N130" s="231"/>
      <c r="O130" s="231">
        <f>SUM(O131:O131)</f>
        <v>0.03</v>
      </c>
      <c r="P130" s="231"/>
      <c r="Q130" s="231">
        <f>SUM(Q131:Q131)</f>
        <v>0</v>
      </c>
      <c r="R130" s="231"/>
      <c r="S130" s="231"/>
      <c r="T130" s="231"/>
      <c r="U130" s="231"/>
      <c r="V130" s="231">
        <f>SUM(V131:V131)</f>
        <v>6.79</v>
      </c>
      <c r="W130" s="231"/>
      <c r="X130" s="231"/>
      <c r="AG130" t="s">
        <v>148</v>
      </c>
    </row>
    <row r="131" spans="1:60" outlineLevel="1" x14ac:dyDescent="0.2">
      <c r="A131" s="244">
        <v>104</v>
      </c>
      <c r="B131" s="245" t="s">
        <v>500</v>
      </c>
      <c r="C131" s="252" t="s">
        <v>501</v>
      </c>
      <c r="D131" s="246" t="s">
        <v>151</v>
      </c>
      <c r="E131" s="247">
        <v>55.23</v>
      </c>
      <c r="F131" s="248"/>
      <c r="G131" s="249">
        <f>ROUND(E131*F131,2)</f>
        <v>0</v>
      </c>
      <c r="H131" s="230"/>
      <c r="I131" s="229">
        <f>ROUND(E131*H131,2)</f>
        <v>0</v>
      </c>
      <c r="J131" s="230"/>
      <c r="K131" s="229">
        <f>ROUND(E131*J131,2)</f>
        <v>0</v>
      </c>
      <c r="L131" s="229">
        <v>21</v>
      </c>
      <c r="M131" s="229">
        <f>G131*(1+L131/100)</f>
        <v>0</v>
      </c>
      <c r="N131" s="229">
        <v>4.8999999999999998E-4</v>
      </c>
      <c r="O131" s="229">
        <f>ROUND(E131*N131,2)</f>
        <v>0.03</v>
      </c>
      <c r="P131" s="229">
        <v>0</v>
      </c>
      <c r="Q131" s="229">
        <f>ROUND(E131*P131,2)</f>
        <v>0</v>
      </c>
      <c r="R131" s="229"/>
      <c r="S131" s="229" t="s">
        <v>152</v>
      </c>
      <c r="T131" s="229" t="s">
        <v>153</v>
      </c>
      <c r="U131" s="229">
        <v>0.123</v>
      </c>
      <c r="V131" s="229">
        <f>ROUND(E131*U131,2)</f>
        <v>6.79</v>
      </c>
      <c r="W131" s="229"/>
      <c r="X131" s="229" t="s">
        <v>154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155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32" t="s">
        <v>147</v>
      </c>
      <c r="B132" s="233" t="s">
        <v>113</v>
      </c>
      <c r="C132" s="251" t="s">
        <v>114</v>
      </c>
      <c r="D132" s="234"/>
      <c r="E132" s="235"/>
      <c r="F132" s="236"/>
      <c r="G132" s="237">
        <f>SUMIF(AG133:AG134,"&lt;&gt;NOR",G133:G134)</f>
        <v>0</v>
      </c>
      <c r="H132" s="231"/>
      <c r="I132" s="231">
        <f>SUM(I133:I134)</f>
        <v>0</v>
      </c>
      <c r="J132" s="231"/>
      <c r="K132" s="231">
        <f>SUM(K133:K134)</f>
        <v>0</v>
      </c>
      <c r="L132" s="231"/>
      <c r="M132" s="231">
        <f>SUM(M133:M134)</f>
        <v>0</v>
      </c>
      <c r="N132" s="231"/>
      <c r="O132" s="231">
        <f>SUM(O133:O134)</f>
        <v>0.3</v>
      </c>
      <c r="P132" s="231"/>
      <c r="Q132" s="231">
        <f>SUM(Q133:Q134)</f>
        <v>0</v>
      </c>
      <c r="R132" s="231"/>
      <c r="S132" s="231"/>
      <c r="T132" s="231"/>
      <c r="U132" s="231"/>
      <c r="V132" s="231">
        <f>SUM(V133:V134)</f>
        <v>0.18</v>
      </c>
      <c r="W132" s="231"/>
      <c r="X132" s="231"/>
      <c r="AG132" t="s">
        <v>148</v>
      </c>
    </row>
    <row r="133" spans="1:60" outlineLevel="1" x14ac:dyDescent="0.2">
      <c r="A133" s="244">
        <v>105</v>
      </c>
      <c r="B133" s="245" t="s">
        <v>502</v>
      </c>
      <c r="C133" s="252" t="s">
        <v>503</v>
      </c>
      <c r="D133" s="246" t="s">
        <v>504</v>
      </c>
      <c r="E133" s="247">
        <v>1</v>
      </c>
      <c r="F133" s="248"/>
      <c r="G133" s="249">
        <f>ROUND(E133*F133,2)</f>
        <v>0</v>
      </c>
      <c r="H133" s="230"/>
      <c r="I133" s="229">
        <f>ROUND(E133*H133,2)</f>
        <v>0</v>
      </c>
      <c r="J133" s="230"/>
      <c r="K133" s="229">
        <f>ROUND(E133*J133,2)</f>
        <v>0</v>
      </c>
      <c r="L133" s="229">
        <v>21</v>
      </c>
      <c r="M133" s="229">
        <f>G133*(1+L133/100)</f>
        <v>0</v>
      </c>
      <c r="N133" s="229">
        <v>0.29942999999999997</v>
      </c>
      <c r="O133" s="229">
        <f>ROUND(E133*N133,2)</f>
        <v>0.3</v>
      </c>
      <c r="P133" s="229">
        <v>0</v>
      </c>
      <c r="Q133" s="229">
        <f>ROUND(E133*P133,2)</f>
        <v>0</v>
      </c>
      <c r="R133" s="229"/>
      <c r="S133" s="229" t="s">
        <v>152</v>
      </c>
      <c r="T133" s="229" t="s">
        <v>313</v>
      </c>
      <c r="U133" s="229">
        <v>0</v>
      </c>
      <c r="V133" s="229">
        <f>ROUND(E133*U133,2)</f>
        <v>0</v>
      </c>
      <c r="W133" s="229"/>
      <c r="X133" s="229" t="s">
        <v>193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194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38">
        <v>106</v>
      </c>
      <c r="B134" s="239" t="s">
        <v>505</v>
      </c>
      <c r="C134" s="253" t="s">
        <v>506</v>
      </c>
      <c r="D134" s="240" t="s">
        <v>171</v>
      </c>
      <c r="E134" s="241">
        <v>1</v>
      </c>
      <c r="F134" s="242"/>
      <c r="G134" s="243">
        <f>ROUND(E134*F134,2)</f>
        <v>0</v>
      </c>
      <c r="H134" s="230"/>
      <c r="I134" s="229">
        <f>ROUND(E134*H134,2)</f>
        <v>0</v>
      </c>
      <c r="J134" s="230"/>
      <c r="K134" s="229">
        <f>ROUND(E134*J134,2)</f>
        <v>0</v>
      </c>
      <c r="L134" s="229">
        <v>21</v>
      </c>
      <c r="M134" s="229">
        <f>G134*(1+L134/100)</f>
        <v>0</v>
      </c>
      <c r="N134" s="229">
        <v>0</v>
      </c>
      <c r="O134" s="229">
        <f>ROUND(E134*N134,2)</f>
        <v>0</v>
      </c>
      <c r="P134" s="229">
        <v>0</v>
      </c>
      <c r="Q134" s="229">
        <f>ROUND(E134*P134,2)</f>
        <v>0</v>
      </c>
      <c r="R134" s="229"/>
      <c r="S134" s="229" t="s">
        <v>293</v>
      </c>
      <c r="T134" s="229" t="s">
        <v>294</v>
      </c>
      <c r="U134" s="229">
        <v>0.18</v>
      </c>
      <c r="V134" s="229">
        <f>ROUND(E134*U134,2)</f>
        <v>0.18</v>
      </c>
      <c r="W134" s="229"/>
      <c r="X134" s="229" t="s">
        <v>154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155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x14ac:dyDescent="0.2">
      <c r="A135" s="3"/>
      <c r="B135" s="4"/>
      <c r="C135" s="254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v>15</v>
      </c>
      <c r="AF135">
        <v>21</v>
      </c>
      <c r="AG135" t="s">
        <v>134</v>
      </c>
    </row>
    <row r="136" spans="1:60" x14ac:dyDescent="0.2">
      <c r="A136" s="215"/>
      <c r="B136" s="216" t="s">
        <v>31</v>
      </c>
      <c r="C136" s="255"/>
      <c r="D136" s="217"/>
      <c r="E136" s="218"/>
      <c r="F136" s="218"/>
      <c r="G136" s="250">
        <f>G8+G13+G18+G31+G34+G36+G38+G57+G60+G63+G71+G73+G75+G77+G91+G112+G115+G123+G127+G130+G132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f>SUMIF(L7:L134,AE135,G7:G134)</f>
        <v>0</v>
      </c>
      <c r="AF136">
        <f>SUMIF(L7:L134,AF135,G7:G134)</f>
        <v>0</v>
      </c>
      <c r="AG136" t="s">
        <v>282</v>
      </c>
    </row>
    <row r="137" spans="1:60" x14ac:dyDescent="0.2">
      <c r="A137" s="3"/>
      <c r="B137" s="4"/>
      <c r="C137" s="254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60" x14ac:dyDescent="0.2">
      <c r="A138" s="3"/>
      <c r="B138" s="4"/>
      <c r="C138" s="254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60" x14ac:dyDescent="0.2">
      <c r="A139" s="219" t="s">
        <v>283</v>
      </c>
      <c r="B139" s="219"/>
      <c r="C139" s="256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 x14ac:dyDescent="0.2">
      <c r="A140" s="220"/>
      <c r="B140" s="221"/>
      <c r="C140" s="257"/>
      <c r="D140" s="221"/>
      <c r="E140" s="221"/>
      <c r="F140" s="221"/>
      <c r="G140" s="2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G140" t="s">
        <v>284</v>
      </c>
    </row>
    <row r="141" spans="1:60" x14ac:dyDescent="0.2">
      <c r="A141" s="223"/>
      <c r="B141" s="224"/>
      <c r="C141" s="258"/>
      <c r="D141" s="224"/>
      <c r="E141" s="224"/>
      <c r="F141" s="224"/>
      <c r="G141" s="22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">
      <c r="A142" s="223"/>
      <c r="B142" s="224"/>
      <c r="C142" s="258"/>
      <c r="D142" s="224"/>
      <c r="E142" s="224"/>
      <c r="F142" s="224"/>
      <c r="G142" s="22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60" x14ac:dyDescent="0.2">
      <c r="A143" s="223"/>
      <c r="B143" s="224"/>
      <c r="C143" s="258"/>
      <c r="D143" s="224"/>
      <c r="E143" s="224"/>
      <c r="F143" s="224"/>
      <c r="G143" s="22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 x14ac:dyDescent="0.2">
      <c r="A144" s="226"/>
      <c r="B144" s="227"/>
      <c r="C144" s="259"/>
      <c r="D144" s="227"/>
      <c r="E144" s="227"/>
      <c r="F144" s="227"/>
      <c r="G144" s="22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">
      <c r="A145" s="3"/>
      <c r="B145" s="4"/>
      <c r="C145" s="254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">
      <c r="C146" s="260"/>
      <c r="D146" s="10"/>
      <c r="AG146" t="s">
        <v>285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39:C139"/>
    <mergeCell ref="A140:G1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122</v>
      </c>
    </row>
    <row r="2" spans="1:60" ht="24.95" customHeight="1" x14ac:dyDescent="0.2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123</v>
      </c>
    </row>
    <row r="3" spans="1:60" ht="24.95" customHeight="1" x14ac:dyDescent="0.2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7" t="s">
        <v>123</v>
      </c>
      <c r="AG3" t="s">
        <v>124</v>
      </c>
    </row>
    <row r="4" spans="1:60" ht="24.95" customHeight="1" x14ac:dyDescent="0.2">
      <c r="A4" s="202" t="s">
        <v>10</v>
      </c>
      <c r="B4" s="203" t="s">
        <v>57</v>
      </c>
      <c r="C4" s="204" t="s">
        <v>58</v>
      </c>
      <c r="D4" s="205"/>
      <c r="E4" s="205"/>
      <c r="F4" s="205"/>
      <c r="G4" s="206"/>
      <c r="AG4" t="s">
        <v>125</v>
      </c>
    </row>
    <row r="5" spans="1:60" x14ac:dyDescent="0.2">
      <c r="D5" s="10"/>
    </row>
    <row r="6" spans="1:60" ht="38.25" x14ac:dyDescent="0.2">
      <c r="A6" s="208" t="s">
        <v>126</v>
      </c>
      <c r="B6" s="210" t="s">
        <v>127</v>
      </c>
      <c r="C6" s="210" t="s">
        <v>128</v>
      </c>
      <c r="D6" s="209" t="s">
        <v>129</v>
      </c>
      <c r="E6" s="208" t="s">
        <v>130</v>
      </c>
      <c r="F6" s="207" t="s">
        <v>131</v>
      </c>
      <c r="G6" s="208" t="s">
        <v>31</v>
      </c>
      <c r="H6" s="211" t="s">
        <v>32</v>
      </c>
      <c r="I6" s="211" t="s">
        <v>132</v>
      </c>
      <c r="J6" s="211" t="s">
        <v>33</v>
      </c>
      <c r="K6" s="211" t="s">
        <v>133</v>
      </c>
      <c r="L6" s="211" t="s">
        <v>134</v>
      </c>
      <c r="M6" s="211" t="s">
        <v>135</v>
      </c>
      <c r="N6" s="211" t="s">
        <v>136</v>
      </c>
      <c r="O6" s="211" t="s">
        <v>137</v>
      </c>
      <c r="P6" s="211" t="s">
        <v>138</v>
      </c>
      <c r="Q6" s="211" t="s">
        <v>139</v>
      </c>
      <c r="R6" s="211" t="s">
        <v>140</v>
      </c>
      <c r="S6" s="211" t="s">
        <v>141</v>
      </c>
      <c r="T6" s="211" t="s">
        <v>142</v>
      </c>
      <c r="U6" s="211" t="s">
        <v>143</v>
      </c>
      <c r="V6" s="211" t="s">
        <v>144</v>
      </c>
      <c r="W6" s="211" t="s">
        <v>145</v>
      </c>
      <c r="X6" s="211" t="s">
        <v>146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2" t="s">
        <v>147</v>
      </c>
      <c r="B8" s="233" t="s">
        <v>63</v>
      </c>
      <c r="C8" s="251" t="s">
        <v>64</v>
      </c>
      <c r="D8" s="234"/>
      <c r="E8" s="235"/>
      <c r="F8" s="236"/>
      <c r="G8" s="237">
        <f>SUMIF(AG9:AG12,"&lt;&gt;NOR",G9:G12)</f>
        <v>0</v>
      </c>
      <c r="H8" s="231"/>
      <c r="I8" s="231">
        <f>SUM(I9:I12)</f>
        <v>0</v>
      </c>
      <c r="J8" s="231"/>
      <c r="K8" s="231">
        <f>SUM(K9:K12)</f>
        <v>0</v>
      </c>
      <c r="L8" s="231"/>
      <c r="M8" s="231">
        <f>SUM(M9:M12)</f>
        <v>0</v>
      </c>
      <c r="N8" s="231"/>
      <c r="O8" s="231">
        <f>SUM(O9:O12)</f>
        <v>0</v>
      </c>
      <c r="P8" s="231"/>
      <c r="Q8" s="231">
        <f>SUM(Q9:Q12)</f>
        <v>0</v>
      </c>
      <c r="R8" s="231"/>
      <c r="S8" s="231"/>
      <c r="T8" s="231"/>
      <c r="U8" s="231"/>
      <c r="V8" s="231">
        <f>SUM(V9:V12)</f>
        <v>0</v>
      </c>
      <c r="W8" s="231"/>
      <c r="X8" s="231"/>
      <c r="AG8" t="s">
        <v>148</v>
      </c>
    </row>
    <row r="9" spans="1:60" outlineLevel="1" x14ac:dyDescent="0.2">
      <c r="A9" s="244">
        <v>1</v>
      </c>
      <c r="B9" s="245" t="s">
        <v>507</v>
      </c>
      <c r="C9" s="252" t="s">
        <v>508</v>
      </c>
      <c r="D9" s="246" t="s">
        <v>509</v>
      </c>
      <c r="E9" s="247">
        <v>1</v>
      </c>
      <c r="F9" s="248"/>
      <c r="G9" s="249">
        <f>ROUND(E9*F9,2)</f>
        <v>0</v>
      </c>
      <c r="H9" s="230"/>
      <c r="I9" s="229">
        <f>ROUND(E9*H9,2)</f>
        <v>0</v>
      </c>
      <c r="J9" s="230"/>
      <c r="K9" s="229">
        <f>ROUND(E9*J9,2)</f>
        <v>0</v>
      </c>
      <c r="L9" s="229">
        <v>21</v>
      </c>
      <c r="M9" s="229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29"/>
      <c r="S9" s="229" t="s">
        <v>152</v>
      </c>
      <c r="T9" s="229" t="s">
        <v>294</v>
      </c>
      <c r="U9" s="229">
        <v>0</v>
      </c>
      <c r="V9" s="229">
        <f>ROUND(E9*U9,2)</f>
        <v>0</v>
      </c>
      <c r="W9" s="229"/>
      <c r="X9" s="229" t="s">
        <v>510</v>
      </c>
      <c r="Y9" s="212"/>
      <c r="Z9" s="212"/>
      <c r="AA9" s="212"/>
      <c r="AB9" s="212"/>
      <c r="AC9" s="212"/>
      <c r="AD9" s="212"/>
      <c r="AE9" s="212"/>
      <c r="AF9" s="212"/>
      <c r="AG9" s="212" t="s">
        <v>511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4">
        <v>2</v>
      </c>
      <c r="B10" s="245" t="s">
        <v>512</v>
      </c>
      <c r="C10" s="252" t="s">
        <v>513</v>
      </c>
      <c r="D10" s="246" t="s">
        <v>509</v>
      </c>
      <c r="E10" s="247">
        <v>1</v>
      </c>
      <c r="F10" s="248"/>
      <c r="G10" s="249">
        <f>ROUND(E10*F10,2)</f>
        <v>0</v>
      </c>
      <c r="H10" s="230"/>
      <c r="I10" s="229">
        <f>ROUND(E10*H10,2)</f>
        <v>0</v>
      </c>
      <c r="J10" s="230"/>
      <c r="K10" s="229">
        <f>ROUND(E10*J10,2)</f>
        <v>0</v>
      </c>
      <c r="L10" s="229">
        <v>21</v>
      </c>
      <c r="M10" s="229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29"/>
      <c r="S10" s="229" t="s">
        <v>152</v>
      </c>
      <c r="T10" s="229" t="s">
        <v>294</v>
      </c>
      <c r="U10" s="229">
        <v>0</v>
      </c>
      <c r="V10" s="229">
        <f>ROUND(E10*U10,2)</f>
        <v>0</v>
      </c>
      <c r="W10" s="229"/>
      <c r="X10" s="229" t="s">
        <v>510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511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4">
        <v>3</v>
      </c>
      <c r="B11" s="245" t="s">
        <v>514</v>
      </c>
      <c r="C11" s="252" t="s">
        <v>515</v>
      </c>
      <c r="D11" s="246" t="s">
        <v>509</v>
      </c>
      <c r="E11" s="247">
        <v>1</v>
      </c>
      <c r="F11" s="248"/>
      <c r="G11" s="249">
        <f>ROUND(E11*F11,2)</f>
        <v>0</v>
      </c>
      <c r="H11" s="230"/>
      <c r="I11" s="229">
        <f>ROUND(E11*H11,2)</f>
        <v>0</v>
      </c>
      <c r="J11" s="230"/>
      <c r="K11" s="229">
        <f>ROUND(E11*J11,2)</f>
        <v>0</v>
      </c>
      <c r="L11" s="229">
        <v>21</v>
      </c>
      <c r="M11" s="229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29"/>
      <c r="S11" s="229" t="s">
        <v>152</v>
      </c>
      <c r="T11" s="229" t="s">
        <v>294</v>
      </c>
      <c r="U11" s="229">
        <v>0</v>
      </c>
      <c r="V11" s="229">
        <f>ROUND(E11*U11,2)</f>
        <v>0</v>
      </c>
      <c r="W11" s="229"/>
      <c r="X11" s="229" t="s">
        <v>510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511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44">
        <v>4</v>
      </c>
      <c r="B12" s="245" t="s">
        <v>516</v>
      </c>
      <c r="C12" s="252" t="s">
        <v>517</v>
      </c>
      <c r="D12" s="246" t="s">
        <v>509</v>
      </c>
      <c r="E12" s="247">
        <v>1</v>
      </c>
      <c r="F12" s="248"/>
      <c r="G12" s="249">
        <f>ROUND(E12*F12,2)</f>
        <v>0</v>
      </c>
      <c r="H12" s="230"/>
      <c r="I12" s="229">
        <f>ROUND(E12*H12,2)</f>
        <v>0</v>
      </c>
      <c r="J12" s="230"/>
      <c r="K12" s="229">
        <f>ROUND(E12*J12,2)</f>
        <v>0</v>
      </c>
      <c r="L12" s="229">
        <v>21</v>
      </c>
      <c r="M12" s="229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29"/>
      <c r="S12" s="229" t="s">
        <v>152</v>
      </c>
      <c r="T12" s="229" t="s">
        <v>294</v>
      </c>
      <c r="U12" s="229">
        <v>0</v>
      </c>
      <c r="V12" s="229">
        <f>ROUND(E12*U12,2)</f>
        <v>0</v>
      </c>
      <c r="W12" s="229"/>
      <c r="X12" s="229" t="s">
        <v>510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511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32" t="s">
        <v>147</v>
      </c>
      <c r="B13" s="233" t="s">
        <v>120</v>
      </c>
      <c r="C13" s="251" t="s">
        <v>29</v>
      </c>
      <c r="D13" s="234"/>
      <c r="E13" s="235"/>
      <c r="F13" s="236"/>
      <c r="G13" s="237">
        <f>SUMIF(AG14:AG14,"&lt;&gt;NOR",G14:G14)</f>
        <v>0</v>
      </c>
      <c r="H13" s="231"/>
      <c r="I13" s="231">
        <f>SUM(I14:I14)</f>
        <v>0</v>
      </c>
      <c r="J13" s="231"/>
      <c r="K13" s="231">
        <f>SUM(K14:K14)</f>
        <v>0</v>
      </c>
      <c r="L13" s="231"/>
      <c r="M13" s="231">
        <f>SUM(M14:M14)</f>
        <v>0</v>
      </c>
      <c r="N13" s="231"/>
      <c r="O13" s="231">
        <f>SUM(O14:O14)</f>
        <v>0</v>
      </c>
      <c r="P13" s="231"/>
      <c r="Q13" s="231">
        <f>SUM(Q14:Q14)</f>
        <v>0</v>
      </c>
      <c r="R13" s="231"/>
      <c r="S13" s="231"/>
      <c r="T13" s="231"/>
      <c r="U13" s="231"/>
      <c r="V13" s="231">
        <f>SUM(V14:V14)</f>
        <v>0</v>
      </c>
      <c r="W13" s="231"/>
      <c r="X13" s="231"/>
      <c r="AG13" t="s">
        <v>148</v>
      </c>
    </row>
    <row r="14" spans="1:60" outlineLevel="1" x14ac:dyDescent="0.2">
      <c r="A14" s="244">
        <v>5</v>
      </c>
      <c r="B14" s="245" t="s">
        <v>518</v>
      </c>
      <c r="C14" s="252" t="s">
        <v>519</v>
      </c>
      <c r="D14" s="246" t="s">
        <v>509</v>
      </c>
      <c r="E14" s="247">
        <v>1</v>
      </c>
      <c r="F14" s="248"/>
      <c r="G14" s="249">
        <f>ROUND(E14*F14,2)</f>
        <v>0</v>
      </c>
      <c r="H14" s="230"/>
      <c r="I14" s="229">
        <f>ROUND(E14*H14,2)</f>
        <v>0</v>
      </c>
      <c r="J14" s="230"/>
      <c r="K14" s="229">
        <f>ROUND(E14*J14,2)</f>
        <v>0</v>
      </c>
      <c r="L14" s="229">
        <v>21</v>
      </c>
      <c r="M14" s="229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29"/>
      <c r="S14" s="229" t="s">
        <v>152</v>
      </c>
      <c r="T14" s="229" t="s">
        <v>294</v>
      </c>
      <c r="U14" s="229">
        <v>0</v>
      </c>
      <c r="V14" s="229">
        <f>ROUND(E14*U14,2)</f>
        <v>0</v>
      </c>
      <c r="W14" s="229"/>
      <c r="X14" s="229" t="s">
        <v>510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511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32" t="s">
        <v>147</v>
      </c>
      <c r="B15" s="233" t="s">
        <v>121</v>
      </c>
      <c r="C15" s="251" t="s">
        <v>30</v>
      </c>
      <c r="D15" s="234"/>
      <c r="E15" s="235"/>
      <c r="F15" s="236"/>
      <c r="G15" s="237">
        <f>SUMIF(AG16:AG17,"&lt;&gt;NOR",G16:G17)</f>
        <v>0</v>
      </c>
      <c r="H15" s="231"/>
      <c r="I15" s="231">
        <f>SUM(I16:I17)</f>
        <v>0</v>
      </c>
      <c r="J15" s="231"/>
      <c r="K15" s="231">
        <f>SUM(K16:K17)</f>
        <v>0</v>
      </c>
      <c r="L15" s="231"/>
      <c r="M15" s="231">
        <f>SUM(M16:M17)</f>
        <v>0</v>
      </c>
      <c r="N15" s="231"/>
      <c r="O15" s="231">
        <f>SUM(O16:O17)</f>
        <v>0</v>
      </c>
      <c r="P15" s="231"/>
      <c r="Q15" s="231">
        <f>SUM(Q16:Q17)</f>
        <v>0</v>
      </c>
      <c r="R15" s="231"/>
      <c r="S15" s="231"/>
      <c r="T15" s="231"/>
      <c r="U15" s="231"/>
      <c r="V15" s="231">
        <f>SUM(V16:V17)</f>
        <v>0</v>
      </c>
      <c r="W15" s="231"/>
      <c r="X15" s="231"/>
      <c r="AG15" t="s">
        <v>148</v>
      </c>
    </row>
    <row r="16" spans="1:60" outlineLevel="1" x14ac:dyDescent="0.2">
      <c r="A16" s="244">
        <v>6</v>
      </c>
      <c r="B16" s="245" t="s">
        <v>520</v>
      </c>
      <c r="C16" s="252" t="s">
        <v>521</v>
      </c>
      <c r="D16" s="246" t="s">
        <v>509</v>
      </c>
      <c r="E16" s="247">
        <v>1</v>
      </c>
      <c r="F16" s="248"/>
      <c r="G16" s="249">
        <f>ROUND(E16*F16,2)</f>
        <v>0</v>
      </c>
      <c r="H16" s="230"/>
      <c r="I16" s="229">
        <f>ROUND(E16*H16,2)</f>
        <v>0</v>
      </c>
      <c r="J16" s="230"/>
      <c r="K16" s="229">
        <f>ROUND(E16*J16,2)</f>
        <v>0</v>
      </c>
      <c r="L16" s="229">
        <v>21</v>
      </c>
      <c r="M16" s="229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29"/>
      <c r="S16" s="229" t="s">
        <v>152</v>
      </c>
      <c r="T16" s="229" t="s">
        <v>294</v>
      </c>
      <c r="U16" s="229">
        <v>0</v>
      </c>
      <c r="V16" s="229">
        <f>ROUND(E16*U16,2)</f>
        <v>0</v>
      </c>
      <c r="W16" s="229"/>
      <c r="X16" s="229" t="s">
        <v>510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511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8">
        <v>7</v>
      </c>
      <c r="B17" s="239" t="s">
        <v>522</v>
      </c>
      <c r="C17" s="253" t="s">
        <v>523</v>
      </c>
      <c r="D17" s="240" t="s">
        <v>509</v>
      </c>
      <c r="E17" s="241">
        <v>1</v>
      </c>
      <c r="F17" s="242"/>
      <c r="G17" s="243">
        <f>ROUND(E17*F17,2)</f>
        <v>0</v>
      </c>
      <c r="H17" s="230"/>
      <c r="I17" s="229">
        <f>ROUND(E17*H17,2)</f>
        <v>0</v>
      </c>
      <c r="J17" s="230"/>
      <c r="K17" s="229">
        <f>ROUND(E17*J17,2)</f>
        <v>0</v>
      </c>
      <c r="L17" s="229">
        <v>21</v>
      </c>
      <c r="M17" s="229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29"/>
      <c r="S17" s="229" t="s">
        <v>152</v>
      </c>
      <c r="T17" s="229" t="s">
        <v>294</v>
      </c>
      <c r="U17" s="229">
        <v>0</v>
      </c>
      <c r="V17" s="229">
        <f>ROUND(E17*U17,2)</f>
        <v>0</v>
      </c>
      <c r="W17" s="229"/>
      <c r="X17" s="229" t="s">
        <v>510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511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3"/>
      <c r="B18" s="4"/>
      <c r="C18" s="254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v>15</v>
      </c>
      <c r="AF18">
        <v>21</v>
      </c>
      <c r="AG18" t="s">
        <v>134</v>
      </c>
    </row>
    <row r="19" spans="1:60" x14ac:dyDescent="0.2">
      <c r="A19" s="215"/>
      <c r="B19" s="216" t="s">
        <v>31</v>
      </c>
      <c r="C19" s="255"/>
      <c r="D19" s="217"/>
      <c r="E19" s="218"/>
      <c r="F19" s="218"/>
      <c r="G19" s="250">
        <f>G8+G13+G15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f>SUMIF(L7:L17,AE18,G7:G17)</f>
        <v>0</v>
      </c>
      <c r="AF19">
        <f>SUMIF(L7:L17,AF18,G7:G17)</f>
        <v>0</v>
      </c>
      <c r="AG19" t="s">
        <v>282</v>
      </c>
    </row>
    <row r="20" spans="1:60" x14ac:dyDescent="0.2">
      <c r="A20" s="3"/>
      <c r="B20" s="4"/>
      <c r="C20" s="25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60" x14ac:dyDescent="0.2">
      <c r="A21" s="3"/>
      <c r="B21" s="4"/>
      <c r="C21" s="254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2">
      <c r="A22" s="219" t="s">
        <v>283</v>
      </c>
      <c r="B22" s="219"/>
      <c r="C22" s="25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220"/>
      <c r="B23" s="221"/>
      <c r="C23" s="257"/>
      <c r="D23" s="221"/>
      <c r="E23" s="221"/>
      <c r="F23" s="221"/>
      <c r="G23" s="22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G23" t="s">
        <v>284</v>
      </c>
    </row>
    <row r="24" spans="1:60" x14ac:dyDescent="0.2">
      <c r="A24" s="223"/>
      <c r="B24" s="224"/>
      <c r="C24" s="258"/>
      <c r="D24" s="224"/>
      <c r="E24" s="224"/>
      <c r="F24" s="224"/>
      <c r="G24" s="22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223"/>
      <c r="B25" s="224"/>
      <c r="C25" s="258"/>
      <c r="D25" s="224"/>
      <c r="E25" s="224"/>
      <c r="F25" s="224"/>
      <c r="G25" s="2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23"/>
      <c r="B26" s="224"/>
      <c r="C26" s="258"/>
      <c r="D26" s="224"/>
      <c r="E26" s="224"/>
      <c r="F26" s="224"/>
      <c r="G26" s="22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26"/>
      <c r="B27" s="227"/>
      <c r="C27" s="259"/>
      <c r="D27" s="227"/>
      <c r="E27" s="227"/>
      <c r="F27" s="227"/>
      <c r="G27" s="22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3"/>
      <c r="B28" s="4"/>
      <c r="C28" s="25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C29" s="260"/>
      <c r="D29" s="10"/>
      <c r="AG29" t="s">
        <v>285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2:C22"/>
    <mergeCell ref="A23:G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01 Pol</vt:lpstr>
      <vt:lpstr>01 02 Pol</vt:lpstr>
      <vt:lpstr>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2019-03-19T12:27:02Z</cp:lastPrinted>
  <dcterms:created xsi:type="dcterms:W3CDTF">2009-04-08T07:15:50Z</dcterms:created>
  <dcterms:modified xsi:type="dcterms:W3CDTF">2021-07-21T06:18:47Z</dcterms:modified>
</cp:coreProperties>
</file>