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70" yWindow="270" windowWidth="18735" windowHeight="12210" activeTab="5"/>
  </bookViews>
  <sheets>
    <sheet name="Krycí list" sheetId="17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AAA0401 Pol" sheetId="12" r:id="rId6"/>
    <sheet name="01 AAA0402 Pol" sheetId="13" r:id="rId7"/>
    <sheet name="01 AAA0403 Pol" sheetId="14" r:id="rId8"/>
    <sheet name="01 AAA0404 Pol" sheetId="15" r:id="rId9"/>
    <sheet name="01 AAA0405 Pol" sheetId="16" r:id="rId10"/>
  </sheets>
  <externalReferences>
    <externalReference r:id="rId11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">'Krycí list'!$J$21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AAA0401 Pol'!$A$1:$M$979</definedName>
    <definedName name="_xlnm.Print_Area" localSheetId="6">'01 AAA0402 Pol'!$A$1:$M$134</definedName>
    <definedName name="_xlnm.Print_Area" localSheetId="7">'01 AAA0403 Pol'!$A$1:$M$242</definedName>
    <definedName name="_xlnm.Print_Area" localSheetId="8">'01 AAA0404 Pol'!$A$1:$M$13</definedName>
    <definedName name="_xlnm.Print_Area" localSheetId="9">'01 AAA0405 Pol'!$A$1:$M$13</definedName>
    <definedName name="_xlnm.Print_Area" localSheetId="4">'Rekapitulace Objekt 01'!$A$1:$H$79</definedName>
    <definedName name="_xlnm.Print_Area" localSheetId="1">Stavba!$A$1:$J$70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BA955" i="12" l="1"/>
  <c r="F18" i="17"/>
  <c r="F21" i="17"/>
  <c r="G25" i="17"/>
  <c r="F16" i="17"/>
  <c r="G629" i="12"/>
  <c r="G670" i="12"/>
  <c r="G678" i="12"/>
  <c r="G553" i="12"/>
  <c r="G558" i="12"/>
  <c r="G562" i="12"/>
  <c r="G572" i="12"/>
  <c r="G578" i="12"/>
  <c r="G582" i="12"/>
  <c r="G589" i="12"/>
  <c r="G598" i="12"/>
  <c r="G605" i="12"/>
  <c r="G612" i="12"/>
  <c r="G617" i="12"/>
  <c r="G620" i="12"/>
  <c r="F550" i="12" s="1"/>
  <c r="G623" i="12"/>
  <c r="G636" i="12"/>
  <c r="G640" i="12"/>
  <c r="G644" i="12"/>
  <c r="G648" i="12"/>
  <c r="G652" i="12"/>
  <c r="G655" i="12"/>
  <c r="G659" i="12"/>
  <c r="G664" i="12"/>
  <c r="G667" i="12"/>
  <c r="G674" i="12"/>
  <c r="G690" i="12"/>
  <c r="G693" i="12"/>
  <c r="G698" i="12"/>
  <c r="G701" i="12"/>
  <c r="G704" i="12"/>
  <c r="G707" i="12"/>
  <c r="G710" i="12"/>
  <c r="G714" i="12"/>
  <c r="G719" i="12"/>
  <c r="G950" i="12"/>
  <c r="F949" i="12" s="1"/>
  <c r="G756" i="12"/>
  <c r="G724" i="12"/>
  <c r="G731" i="12"/>
  <c r="F721" i="12" s="1"/>
  <c r="G738" i="12"/>
  <c r="G745" i="12"/>
  <c r="G751" i="12"/>
  <c r="G759" i="12"/>
  <c r="G765" i="12"/>
  <c r="G778" i="12"/>
  <c r="G11" i="12"/>
  <c r="F8" i="12" s="1"/>
  <c r="G18" i="12"/>
  <c r="F15" i="12" s="1"/>
  <c r="G25" i="12"/>
  <c r="G61" i="12"/>
  <c r="G67" i="12"/>
  <c r="G75" i="12"/>
  <c r="G81" i="12"/>
  <c r="G90" i="12"/>
  <c r="G110" i="12"/>
  <c r="G153" i="12"/>
  <c r="G155" i="12"/>
  <c r="G161" i="12"/>
  <c r="G168" i="12"/>
  <c r="G181" i="12"/>
  <c r="G185" i="12"/>
  <c r="G323" i="12"/>
  <c r="G345" i="12"/>
  <c r="G355" i="12"/>
  <c r="G358" i="12"/>
  <c r="G390" i="12"/>
  <c r="G392" i="12"/>
  <c r="G395" i="12"/>
  <c r="G398" i="12"/>
  <c r="G401" i="12"/>
  <c r="F22" i="12"/>
  <c r="G407" i="12"/>
  <c r="G409" i="12"/>
  <c r="G412" i="12"/>
  <c r="F404" i="12"/>
  <c r="G417" i="12"/>
  <c r="G440" i="12"/>
  <c r="G444" i="12"/>
  <c r="G447" i="12"/>
  <c r="G457" i="12"/>
  <c r="G460" i="12"/>
  <c r="G464" i="12"/>
  <c r="G467" i="12"/>
  <c r="G485" i="12"/>
  <c r="G490" i="12"/>
  <c r="G492" i="12"/>
  <c r="G495" i="12"/>
  <c r="G498" i="12"/>
  <c r="F415" i="12"/>
  <c r="G501" i="12"/>
  <c r="F500" i="12"/>
  <c r="G506" i="12"/>
  <c r="G511" i="12"/>
  <c r="F503" i="12" s="1"/>
  <c r="G516" i="12"/>
  <c r="G519" i="12"/>
  <c r="G524" i="12"/>
  <c r="G528" i="12"/>
  <c r="G533" i="12"/>
  <c r="G537" i="12"/>
  <c r="G548" i="12"/>
  <c r="F544" i="12" s="1"/>
  <c r="G782" i="12"/>
  <c r="F780" i="12" s="1"/>
  <c r="G789" i="12"/>
  <c r="G792" i="12"/>
  <c r="G798" i="12"/>
  <c r="G827" i="12"/>
  <c r="G834" i="12"/>
  <c r="G837" i="12"/>
  <c r="G840" i="12"/>
  <c r="G842" i="12"/>
  <c r="G844" i="12"/>
  <c r="G846" i="12"/>
  <c r="G848" i="12"/>
  <c r="G853" i="12"/>
  <c r="G858" i="12"/>
  <c r="G862" i="12"/>
  <c r="F832" i="12"/>
  <c r="G866" i="12"/>
  <c r="G873" i="12"/>
  <c r="G877" i="12"/>
  <c r="G886" i="12"/>
  <c r="G890" i="12"/>
  <c r="G893" i="12"/>
  <c r="G899" i="12"/>
  <c r="F864" i="12"/>
  <c r="G903" i="12"/>
  <c r="G905" i="12"/>
  <c r="F901" i="12" s="1"/>
  <c r="G908" i="12"/>
  <c r="G914" i="12"/>
  <c r="G918" i="12"/>
  <c r="G925" i="12"/>
  <c r="G932" i="12"/>
  <c r="G939" i="12"/>
  <c r="F916" i="12"/>
  <c r="G959" i="12"/>
  <c r="G961" i="12"/>
  <c r="F957" i="12" s="1"/>
  <c r="G964" i="12"/>
  <c r="G967" i="12"/>
  <c r="G970" i="12"/>
  <c r="G972" i="12"/>
  <c r="G975" i="12"/>
  <c r="G977" i="12"/>
  <c r="G10" i="13"/>
  <c r="F8" i="13" s="1"/>
  <c r="G15" i="13"/>
  <c r="G27" i="13"/>
  <c r="G30" i="13"/>
  <c r="G34" i="13"/>
  <c r="G38" i="13"/>
  <c r="F36" i="13" s="1"/>
  <c r="G45" i="13"/>
  <c r="G53" i="13"/>
  <c r="F41" i="13"/>
  <c r="G60" i="13"/>
  <c r="G66" i="13"/>
  <c r="F56" i="13" s="1"/>
  <c r="G71" i="13"/>
  <c r="G74" i="13"/>
  <c r="G80" i="13"/>
  <c r="F77" i="13" s="1"/>
  <c r="G83" i="13"/>
  <c r="G88" i="13"/>
  <c r="G94" i="13"/>
  <c r="F92" i="13" s="1"/>
  <c r="H53" i="11" s="1"/>
  <c r="G101" i="13"/>
  <c r="G105" i="13"/>
  <c r="G108" i="13"/>
  <c r="G113" i="13"/>
  <c r="F99" i="13"/>
  <c r="G117" i="13"/>
  <c r="G121" i="13"/>
  <c r="F115" i="13" s="1"/>
  <c r="H55" i="11" s="1"/>
  <c r="G124" i="13"/>
  <c r="G127" i="13"/>
  <c r="G130" i="13"/>
  <c r="G132" i="13"/>
  <c r="G9" i="14"/>
  <c r="F8" i="14" s="1"/>
  <c r="G12" i="14"/>
  <c r="G15" i="14"/>
  <c r="G18" i="14"/>
  <c r="G21" i="14"/>
  <c r="G24" i="14"/>
  <c r="G27" i="14"/>
  <c r="G30" i="14"/>
  <c r="G33" i="14"/>
  <c r="G36" i="14"/>
  <c r="G39" i="14"/>
  <c r="G42" i="14"/>
  <c r="G45" i="14"/>
  <c r="G48" i="14"/>
  <c r="G51" i="14"/>
  <c r="G54" i="14"/>
  <c r="G57" i="14"/>
  <c r="G60" i="14"/>
  <c r="G64" i="14"/>
  <c r="G67" i="14"/>
  <c r="G70" i="14"/>
  <c r="G74" i="14"/>
  <c r="G77" i="14"/>
  <c r="G80" i="14"/>
  <c r="G83" i="14"/>
  <c r="G87" i="14"/>
  <c r="G90" i="14"/>
  <c r="F73" i="14"/>
  <c r="G94" i="14"/>
  <c r="G98" i="14"/>
  <c r="F93" i="14" s="1"/>
  <c r="G103" i="14"/>
  <c r="G106" i="14"/>
  <c r="G109" i="14"/>
  <c r="G112" i="14"/>
  <c r="F102" i="14"/>
  <c r="G116" i="14"/>
  <c r="G119" i="14"/>
  <c r="F115" i="14" s="1"/>
  <c r="G122" i="14"/>
  <c r="G126" i="14"/>
  <c r="G130" i="14"/>
  <c r="G133" i="14"/>
  <c r="G136" i="14"/>
  <c r="G139" i="14"/>
  <c r="G142" i="14"/>
  <c r="G145" i="14"/>
  <c r="G149" i="14"/>
  <c r="G152" i="14"/>
  <c r="G155" i="14"/>
  <c r="G158" i="14"/>
  <c r="G161" i="14"/>
  <c r="G164" i="14"/>
  <c r="G167" i="14"/>
  <c r="G170" i="14"/>
  <c r="G173" i="14"/>
  <c r="G176" i="14"/>
  <c r="G179" i="14"/>
  <c r="G182" i="14"/>
  <c r="G185" i="14"/>
  <c r="G188" i="14"/>
  <c r="G191" i="14"/>
  <c r="G194" i="14"/>
  <c r="G198" i="14"/>
  <c r="G201" i="14"/>
  <c r="F197" i="14"/>
  <c r="G206" i="14"/>
  <c r="G210" i="14"/>
  <c r="G214" i="14"/>
  <c r="F204" i="14"/>
  <c r="G217" i="14"/>
  <c r="G220" i="14"/>
  <c r="G223" i="14"/>
  <c r="G226" i="14"/>
  <c r="G229" i="14"/>
  <c r="G232" i="14"/>
  <c r="G235" i="14"/>
  <c r="F216" i="14"/>
  <c r="G239" i="14"/>
  <c r="F238" i="14"/>
  <c r="G9" i="15"/>
  <c r="F8" i="15"/>
  <c r="G14" i="15" s="1"/>
  <c r="H21" i="11" s="1"/>
  <c r="G9" i="16"/>
  <c r="F8" i="16"/>
  <c r="G14" i="16" s="1"/>
  <c r="H22" i="11" s="1"/>
  <c r="J68" i="1"/>
  <c r="J67" i="1"/>
  <c r="J64" i="1"/>
  <c r="J62" i="1"/>
  <c r="J61" i="1"/>
  <c r="J60" i="1"/>
  <c r="J58" i="1"/>
  <c r="J56" i="1"/>
  <c r="J55" i="1"/>
  <c r="J52" i="1"/>
  <c r="J50" i="1"/>
  <c r="J49" i="1"/>
  <c r="J46" i="1"/>
  <c r="J45" i="1"/>
  <c r="J43" i="1"/>
  <c r="J41" i="1"/>
  <c r="J40" i="1"/>
  <c r="AO15" i="16"/>
  <c r="P22" i="11" s="1"/>
  <c r="AN15" i="16"/>
  <c r="O22" i="11" s="1"/>
  <c r="AO15" i="15"/>
  <c r="P21" i="11" s="1"/>
  <c r="AN15" i="15"/>
  <c r="O21" i="11" s="1"/>
  <c r="AO244" i="14"/>
  <c r="P20" i="11" s="1"/>
  <c r="AN244" i="14"/>
  <c r="O20" i="11" s="1"/>
  <c r="AO136" i="13"/>
  <c r="P19" i="11" s="1"/>
  <c r="AN136" i="13"/>
  <c r="O19" i="11" s="1"/>
  <c r="AO981" i="12"/>
  <c r="P18" i="11" s="1"/>
  <c r="AN981" i="12"/>
  <c r="O18" i="11" s="1"/>
  <c r="H78" i="11"/>
  <c r="H79" i="11" s="1"/>
  <c r="D79" i="11"/>
  <c r="BC76" i="11"/>
  <c r="BA11" i="16"/>
  <c r="BA10" i="16"/>
  <c r="K8" i="16"/>
  <c r="I9" i="16"/>
  <c r="I8" i="16"/>
  <c r="K9" i="16"/>
  <c r="H73" i="11"/>
  <c r="H74" i="11" s="1"/>
  <c r="D74" i="11"/>
  <c r="BC71" i="11"/>
  <c r="BA11" i="15"/>
  <c r="BA10" i="15"/>
  <c r="K8" i="15"/>
  <c r="I9" i="15"/>
  <c r="I8" i="15"/>
  <c r="K9" i="15"/>
  <c r="H60" i="11"/>
  <c r="H61" i="11"/>
  <c r="H62" i="11"/>
  <c r="H64" i="11"/>
  <c r="H67" i="11"/>
  <c r="H68" i="11"/>
  <c r="D69" i="11"/>
  <c r="BC58" i="11"/>
  <c r="BA240" i="14"/>
  <c r="BA236" i="14"/>
  <c r="BA233" i="14"/>
  <c r="BA230" i="14"/>
  <c r="BA227" i="14"/>
  <c r="BA224" i="14"/>
  <c r="BA221" i="14"/>
  <c r="BA218" i="14"/>
  <c r="AZ213" i="14"/>
  <c r="AZ209" i="14"/>
  <c r="BA202" i="14"/>
  <c r="BA199" i="14"/>
  <c r="BA195" i="14"/>
  <c r="BA192" i="14"/>
  <c r="BA189" i="14"/>
  <c r="BA186" i="14"/>
  <c r="BA183" i="14"/>
  <c r="BA180" i="14"/>
  <c r="BA177" i="14"/>
  <c r="BA174" i="14"/>
  <c r="BA171" i="14"/>
  <c r="BA168" i="14"/>
  <c r="BA165" i="14"/>
  <c r="BA162" i="14"/>
  <c r="BA159" i="14"/>
  <c r="BA156" i="14"/>
  <c r="BA153" i="14"/>
  <c r="BA150" i="14"/>
  <c r="BA147" i="14"/>
  <c r="BA146" i="14"/>
  <c r="BA143" i="14"/>
  <c r="BA140" i="14"/>
  <c r="BA137" i="14"/>
  <c r="BA134" i="14"/>
  <c r="BA131" i="14"/>
  <c r="BA128" i="14"/>
  <c r="BA127" i="14"/>
  <c r="BA124" i="14"/>
  <c r="BA123" i="14"/>
  <c r="BA120" i="14"/>
  <c r="BA117" i="14"/>
  <c r="BA113" i="14"/>
  <c r="BA110" i="14"/>
  <c r="BA107" i="14"/>
  <c r="BA104" i="14"/>
  <c r="BA100" i="14"/>
  <c r="BA99" i="14"/>
  <c r="BA96" i="14"/>
  <c r="BA95" i="14"/>
  <c r="BA91" i="14"/>
  <c r="BA88" i="14"/>
  <c r="BA85" i="14"/>
  <c r="BA84" i="14"/>
  <c r="BA81" i="14"/>
  <c r="BA78" i="14"/>
  <c r="BA75" i="14"/>
  <c r="BA71" i="14"/>
  <c r="BA68" i="14"/>
  <c r="BA65" i="14"/>
  <c r="BA62" i="14"/>
  <c r="BA61" i="14"/>
  <c r="BA58" i="14"/>
  <c r="BA55" i="14"/>
  <c r="BA52" i="14"/>
  <c r="BA49" i="14"/>
  <c r="BA46" i="14"/>
  <c r="BA43" i="14"/>
  <c r="BA40" i="14"/>
  <c r="BA37" i="14"/>
  <c r="BA34" i="14"/>
  <c r="BA31" i="14"/>
  <c r="BA28" i="14"/>
  <c r="BA25" i="14"/>
  <c r="BA22" i="14"/>
  <c r="BA19" i="14"/>
  <c r="BA16" i="14"/>
  <c r="BA13" i="14"/>
  <c r="BA10" i="14"/>
  <c r="I9" i="14"/>
  <c r="I8" i="14" s="1"/>
  <c r="K9" i="14"/>
  <c r="K12" i="14"/>
  <c r="K8" i="14" s="1"/>
  <c r="I15" i="14"/>
  <c r="K15" i="14"/>
  <c r="I18" i="14"/>
  <c r="K18" i="14"/>
  <c r="I21" i="14"/>
  <c r="K21" i="14"/>
  <c r="I24" i="14"/>
  <c r="K24" i="14"/>
  <c r="I27" i="14"/>
  <c r="K27" i="14"/>
  <c r="I30" i="14"/>
  <c r="K30" i="14"/>
  <c r="I33" i="14"/>
  <c r="K33" i="14"/>
  <c r="I36" i="14"/>
  <c r="K36" i="14"/>
  <c r="I39" i="14"/>
  <c r="K39" i="14"/>
  <c r="I42" i="14"/>
  <c r="K42" i="14"/>
  <c r="I45" i="14"/>
  <c r="K45" i="14"/>
  <c r="I48" i="14"/>
  <c r="K48" i="14"/>
  <c r="I51" i="14"/>
  <c r="K51" i="14"/>
  <c r="I54" i="14"/>
  <c r="K54" i="14"/>
  <c r="I57" i="14"/>
  <c r="K57" i="14"/>
  <c r="I60" i="14"/>
  <c r="K60" i="14"/>
  <c r="I64" i="14"/>
  <c r="K64" i="14"/>
  <c r="I67" i="14"/>
  <c r="K67" i="14"/>
  <c r="I70" i="14"/>
  <c r="K70" i="14"/>
  <c r="I74" i="14"/>
  <c r="I73" i="14" s="1"/>
  <c r="K74" i="14"/>
  <c r="I77" i="14"/>
  <c r="K77" i="14"/>
  <c r="I80" i="14"/>
  <c r="K80" i="14"/>
  <c r="K73" i="14" s="1"/>
  <c r="I83" i="14"/>
  <c r="K83" i="14"/>
  <c r="I87" i="14"/>
  <c r="K87" i="14"/>
  <c r="I90" i="14"/>
  <c r="K90" i="14"/>
  <c r="K94" i="14"/>
  <c r="I98" i="14"/>
  <c r="K98" i="14"/>
  <c r="K93" i="14" s="1"/>
  <c r="I103" i="14"/>
  <c r="K103" i="14"/>
  <c r="K102" i="14" s="1"/>
  <c r="K106" i="14"/>
  <c r="I109" i="14"/>
  <c r="K109" i="14"/>
  <c r="I112" i="14"/>
  <c r="K112" i="14"/>
  <c r="K116" i="14"/>
  <c r="I119" i="14"/>
  <c r="K119" i="14"/>
  <c r="K115" i="14" s="1"/>
  <c r="I122" i="14"/>
  <c r="K122" i="14"/>
  <c r="I126" i="14"/>
  <c r="K126" i="14"/>
  <c r="I130" i="14"/>
  <c r="K130" i="14"/>
  <c r="I133" i="14"/>
  <c r="K133" i="14"/>
  <c r="I136" i="14"/>
  <c r="K136" i="14"/>
  <c r="I139" i="14"/>
  <c r="K139" i="14"/>
  <c r="I142" i="14"/>
  <c r="K142" i="14"/>
  <c r="I145" i="14"/>
  <c r="K145" i="14"/>
  <c r="I149" i="14"/>
  <c r="K149" i="14"/>
  <c r="I152" i="14"/>
  <c r="K152" i="14"/>
  <c r="I155" i="14"/>
  <c r="K155" i="14"/>
  <c r="I158" i="14"/>
  <c r="K158" i="14"/>
  <c r="I161" i="14"/>
  <c r="K161" i="14"/>
  <c r="I164" i="14"/>
  <c r="K164" i="14"/>
  <c r="I167" i="14"/>
  <c r="K167" i="14"/>
  <c r="I170" i="14"/>
  <c r="K170" i="14"/>
  <c r="I173" i="14"/>
  <c r="K173" i="14"/>
  <c r="I176" i="14"/>
  <c r="K176" i="14"/>
  <c r="I179" i="14"/>
  <c r="K179" i="14"/>
  <c r="I182" i="14"/>
  <c r="K182" i="14"/>
  <c r="I185" i="14"/>
  <c r="K185" i="14"/>
  <c r="I188" i="14"/>
  <c r="K188" i="14"/>
  <c r="I191" i="14"/>
  <c r="K191" i="14"/>
  <c r="I194" i="14"/>
  <c r="K194" i="14"/>
  <c r="I198" i="14"/>
  <c r="K198" i="14"/>
  <c r="K197" i="14" s="1"/>
  <c r="K201" i="14"/>
  <c r="K206" i="14"/>
  <c r="I210" i="14"/>
  <c r="K210" i="14"/>
  <c r="K204" i="14" s="1"/>
  <c r="I214" i="14"/>
  <c r="K214" i="14"/>
  <c r="K217" i="14"/>
  <c r="I220" i="14"/>
  <c r="K220" i="14"/>
  <c r="K216" i="14" s="1"/>
  <c r="I223" i="14"/>
  <c r="K223" i="14"/>
  <c r="I226" i="14"/>
  <c r="K226" i="14"/>
  <c r="I229" i="14"/>
  <c r="K229" i="14"/>
  <c r="I232" i="14"/>
  <c r="K232" i="14"/>
  <c r="I235" i="14"/>
  <c r="K235" i="14"/>
  <c r="K239" i="14"/>
  <c r="K238" i="14"/>
  <c r="H50" i="11"/>
  <c r="H54" i="11"/>
  <c r="D56" i="11"/>
  <c r="BC46" i="11"/>
  <c r="BA125" i="13"/>
  <c r="BA61" i="13"/>
  <c r="BA46" i="13"/>
  <c r="K10" i="13"/>
  <c r="I15" i="13"/>
  <c r="K15" i="13"/>
  <c r="I27" i="13"/>
  <c r="K27" i="13"/>
  <c r="K8" i="13" s="1"/>
  <c r="I30" i="13"/>
  <c r="K30" i="13"/>
  <c r="I34" i="13"/>
  <c r="K34" i="13"/>
  <c r="I38" i="13"/>
  <c r="I36" i="13"/>
  <c r="K38" i="13"/>
  <c r="K36" i="13"/>
  <c r="K45" i="13"/>
  <c r="I53" i="13"/>
  <c r="K53" i="13"/>
  <c r="K41" i="13"/>
  <c r="K60" i="13"/>
  <c r="I66" i="13"/>
  <c r="K66" i="13"/>
  <c r="I71" i="13"/>
  <c r="K71" i="13"/>
  <c r="I74" i="13"/>
  <c r="K74" i="13"/>
  <c r="K56" i="13" s="1"/>
  <c r="K80" i="13"/>
  <c r="I83" i="13"/>
  <c r="K83" i="13"/>
  <c r="I88" i="13"/>
  <c r="K88" i="13"/>
  <c r="K77" i="13" s="1"/>
  <c r="K94" i="13"/>
  <c r="K92" i="13" s="1"/>
  <c r="I101" i="13"/>
  <c r="K101" i="13"/>
  <c r="K99" i="13" s="1"/>
  <c r="I105" i="13"/>
  <c r="K105" i="13"/>
  <c r="I108" i="13"/>
  <c r="K108" i="13"/>
  <c r="I113" i="13"/>
  <c r="K113" i="13"/>
  <c r="K117" i="13"/>
  <c r="K115" i="13" s="1"/>
  <c r="I121" i="13"/>
  <c r="K121" i="13"/>
  <c r="I124" i="13"/>
  <c r="K124" i="13"/>
  <c r="I127" i="13"/>
  <c r="K127" i="13"/>
  <c r="I130" i="13"/>
  <c r="K130" i="13"/>
  <c r="I132" i="13"/>
  <c r="K132" i="13"/>
  <c r="H29" i="11"/>
  <c r="H30" i="11"/>
  <c r="H31" i="11"/>
  <c r="H32" i="11"/>
  <c r="H38" i="11"/>
  <c r="H39" i="11"/>
  <c r="H41" i="11"/>
  <c r="H43" i="11"/>
  <c r="D44" i="11"/>
  <c r="BC25" i="11"/>
  <c r="BA965" i="12"/>
  <c r="BA951" i="12"/>
  <c r="BA933" i="12"/>
  <c r="BA926" i="12"/>
  <c r="BA909" i="12"/>
  <c r="BA906" i="12"/>
  <c r="BA894" i="12"/>
  <c r="BA891" i="12"/>
  <c r="BA882" i="12"/>
  <c r="BA881" i="12"/>
  <c r="BA880" i="12"/>
  <c r="BA879" i="12"/>
  <c r="BA878" i="12"/>
  <c r="BA856" i="12"/>
  <c r="BA855" i="12"/>
  <c r="BA854" i="12"/>
  <c r="BA851" i="12"/>
  <c r="BA850" i="12"/>
  <c r="BA849" i="12"/>
  <c r="BA760" i="12"/>
  <c r="BA757" i="12"/>
  <c r="BA746" i="12"/>
  <c r="BA660" i="12"/>
  <c r="BA606" i="12"/>
  <c r="BA590" i="12"/>
  <c r="BA583" i="12"/>
  <c r="BA579" i="12"/>
  <c r="BA573" i="12"/>
  <c r="BA563" i="12"/>
  <c r="AZ557" i="12"/>
  <c r="AZ505" i="12"/>
  <c r="BA418" i="12"/>
  <c r="BA413" i="12"/>
  <c r="BA410" i="12"/>
  <c r="AZ406" i="12"/>
  <c r="BA182" i="12"/>
  <c r="BA169" i="12"/>
  <c r="AZ88" i="12"/>
  <c r="AZ73" i="12"/>
  <c r="AZ59" i="12"/>
  <c r="AZ24" i="12"/>
  <c r="K11" i="12"/>
  <c r="K8" i="12"/>
  <c r="K18" i="12"/>
  <c r="K15" i="12"/>
  <c r="K25" i="12"/>
  <c r="K61" i="12"/>
  <c r="K67" i="12"/>
  <c r="K75" i="12"/>
  <c r="K81" i="12"/>
  <c r="K90" i="12"/>
  <c r="K110" i="12"/>
  <c r="K153" i="12"/>
  <c r="K155" i="12"/>
  <c r="K161" i="12"/>
  <c r="K168" i="12"/>
  <c r="K181" i="12"/>
  <c r="K185" i="12"/>
  <c r="K323" i="12"/>
  <c r="K345" i="12"/>
  <c r="K355" i="12"/>
  <c r="K358" i="12"/>
  <c r="K390" i="12"/>
  <c r="K392" i="12"/>
  <c r="K395" i="12"/>
  <c r="K398" i="12"/>
  <c r="K401" i="12"/>
  <c r="I61" i="12"/>
  <c r="I67" i="12"/>
  <c r="I75" i="12"/>
  <c r="I81" i="12"/>
  <c r="I90" i="12"/>
  <c r="I110" i="12"/>
  <c r="I153" i="12"/>
  <c r="I155" i="12"/>
  <c r="I161" i="12"/>
  <c r="I168" i="12"/>
  <c r="I181" i="12"/>
  <c r="I185" i="12"/>
  <c r="I323" i="12"/>
  <c r="I345" i="12"/>
  <c r="I355" i="12"/>
  <c r="I358" i="12"/>
  <c r="I390" i="12"/>
  <c r="I392" i="12"/>
  <c r="I395" i="12"/>
  <c r="I398" i="12"/>
  <c r="I401" i="12"/>
  <c r="K407" i="12"/>
  <c r="K409" i="12"/>
  <c r="K412" i="12"/>
  <c r="K404" i="12"/>
  <c r="I409" i="12"/>
  <c r="I412" i="12"/>
  <c r="K417" i="12"/>
  <c r="I440" i="12"/>
  <c r="K440" i="12"/>
  <c r="I444" i="12"/>
  <c r="K444" i="12"/>
  <c r="I447" i="12"/>
  <c r="K447" i="12"/>
  <c r="K457" i="12"/>
  <c r="K460" i="12"/>
  <c r="K464" i="12"/>
  <c r="K467" i="12"/>
  <c r="K485" i="12"/>
  <c r="K490" i="12"/>
  <c r="K492" i="12"/>
  <c r="K495" i="12"/>
  <c r="K498" i="12"/>
  <c r="I457" i="12"/>
  <c r="I460" i="12"/>
  <c r="I464" i="12"/>
  <c r="I467" i="12"/>
  <c r="I485" i="12"/>
  <c r="I490" i="12"/>
  <c r="I492" i="12"/>
  <c r="I495" i="12"/>
  <c r="I498" i="12"/>
  <c r="I501" i="12"/>
  <c r="I500" i="12"/>
  <c r="K501" i="12"/>
  <c r="K500" i="12"/>
  <c r="K506" i="12"/>
  <c r="I511" i="12"/>
  <c r="K511" i="12"/>
  <c r="I516" i="12"/>
  <c r="K516" i="12"/>
  <c r="I519" i="12"/>
  <c r="K519" i="12"/>
  <c r="K524" i="12"/>
  <c r="K528" i="12"/>
  <c r="K533" i="12"/>
  <c r="K537" i="12"/>
  <c r="K503" i="12"/>
  <c r="I524" i="12"/>
  <c r="I528" i="12"/>
  <c r="I533" i="12"/>
  <c r="I537" i="12"/>
  <c r="K548" i="12"/>
  <c r="K544" i="12"/>
  <c r="I553" i="12"/>
  <c r="K553" i="12"/>
  <c r="K629" i="12"/>
  <c r="K670" i="12"/>
  <c r="K558" i="12"/>
  <c r="K562" i="12"/>
  <c r="K572" i="12"/>
  <c r="K578" i="12"/>
  <c r="K582" i="12"/>
  <c r="K589" i="12"/>
  <c r="K598" i="12"/>
  <c r="K605" i="12"/>
  <c r="K612" i="12"/>
  <c r="K617" i="12"/>
  <c r="K620" i="12"/>
  <c r="K623" i="12"/>
  <c r="K636" i="12"/>
  <c r="K640" i="12"/>
  <c r="K644" i="12"/>
  <c r="K648" i="12"/>
  <c r="K652" i="12"/>
  <c r="K655" i="12"/>
  <c r="K659" i="12"/>
  <c r="K664" i="12"/>
  <c r="K667" i="12"/>
  <c r="K674" i="12"/>
  <c r="K678" i="12"/>
  <c r="K690" i="12"/>
  <c r="K693" i="12"/>
  <c r="K698" i="12"/>
  <c r="K701" i="12"/>
  <c r="K704" i="12"/>
  <c r="K707" i="12"/>
  <c r="K710" i="12"/>
  <c r="K714" i="12"/>
  <c r="K719" i="12"/>
  <c r="I558" i="12"/>
  <c r="I562" i="12"/>
  <c r="I572" i="12"/>
  <c r="I578" i="12"/>
  <c r="I582" i="12"/>
  <c r="I589" i="12"/>
  <c r="I598" i="12"/>
  <c r="I605" i="12"/>
  <c r="I612" i="12"/>
  <c r="I617" i="12"/>
  <c r="I620" i="12"/>
  <c r="I623" i="12"/>
  <c r="I629" i="12"/>
  <c r="I636" i="12"/>
  <c r="I640" i="12"/>
  <c r="I644" i="12"/>
  <c r="I648" i="12"/>
  <c r="I652" i="12"/>
  <c r="I655" i="12"/>
  <c r="I659" i="12"/>
  <c r="I664" i="12"/>
  <c r="I667" i="12"/>
  <c r="I670" i="12"/>
  <c r="I674" i="12"/>
  <c r="I678" i="12"/>
  <c r="I690" i="12"/>
  <c r="I693" i="12"/>
  <c r="I698" i="12"/>
  <c r="I701" i="12"/>
  <c r="I704" i="12"/>
  <c r="I707" i="12"/>
  <c r="I710" i="12"/>
  <c r="I714" i="12"/>
  <c r="I719" i="12"/>
  <c r="I724" i="12"/>
  <c r="K724" i="12"/>
  <c r="K731" i="12"/>
  <c r="K738" i="12"/>
  <c r="K745" i="12"/>
  <c r="K751" i="12"/>
  <c r="K756" i="12"/>
  <c r="K759" i="12"/>
  <c r="K765" i="12"/>
  <c r="K778" i="12"/>
  <c r="K721" i="12"/>
  <c r="I731" i="12"/>
  <c r="I738" i="12"/>
  <c r="I756" i="12"/>
  <c r="I745" i="12"/>
  <c r="I751" i="12"/>
  <c r="I759" i="12"/>
  <c r="I765" i="12"/>
  <c r="I778" i="12"/>
  <c r="K782" i="12"/>
  <c r="I789" i="12"/>
  <c r="K789" i="12"/>
  <c r="I792" i="12"/>
  <c r="K792" i="12"/>
  <c r="K798" i="12"/>
  <c r="K827" i="12"/>
  <c r="I798" i="12"/>
  <c r="I827" i="12"/>
  <c r="I834" i="12"/>
  <c r="I832" i="12" s="1"/>
  <c r="K834" i="12"/>
  <c r="K837" i="12"/>
  <c r="K840" i="12"/>
  <c r="K842" i="12"/>
  <c r="K844" i="12"/>
  <c r="K846" i="12"/>
  <c r="K848" i="12"/>
  <c r="K853" i="12"/>
  <c r="K858" i="12"/>
  <c r="K862" i="12"/>
  <c r="I837" i="12"/>
  <c r="I840" i="12"/>
  <c r="I842" i="12"/>
  <c r="I844" i="12"/>
  <c r="I846" i="12"/>
  <c r="I848" i="12"/>
  <c r="I853" i="12"/>
  <c r="I858" i="12"/>
  <c r="I862" i="12"/>
  <c r="I866" i="12"/>
  <c r="K866" i="12"/>
  <c r="I873" i="12"/>
  <c r="K873" i="12"/>
  <c r="K877" i="12"/>
  <c r="K886" i="12"/>
  <c r="K890" i="12"/>
  <c r="K893" i="12"/>
  <c r="K899" i="12"/>
  <c r="I877" i="12"/>
  <c r="I886" i="12"/>
  <c r="I890" i="12"/>
  <c r="I893" i="12"/>
  <c r="I899" i="12"/>
  <c r="I903" i="12"/>
  <c r="K903" i="12"/>
  <c r="I905" i="12"/>
  <c r="K905" i="12"/>
  <c r="K908" i="12"/>
  <c r="K914" i="12"/>
  <c r="I908" i="12"/>
  <c r="I901" i="12" s="1"/>
  <c r="I914" i="12"/>
  <c r="I918" i="12"/>
  <c r="I916" i="12" s="1"/>
  <c r="K918" i="12"/>
  <c r="K925" i="12"/>
  <c r="K932" i="12"/>
  <c r="K939" i="12"/>
  <c r="I925" i="12"/>
  <c r="I932" i="12"/>
  <c r="I939" i="12"/>
  <c r="I950" i="12"/>
  <c r="I949" i="12" s="1"/>
  <c r="K950" i="12"/>
  <c r="K949" i="12" s="1"/>
  <c r="I959" i="12"/>
  <c r="K959" i="12"/>
  <c r="I961" i="12"/>
  <c r="I964" i="12"/>
  <c r="I967" i="12"/>
  <c r="I970" i="12"/>
  <c r="I972" i="12"/>
  <c r="I975" i="12"/>
  <c r="I977" i="12"/>
  <c r="K961" i="12"/>
  <c r="K964" i="12"/>
  <c r="K967" i="12"/>
  <c r="K970" i="12"/>
  <c r="K972" i="12"/>
  <c r="K975" i="12"/>
  <c r="K977" i="12"/>
  <c r="D23" i="11"/>
  <c r="B7" i="11"/>
  <c r="B6" i="11"/>
  <c r="C1" i="11"/>
  <c r="B1" i="11"/>
  <c r="B1" i="9"/>
  <c r="C1" i="9"/>
  <c r="B7" i="9"/>
  <c r="B6" i="9"/>
  <c r="I201" i="14"/>
  <c r="I197" i="14" s="1"/>
  <c r="I12" i="14"/>
  <c r="I116" i="14"/>
  <c r="I115" i="14" s="1"/>
  <c r="I106" i="14"/>
  <c r="I102" i="14" s="1"/>
  <c r="I94" i="14"/>
  <c r="I93" i="14" s="1"/>
  <c r="I239" i="14"/>
  <c r="I238" i="14" s="1"/>
  <c r="I217" i="14"/>
  <c r="I216" i="14" s="1"/>
  <c r="I206" i="14"/>
  <c r="I204" i="14" s="1"/>
  <c r="I99" i="13"/>
  <c r="I117" i="13"/>
  <c r="I115" i="13"/>
  <c r="I60" i="13"/>
  <c r="I56" i="13"/>
  <c r="I94" i="13"/>
  <c r="I92" i="13"/>
  <c r="I80" i="13"/>
  <c r="I77" i="13"/>
  <c r="I45" i="13"/>
  <c r="I41" i="13"/>
  <c r="I10" i="13"/>
  <c r="I8" i="13"/>
  <c r="I18" i="12"/>
  <c r="I15" i="12" s="1"/>
  <c r="I506" i="12"/>
  <c r="I503" i="12" s="1"/>
  <c r="I417" i="12"/>
  <c r="I415" i="12" s="1"/>
  <c r="I407" i="12"/>
  <c r="I782" i="12"/>
  <c r="I780" i="12" s="1"/>
  <c r="I548" i="12"/>
  <c r="I544" i="12" s="1"/>
  <c r="I25" i="12"/>
  <c r="I22" i="12" s="1"/>
  <c r="I11" i="12"/>
  <c r="I8" i="12" s="1"/>
  <c r="I957" i="12" l="1"/>
  <c r="K916" i="12"/>
  <c r="K864" i="12"/>
  <c r="I864" i="12"/>
  <c r="K832" i="12"/>
  <c r="I721" i="12"/>
  <c r="I550" i="12"/>
  <c r="K415" i="12"/>
  <c r="H69" i="11"/>
  <c r="J65" i="1"/>
  <c r="H65" i="11"/>
  <c r="J44" i="1"/>
  <c r="H52" i="11"/>
  <c r="H49" i="11"/>
  <c r="J38" i="1"/>
  <c r="J69" i="1"/>
  <c r="H37" i="11"/>
  <c r="J54" i="1"/>
  <c r="J47" i="1"/>
  <c r="H33" i="11"/>
  <c r="J37" i="1"/>
  <c r="H27" i="11"/>
  <c r="G980" i="12"/>
  <c r="H18" i="11" s="1"/>
  <c r="J59" i="1"/>
  <c r="H42" i="11"/>
  <c r="I404" i="12"/>
  <c r="K957" i="12"/>
  <c r="K901" i="12"/>
  <c r="K780" i="12"/>
  <c r="K550" i="12"/>
  <c r="K22" i="12"/>
  <c r="H66" i="11"/>
  <c r="J66" i="1"/>
  <c r="G243" i="14"/>
  <c r="H20" i="11" s="1"/>
  <c r="J63" i="1"/>
  <c r="H63" i="11"/>
  <c r="J42" i="1"/>
  <c r="H51" i="11"/>
  <c r="G135" i="13"/>
  <c r="H19" i="11" s="1"/>
  <c r="J36" i="1"/>
  <c r="H48" i="11"/>
  <c r="H56" i="11" s="1"/>
  <c r="J57" i="1"/>
  <c r="H40" i="11"/>
  <c r="J48" i="1"/>
  <c r="H34" i="11"/>
  <c r="J39" i="1"/>
  <c r="H28" i="11"/>
  <c r="J53" i="1"/>
  <c r="H36" i="11"/>
  <c r="J51" i="1"/>
  <c r="H35" i="11"/>
  <c r="H23" i="11" l="1"/>
  <c r="J23" i="1" s="1"/>
  <c r="J24" i="1" s="1"/>
  <c r="J70" i="1"/>
  <c r="H44" i="11"/>
</calcChain>
</file>

<file path=xl/comments1.xml><?xml version="1.0" encoding="utf-8"?>
<comments xmlns="http://schemas.openxmlformats.org/spreadsheetml/2006/main">
  <authors>
    <author>Radim Štěpánek</author>
  </authors>
  <commentList>
    <comment ref="C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<sst xmlns="http://schemas.openxmlformats.org/spreadsheetml/2006/main" count="2734" uniqueCount="1224">
  <si>
    <t>622311353RT3</t>
  </si>
  <si>
    <t>...expandovaným polystyrénem s reflexní úpravou, tloušťky 30 mm, kontaktní nátěr a silikonová omítka</t>
  </si>
  <si>
    <t xml:space="preserve">  Dopočet ost. : (2,05+2*1,8)*13*2</t>
  </si>
  <si>
    <t xml:space="preserve">  (2,05+2*2,1)*12</t>
  </si>
  <si>
    <t xml:space="preserve">  (0,7*2+2,1)</t>
  </si>
  <si>
    <t xml:space="preserve">  (1,5+2*1,75)*4</t>
  </si>
  <si>
    <t xml:space="preserve">  0,9*3*14</t>
  </si>
  <si>
    <t>bm : 283,2*0,36</t>
  </si>
  <si>
    <t xml:space="preserve">  (0,5+2*1,15)*9</t>
  </si>
  <si>
    <t xml:space="preserve">  (2,05+2*1,8)*6</t>
  </si>
  <si>
    <t xml:space="preserve">  (2,05+2*2,1)*2</t>
  </si>
  <si>
    <t xml:space="preserve">  1,05+2*2,1</t>
  </si>
  <si>
    <t>76,85*0,36</t>
  </si>
  <si>
    <t xml:space="preserve">  (2,1+2*1,8)*18*2</t>
  </si>
  <si>
    <t xml:space="preserve">  2,1*3*21</t>
  </si>
  <si>
    <t xml:space="preserve">  (1,2+2*1,46)*6</t>
  </si>
  <si>
    <t xml:space="preserve">  (0,9+2*0,8)*2</t>
  </si>
  <si>
    <t xml:space="preserve">  2,35+2*2,15</t>
  </si>
  <si>
    <t>373,87*0,35</t>
  </si>
  <si>
    <t xml:space="preserve">  (0,5*2+1,15)*7</t>
  </si>
  <si>
    <t xml:space="preserve">  1,75*3*16</t>
  </si>
  <si>
    <t xml:space="preserve">  (1,8+2*1,45)*4</t>
  </si>
  <si>
    <t xml:space="preserve">  1,8*3*4</t>
  </si>
  <si>
    <t xml:space="preserve">  2,1*2+0,9</t>
  </si>
  <si>
    <t xml:space="preserve">  3,55+2*4,2</t>
  </si>
  <si>
    <t>156,5*0,36</t>
  </si>
  <si>
    <t>622 33 Profily zakládací</t>
  </si>
  <si>
    <t>622300153R00</t>
  </si>
  <si>
    <t>... , montáž okapního soklového profilu</t>
  </si>
  <si>
    <t>m</t>
  </si>
  <si>
    <t>622311014R00</t>
  </si>
  <si>
    <t>...hliníkové, pro izolaci tl. 140 mm</t>
  </si>
  <si>
    <t>Západní : (9,5+0,55+19,9+24,2)</t>
  </si>
  <si>
    <t>Jižní : 9,65+4,95</t>
  </si>
  <si>
    <t>Severní : (30,1+3,55+24,8+2,05)</t>
  </si>
  <si>
    <t>Východní : (17,1+4,1+12,9+3,05+0,75)</t>
  </si>
  <si>
    <t>622319015R00</t>
  </si>
  <si>
    <t>...hliníkové, pro izolaci tl. 160 mm</t>
  </si>
  <si>
    <t>Západní : (13,75+2,7)</t>
  </si>
  <si>
    <t>Jižní : 36,25+12,45</t>
  </si>
  <si>
    <t>Severní : 6,4</t>
  </si>
  <si>
    <t>Východní : (18,55+12,1+4,1+48,6+2,7)</t>
  </si>
  <si>
    <t>622 41-2 Nátěr vnějsích omítek stěn</t>
  </si>
  <si>
    <t>622412323R00</t>
  </si>
  <si>
    <t xml:space="preserve">...silikonový, složitost 3-4,  </t>
  </si>
  <si>
    <t>včetně penetrace podkladu</t>
  </si>
  <si>
    <t>Natírané fasády-garáže : (2,8+2,6)*12,3+(2,6+2,8)*0,5*7,05</t>
  </si>
  <si>
    <t>-2,45*2,45*4</t>
  </si>
  <si>
    <t>Akumulátory-štít, : 5,35*2,8</t>
  </si>
  <si>
    <t>Podpěry vstupu : (0,5*(2,9+2,85)+(0,45+0,85)*0,5*2,85*2)*2</t>
  </si>
  <si>
    <t>Dělící stěny transformovny : (5,35*2+0,3)*2,9</t>
  </si>
  <si>
    <t>(5,35*2+0,4)*2,5*3</t>
  </si>
  <si>
    <t>5,35*(0,3+0,4*3)</t>
  </si>
  <si>
    <t>622 42 Oprava vnějších omítek vápenných</t>
  </si>
  <si>
    <t>a vápenocementových, bez otlučení vadných míst,</t>
  </si>
  <si>
    <t>622 42-1 stupeň členitosti 1 a 2</t>
  </si>
  <si>
    <t>622422221R00</t>
  </si>
  <si>
    <t>...v množství opravované plochy přes 10  do 20 % , štukových</t>
  </si>
  <si>
    <t>Včetně barvení vždy celé plochy (100%), s výjimkou položek oprav omítek drásaných.</t>
  </si>
  <si>
    <t>622 90-4 Očištění fasád</t>
  </si>
  <si>
    <t>622904115R00</t>
  </si>
  <si>
    <t>...tlakovou vodou, složitost fasády 3 - 5</t>
  </si>
  <si>
    <t xml:space="preserve">Sokly : </t>
  </si>
  <si>
    <t>Západní : 1,05*(9,5+0,55)+(1,0+1,2)*0,5*5,3+3,35*(19,9-5,3)+3,25*24,2</t>
  </si>
  <si>
    <t xml:space="preserve">  Odpočet otv : 1,45*2,05*8</t>
  </si>
  <si>
    <t xml:space="preserve">  1,0*0,6</t>
  </si>
  <si>
    <t xml:space="preserve">  2,05*0,9</t>
  </si>
  <si>
    <t xml:space="preserve">  1,9*2,3</t>
  </si>
  <si>
    <t>-30,6</t>
  </si>
  <si>
    <t xml:space="preserve">   Dop. ost. : (1,45*2+2,05)*8</t>
  </si>
  <si>
    <t>41,08*0,2</t>
  </si>
  <si>
    <t>Jižní : 1,05*9,65</t>
  </si>
  <si>
    <t>Severní : 1,05*30,1+2,35*(3,55+2,35)+0,95*24,8+1,05*2,05</t>
  </si>
  <si>
    <t xml:space="preserve">  Odpočet otv : 0,9*0,8*2</t>
  </si>
  <si>
    <t xml:space="preserve">  2,35*2,15</t>
  </si>
  <si>
    <t>-6,5</t>
  </si>
  <si>
    <t>Východní : 1,2*17,1</t>
  </si>
  <si>
    <t>1,1*12,9+1,15*3,05</t>
  </si>
  <si>
    <t xml:space="preserve">Odpočet otv : </t>
  </si>
  <si>
    <t xml:space="preserve">  1,55*1,2</t>
  </si>
  <si>
    <t xml:space="preserve">  1,75*1,2*2</t>
  </si>
  <si>
    <t>-6,06</t>
  </si>
  <si>
    <t xml:space="preserve">Fasády zateplené nad sokly : </t>
  </si>
  <si>
    <t>Západní : (9,75+10,3)*0,5*9,5+0,55*10,3+9,85*(19,9+24,2)+10,7*4,75</t>
  </si>
  <si>
    <t>Západní štíty : (3,95+4,2)*0,5*13,75</t>
  </si>
  <si>
    <t>Západní štíty- vstup : 6,45*2,7+0,6*3,45</t>
  </si>
  <si>
    <t xml:space="preserve">  2,05*1,8*13*2</t>
  </si>
  <si>
    <t xml:space="preserve">  2,05*2,1*12</t>
  </si>
  <si>
    <t xml:space="preserve">  0,7*2,1</t>
  </si>
  <si>
    <t xml:space="preserve">  1,5*1,75*4</t>
  </si>
  <si>
    <t xml:space="preserve">  0,9*0,9*14</t>
  </si>
  <si>
    <t>-170,91</t>
  </si>
  <si>
    <t>bm : 294,7*0,2</t>
  </si>
  <si>
    <t>Jižní : 10,1*9,65+1,9*36,25+3,85*12,45+12,9*4,95</t>
  </si>
  <si>
    <t xml:space="preserve">  0,5*1,15*9</t>
  </si>
  <si>
    <t xml:space="preserve">  2,05*1,8*6</t>
  </si>
  <si>
    <t xml:space="preserve">  2,05*2,1*2</t>
  </si>
  <si>
    <t xml:space="preserve">  1,05*2,1</t>
  </si>
  <si>
    <t>-38,13</t>
  </si>
  <si>
    <t xml:space="preserve">  Dopočet ost. : (0,5+2*1,15)*9</t>
  </si>
  <si>
    <t>76,85*0,2</t>
  </si>
  <si>
    <t>Severní : 10,2*(0,55+30,1)+8,55*6,4+10,15*24,3</t>
  </si>
  <si>
    <t>Severní štít : 1,35*(6,6+11,2-2,05)+12,3*2,05</t>
  </si>
  <si>
    <t xml:space="preserve">  2,1*1,8*18*2</t>
  </si>
  <si>
    <t xml:space="preserve">  2,1*2,1*18</t>
  </si>
  <si>
    <t xml:space="preserve">  1,2*1,46*6</t>
  </si>
  <si>
    <t>-256,46</t>
  </si>
  <si>
    <t xml:space="preserve">Dopočet ost. : </t>
  </si>
  <si>
    <t xml:space="preserve">  2,45*3*4</t>
  </si>
  <si>
    <t>403,27*0,2</t>
  </si>
  <si>
    <t>Východní : 2,35*17,1+5,65*18,55+6,15*12,1+9,45*4,1</t>
  </si>
  <si>
    <t>12,5*12,9+10,5*10,85-(2,6+2,8)*0,5*7,05</t>
  </si>
  <si>
    <t>2,45*48,6</t>
  </si>
  <si>
    <t>Východní štíty- vstup : 6,45*2,7+0,6*3,45</t>
  </si>
  <si>
    <t xml:space="preserve">  0,5*1,15*7</t>
  </si>
  <si>
    <t xml:space="preserve">  1,75*1,75*16</t>
  </si>
  <si>
    <t xml:space="preserve">  1,8*1,45*4</t>
  </si>
  <si>
    <t xml:space="preserve">  1,8*1,8*4</t>
  </si>
  <si>
    <t xml:space="preserve">  2,1*1,8*2</t>
  </si>
  <si>
    <t xml:space="preserve">  2,1*0,9</t>
  </si>
  <si>
    <t xml:space="preserve">  1,55*2,25</t>
  </si>
  <si>
    <t xml:space="preserve">  1,75*2,2*2</t>
  </si>
  <si>
    <t xml:space="preserve">  3,55*4,2</t>
  </si>
  <si>
    <t>-111,97</t>
  </si>
  <si>
    <t xml:space="preserve">  (1,55+2*2,25)*2</t>
  </si>
  <si>
    <t>180,6*0,2</t>
  </si>
  <si>
    <t>622300154000</t>
  </si>
  <si>
    <t>Montáž rohové lišty</t>
  </si>
  <si>
    <t>Vlastní</t>
  </si>
  <si>
    <t>POL_NEZ</t>
  </si>
  <si>
    <t xml:space="preserve">Rohy fasád : </t>
  </si>
  <si>
    <t>Západní : 9,75+10,3+1,45+9,85*2+1,3</t>
  </si>
  <si>
    <t>8,4*2</t>
  </si>
  <si>
    <t>Západní štíty : 1,8+3,95</t>
  </si>
  <si>
    <t>Jižní : 3,85+12,9</t>
  </si>
  <si>
    <t/>
  </si>
  <si>
    <t>Severní : 10,2+1,2+6,4*2</t>
  </si>
  <si>
    <t>Severní štít : 12,3+1,2</t>
  </si>
  <si>
    <t>Východní : 12,5+1,5</t>
  </si>
  <si>
    <t>2,45</t>
  </si>
  <si>
    <t xml:space="preserve">Změny tl. zateplení : </t>
  </si>
  <si>
    <t>Východní : 2,35+1,2</t>
  </si>
  <si>
    <t>Západní fasáda "B" : (14,05+11,05+11,1+2,1+5,1)*2</t>
  </si>
  <si>
    <t>Jižní fasáda "B" : (4,9+5,2+2,1+0,8)*2</t>
  </si>
  <si>
    <t>Severní fasáda "B" : (5,15+2,1+23,35+5,2+2,1+23,1)*2</t>
  </si>
  <si>
    <t>Východní fasáda "B" : (5,55+5,15)*2</t>
  </si>
  <si>
    <t>Mezisoučet</t>
  </si>
  <si>
    <t>Vstup ze severní fasády : 0,6*2+6,4+3,35*2</t>
  </si>
  <si>
    <t>6223001560000</t>
  </si>
  <si>
    <t>Montáž spojovací parapetní profil</t>
  </si>
  <si>
    <t xml:space="preserve">  Západní : 13*2+12+3+8+4+14</t>
  </si>
  <si>
    <t xml:space="preserve">  Jižní : 9+6+2+1</t>
  </si>
  <si>
    <t xml:space="preserve">  Severní : 18*3+6+2+4</t>
  </si>
  <si>
    <t xml:space="preserve">  Východní : 7+16+4*2+2</t>
  </si>
  <si>
    <t>184*0,36*2</t>
  </si>
  <si>
    <t>622311132111</t>
  </si>
  <si>
    <t>Vstup ze severní fasády-podhled : 6,4*3,35</t>
  </si>
  <si>
    <t>622311563000</t>
  </si>
  <si>
    <t xml:space="preserve">  Západní : </t>
  </si>
  <si>
    <t xml:space="preserve">  2,05*13*2</t>
  </si>
  <si>
    <t xml:space="preserve">  2,05*12</t>
  </si>
  <si>
    <t xml:space="preserve">  0,9</t>
  </si>
  <si>
    <t xml:space="preserve">  2,05*8</t>
  </si>
  <si>
    <t xml:space="preserve">  1,5</t>
  </si>
  <si>
    <t xml:space="preserve">  1,5*4</t>
  </si>
  <si>
    <t xml:space="preserve">  1,0</t>
  </si>
  <si>
    <t xml:space="preserve">  0,9*14</t>
  </si>
  <si>
    <t xml:space="preserve">  Jižní : </t>
  </si>
  <si>
    <t xml:space="preserve">  1,15*9</t>
  </si>
  <si>
    <t xml:space="preserve">  2,05*6</t>
  </si>
  <si>
    <t xml:space="preserve">  2,05*2</t>
  </si>
  <si>
    <t xml:space="preserve">  2,1</t>
  </si>
  <si>
    <t xml:space="preserve">  Severní : </t>
  </si>
  <si>
    <t xml:space="preserve">  2,1*18*2</t>
  </si>
  <si>
    <t xml:space="preserve">  2,1*18</t>
  </si>
  <si>
    <t xml:space="preserve">  1,46*6</t>
  </si>
  <si>
    <t xml:space="preserve">  0,9*2</t>
  </si>
  <si>
    <t xml:space="preserve">  2,45*4</t>
  </si>
  <si>
    <t xml:space="preserve">  Východní : </t>
  </si>
  <si>
    <t xml:space="preserve">  1,15*7</t>
  </si>
  <si>
    <t xml:space="preserve">  1,75*16</t>
  </si>
  <si>
    <t xml:space="preserve">  1,8*4</t>
  </si>
  <si>
    <t xml:space="preserve">  2,1*2</t>
  </si>
  <si>
    <t>333,56*0,36</t>
  </si>
  <si>
    <t>622PPS</t>
  </si>
  <si>
    <t>kompl</t>
  </si>
  <si>
    <t>28350220R</t>
  </si>
  <si>
    <t>SPCM</t>
  </si>
  <si>
    <t>410*1,1</t>
  </si>
  <si>
    <t>283502241</t>
  </si>
  <si>
    <t>Profil pro vytvoření napojení oplechování na bok parapetu</t>
  </si>
  <si>
    <t>132,48*1,1</t>
  </si>
  <si>
    <t>55392551.11</t>
  </si>
  <si>
    <t>Okenní nadpražní profil s okapnicí</t>
  </si>
  <si>
    <t>333,56*1,1</t>
  </si>
  <si>
    <t>553927541</t>
  </si>
  <si>
    <t>Ukončovací profil pro napojení oplechování</t>
  </si>
  <si>
    <t>642 94-3 Osazení ocelových úhelníkových rámů</t>
  </si>
  <si>
    <t>s dveřními křídly na jakoukoliv cementovou maltu, s kotvením rámů do zdiva ( např. bodovým přivařením k obnažené výztuži, uklínováním, zalitím pracen apod.).</t>
  </si>
  <si>
    <t>642943112R00</t>
  </si>
  <si>
    <t>...o ploše otvoru přes 2,5 do 4 m2</t>
  </si>
  <si>
    <t>55300_PD02Z</t>
  </si>
  <si>
    <t>Zárubeň pro vstupní exterierové dveře ocelové dvoukř., 1550/2250, Popis výrobku viz tabulky PSV</t>
  </si>
  <si>
    <t>Popis výrobku viz tabulky PSV</t>
  </si>
  <si>
    <t>55300_PD03Z</t>
  </si>
  <si>
    <t>Zárubeň pro vstupní exterierové dveře ocelové dvoukř. 1750/2200, Popis výrobku viz tabulky PSV</t>
  </si>
  <si>
    <t>941 94-1 Montáž lešení lehkého pracovního řadového s podlahami</t>
  </si>
  <si>
    <t>941941042R00</t>
  </si>
  <si>
    <t>...šířky od 1,00 do 1,20 m, výšky přes 10 do 30 m</t>
  </si>
  <si>
    <t>800-3</t>
  </si>
  <si>
    <t>Včetně kotvení lešení.</t>
  </si>
  <si>
    <t>Západní : 1,05*(9,5+1,2)+(1,0+1,2)*0,5*5,3+3,35*(19,9-5,3)+3,25*(24,2+1,2)</t>
  </si>
  <si>
    <t>Západní : ((9,75+10,3)*0,5-1,8)*(9,5+1,2)+(10,3-1,8)*(0,55+1,2)</t>
  </si>
  <si>
    <t>(9,85-1,8)*(1,2+49,15+1,2)</t>
  </si>
  <si>
    <t>Západní štíty : ((3,95+4,2)*0,5-1,8)*(14,05+1,2*2)</t>
  </si>
  <si>
    <t>Západní štíty- vstup : (9,9-1,8)*(3,45+1,2)</t>
  </si>
  <si>
    <t>Jižní : 1,05*(9,65+1,2)</t>
  </si>
  <si>
    <t>Jižní : (10,1-1,8)*(9,65+1,2)+(3,85-1,8)*(12,45+1,2)</t>
  </si>
  <si>
    <t>(12,9-1,8)*(4,95+1,2)</t>
  </si>
  <si>
    <t>Severní : (11,25-1,8)*(0,55+1,2+30,1+1,2)+(11,15-1,8)*(24,3+1,2)</t>
  </si>
  <si>
    <t>Severní štít : 1,35*(6,6+11,2-2,05)+(13,35-1,8)*(2,05+1,2)+1,7*1,2</t>
  </si>
  <si>
    <t>Východní : (5,65-1,8)*18,55+(6,15-1,8)*12,1+(9,45-1,8)*4,1</t>
  </si>
  <si>
    <t>(13,6-1,8)*(12,9+1,2*2)</t>
  </si>
  <si>
    <t>(11,55-1,8)*(10,85+1,2)-(2,6+2,8)*0,5*7,05</t>
  </si>
  <si>
    <t>Východní štíty- vstup : (9,9-1,8)*(3,45+1,2)</t>
  </si>
  <si>
    <t>Severní fasáda vstupu : (9,9-1,8)*(6,45+1,2*2)</t>
  </si>
  <si>
    <t>941 94-19 příplatek za každý další i započatý měsíc použití lešení</t>
  </si>
  <si>
    <t>941941292R00</t>
  </si>
  <si>
    <t>...šířky od 1,00 do 1,20 m a výšky přes 10 do 30 m</t>
  </si>
  <si>
    <t>2094,52</t>
  </si>
  <si>
    <t>941 94-18 Demontáž lešení lehkého řadového s podlahami</t>
  </si>
  <si>
    <t>941941842R00</t>
  </si>
  <si>
    <t>...šířky přes 1 do 1,2 m, výšky přes 10 do 30 m</t>
  </si>
  <si>
    <t>941 95-5 Lešení lehké pracovní pomocné</t>
  </si>
  <si>
    <t>941955001R00</t>
  </si>
  <si>
    <t>...pomocné, o výšce lešeňové podlahy do 1,2 m</t>
  </si>
  <si>
    <t>Jižní, na střeše : 1,5*36,25</t>
  </si>
  <si>
    <t>Východní, na střeše : 1,5*48,6</t>
  </si>
  <si>
    <t>Západní, na střeše : 1,5*13,75</t>
  </si>
  <si>
    <t>Akumulátory-štít, : 1,5*(17,1+1,5+5,35+1,5)</t>
  </si>
  <si>
    <t>Natírané fasády-garáže : 2*1,5*(12,3+1,5)+1,5*(7,05+1,5*2)</t>
  </si>
  <si>
    <t>Dělící stěny transformovny : (5,35+1,5)*2*1,5*8</t>
  </si>
  <si>
    <t>Vstup ze severní fasády-podhled : (6,4+1,5*2)*(3,35+1,5)</t>
  </si>
  <si>
    <t>944 94-40 Ochranné sítě</t>
  </si>
  <si>
    <t>944944011R00</t>
  </si>
  <si>
    <t xml:space="preserve">...z umělých vláken </t>
  </si>
  <si>
    <t>944 94-409 příplatek k ceně za každý další i započatý měsíc použití ochranných sítí</t>
  </si>
  <si>
    <t>944944031R00</t>
  </si>
  <si>
    <t>...z umělých vláken</t>
  </si>
  <si>
    <t>944 94-48 Demontáž ochranné sítě</t>
  </si>
  <si>
    <t>944944081R00</t>
  </si>
  <si>
    <t>944 94-5 Montáž záchytné stříšky</t>
  </si>
  <si>
    <t>944945012R00</t>
  </si>
  <si>
    <t>...šířky do 2 m</t>
  </si>
  <si>
    <t>Západní : (1,2+9,75+0,55+1,2)</t>
  </si>
  <si>
    <t>(1,2+49,15+1,2)</t>
  </si>
  <si>
    <t>Západní štíty- vstup : (3,45+1,2)</t>
  </si>
  <si>
    <t>Jižní : (9,65+1,2)+(12,45+1,2)</t>
  </si>
  <si>
    <t>(4,95+1,2)</t>
  </si>
  <si>
    <t>Severní : (0,55+1,2+30,1+1,2)+(24,3+1,2)</t>
  </si>
  <si>
    <t>Severní štít : (2,05+1,2)</t>
  </si>
  <si>
    <t>Východní : 18,55+12,1+4,1</t>
  </si>
  <si>
    <t>(12,9+1,2*2)</t>
  </si>
  <si>
    <t>(10,85+1,2)</t>
  </si>
  <si>
    <t>Východní štíty- vstup : (3,45+1,2)</t>
  </si>
  <si>
    <t>Severní fasáda vstupu : (6,45+1,2*2)</t>
  </si>
  <si>
    <t>944 94-59 příplatek k ceně za každý další i započatý měsíc použití záchytné stříšky</t>
  </si>
  <si>
    <t>944945192R00</t>
  </si>
  <si>
    <t>236,95</t>
  </si>
  <si>
    <t>944 94-58 Demontáž záchytné stříšky</t>
  </si>
  <si>
    <t>zřizované současně s lehkým nebo těžkým lešením,</t>
  </si>
  <si>
    <t>944945812R00</t>
  </si>
  <si>
    <t>944354173111</t>
  </si>
  <si>
    <t>Podpěrná konstr. lešení nad transformátory, akumulátory</t>
  </si>
  <si>
    <t>Východní : 4,35*(17,25+19,2)</t>
  </si>
  <si>
    <t>944354173222</t>
  </si>
  <si>
    <t>Podpěrná konstr. lešení na střechách</t>
  </si>
  <si>
    <t>1,5*(48,65+35,8-1,5+13,75+12,45)</t>
  </si>
  <si>
    <t>944943101000</t>
  </si>
  <si>
    <t>Záchytné lešení na nosné konstrukci se zábradlím</t>
  </si>
  <si>
    <t>952PPS</t>
  </si>
  <si>
    <t>Výtažné zkoušky kotev ETAG 014</t>
  </si>
  <si>
    <t>962 03-2 Bourání zdiva nadzákladového cihelného</t>
  </si>
  <si>
    <t>Fasády administrativní budovy a přiléhajících hal, zateplení střech</t>
  </si>
  <si>
    <t>nebo nahrazeny kotvami novými - zohledňujícími dodatečné zateplení budovy.</t>
  </si>
  <si>
    <t>nebo vybourání otvorů průřezové plochy přes 4 m2 ve zdivu nadzákladovém, včetně pomocného lešení o výšce podlahy do 1900 mm a pro zatížení do 1,5 kPa  (150 kg/m2)</t>
  </si>
  <si>
    <t>962032432R00</t>
  </si>
  <si>
    <t>...z dutých cihel nebo tvárnic pálených nebo nepálených, na maltu vápenou nebo vápenocementovou</t>
  </si>
  <si>
    <t>801-3</t>
  </si>
  <si>
    <t>1,75*1,75*15*0,1</t>
  </si>
  <si>
    <t>962 08 Bourání zdiva příček</t>
  </si>
  <si>
    <t>nebo vybourání otvorů jakýchkoliv rozměrů, včetně pomocného lešení o výšce podlahy do 1900 mm a pro zatížení do 1,5 kPa  (150 kg/m2),</t>
  </si>
  <si>
    <t>962081131R00</t>
  </si>
  <si>
    <t>...ze skleněných tvárnic, tloušťky do 100 mm</t>
  </si>
  <si>
    <t>0,85*2,05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</si>
  <si>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</si>
  <si>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</si>
  <si>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</si>
  <si>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</si>
  <si>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2+12+4</t>
  </si>
  <si>
    <t>968061113R00</t>
  </si>
  <si>
    <t>...oken, plochy přes 1,5 m2</t>
  </si>
  <si>
    <t>1+8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</si>
  <si>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</si>
  <si>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</si>
  <si>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</si>
  <si>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</si>
  <si>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0,9*0,85*2</t>
  </si>
  <si>
    <t>0,55*1,15*(12+4)</t>
  </si>
  <si>
    <t>968062356R00</t>
  </si>
  <si>
    <t>...oken dvojitých nebo zdvojených, plochy do 4 m2</t>
  </si>
  <si>
    <t>968 07-1 Vyvěšení nebo zavěšení kovových křídel</t>
  </si>
  <si>
    <t>s případným uložením a opětovným zavěšením po provedení stavebních změn,</t>
  </si>
  <si>
    <t>968071136R00</t>
  </si>
  <si>
    <t>...vrat, plochy do 4 m2</t>
  </si>
  <si>
    <t>968 07-2 Vybourání a vyjmutí kovových rámů a rolet</t>
  </si>
  <si>
    <t>968 07-21 rámů, včetně pomocného lešení o výšce podlahy do 1900 mm a pro zatížení do 1,5 kPa  (150 kg/m2)</t>
  </si>
  <si>
    <t>968072558R00</t>
  </si>
  <si>
    <t>...vrat, plochy do 5 m2</t>
  </si>
  <si>
    <t>1,55*2,25</t>
  </si>
  <si>
    <t>1,75*2,2*2</t>
  </si>
  <si>
    <t>2,3*1,9</t>
  </si>
  <si>
    <t>2,25*1,55</t>
  </si>
  <si>
    <t>2,2*2,35</t>
  </si>
  <si>
    <t>999 28 Přesun hmot pro opravy a údržbu objektů</t>
  </si>
  <si>
    <t>oborů 801, 803, 811 a 812</t>
  </si>
  <si>
    <t>999 28-2 pro opravy a údržbu vnějších plášťů dosavadních objektů</t>
  </si>
  <si>
    <t>999281211R00</t>
  </si>
  <si>
    <t>...výšky do 25 m</t>
  </si>
  <si>
    <t>t</t>
  </si>
  <si>
    <t>311 27-11 Zdivo nosné z tvárnic porobetonových</t>
  </si>
  <si>
    <t>311 27-117 hladkých</t>
  </si>
  <si>
    <t>311271176RT4</t>
  </si>
  <si>
    <t>...tloušťky 250 mm, charakteristická pevnost v tlaku fk = 2,60 MPa, součinitel prostupu tepla U=0,5 W/m2.K</t>
  </si>
  <si>
    <t>632 45-102 Vyrovnávací potěr z cementové malty v pásu</t>
  </si>
  <si>
    <t>na zdivu jako podklad např. pod izolaci, na parapetech z prefabrikovaných dílců, pod oplechování apod., vodorovný nebo ve spádu do 15°, hlazený dřevěným hladítkem,</t>
  </si>
  <si>
    <t>632451022R00</t>
  </si>
  <si>
    <t>...o průměrné (střední) tloušťce od 20 do 30 mm</t>
  </si>
  <si>
    <t>712 37 Povlakové krytiny střech do 10° termoplasty</t>
  </si>
  <si>
    <t>712372111RT1</t>
  </si>
  <si>
    <t>...kotvené do betonu, 4 kotvy/m2, tl. izolace do 200 mm, bez dodávky fólie, bez rozlišení tloušťky fólie</t>
  </si>
  <si>
    <t>800-711</t>
  </si>
  <si>
    <t>Položení fólie, ukotvení k podkladu talířovými hmoždinkami, svaření všech spojů, překrytí kotev pásem fólie.</t>
  </si>
  <si>
    <t>Skladba S-01 : 9,5*(60,95-0,51*2)+6,15*2,65+1,25*(9,0-0,51)</t>
  </si>
  <si>
    <t>12,95*(17,75-0,51*2)+6,75*1,25</t>
  </si>
  <si>
    <t>5,6*17,1</t>
  </si>
  <si>
    <t>9,55*(49,15-0,51*2)</t>
  </si>
  <si>
    <t>5,8*40,75+37,9*(8,85+8,8+4,3)+26,45*(4,9+4,55)</t>
  </si>
  <si>
    <t>Skladba S-02 : 42,4*4,7+7,35*(8,85+8,8+4,3)+5,8*7,65</t>
  </si>
  <si>
    <t>712 37-7 Doplňkové konstruce k povlakovým krytinám z fólií</t>
  </si>
  <si>
    <t>712378003R00</t>
  </si>
  <si>
    <t>...atiková okapnice, z pozinkovaného plechu s povrchovou úpravou PVC, RŠ 250 mm</t>
  </si>
  <si>
    <t>Úprava délky a připevnění okapnice natloukacími hmoždinkami včetně dodávky okapnice.</t>
  </si>
  <si>
    <t>Západní : 58,65-9,5</t>
  </si>
  <si>
    <t>Severní : 60,7+6,15+6,45+11,0+12,2</t>
  </si>
  <si>
    <t>Východní : 17,45+34,2+17,1</t>
  </si>
  <si>
    <t>712378004R00</t>
  </si>
  <si>
    <t>...závětrná lišta, z pozinkovaného plechu s povrchovou úpravou PVC, RŠ 250 mm</t>
  </si>
  <si>
    <t>Úprava délky a připevnění závětrné lišty natloukacími hmoždinkami včetně dodávky lišty.</t>
  </si>
  <si>
    <t>(9,5+10,85+12,95+14,05+9,85*2+48,65-0,5*2+35,8)</t>
  </si>
  <si>
    <t>712378006R00</t>
  </si>
  <si>
    <t>...rohová lišta vnější, z pozinkovaného plechu s povrchovou úpravou PVC, RŠ 100 mm</t>
  </si>
  <si>
    <t>Úprava délky a připevnění rohové lišty natloukacími hmoždinkami včetně dodávky lišty.</t>
  </si>
  <si>
    <t>Atiky : (9,5-0,25+10,85-0,25+12,95+14,05+(9,85+0,25)*2+48,65-0,35*2+35,8)</t>
  </si>
  <si>
    <t>Světlíky : (3,2*2+28,45*2+42,4*2+3,15*2+42,4*4)</t>
  </si>
  <si>
    <t>žlaby : 47,8*7</t>
  </si>
  <si>
    <t>Ukončení střechy : 35,85*1,0</t>
  </si>
  <si>
    <t>712378007R00</t>
  </si>
  <si>
    <t>...rohová lišta vnitřní, z pozinkovaného plechu s povrchovou úpravou PVC, RŠ 100 mm</t>
  </si>
  <si>
    <t>712 87 Samostatné vytažení izolačního povlaku termoplasty</t>
  </si>
  <si>
    <t>na konstrukce převyšující úroveň střechy,</t>
  </si>
  <si>
    <t>712871801RT1</t>
  </si>
  <si>
    <t>...1 vrstva, materiál ve specifikaci, bez rozlišení tloušťky fólie</t>
  </si>
  <si>
    <t>Skladba S-01 : 9,5*0,7*2+36,2*0,7</t>
  </si>
  <si>
    <t>(12,95+14,05)*0,7</t>
  </si>
  <si>
    <t>(9,55*2+49,15-0,51*2)*0,7</t>
  </si>
  <si>
    <t>Světlíky : (3,2*2+28,45*2+42,4*2+3,15*2+42,4*4)*0,2</t>
  </si>
  <si>
    <t>713 13 Montáž tepelné izolace stěn</t>
  </si>
  <si>
    <t>713131131R00</t>
  </si>
  <si>
    <t>...lepením</t>
  </si>
  <si>
    <t>800-713</t>
  </si>
  <si>
    <t>Očištění povrchu stěny od prachu, nařezání izolačních desek na požadovaný rozměr, nanesení lepicího tmelu, osazení desek.</t>
  </si>
  <si>
    <t>Atiky : (9,5-0,25+10,85-0,25+12,95+14,05+(9,85+0,25)*2+48,65-0,35*2+35,8)*(0,4+0,25)</t>
  </si>
  <si>
    <t>713 19 Izolace tepelné běžných konstrukcí - doplňky</t>
  </si>
  <si>
    <t>Izolace tepelné běžných stavebních konstrukcí - doplňky a konstrukční součásti</t>
  </si>
  <si>
    <t>713191131T00</t>
  </si>
  <si>
    <t xml:space="preserve">Tkanina separační </t>
  </si>
  <si>
    <t>396,81+2701,542</t>
  </si>
  <si>
    <t>721 23 Střešní vtoky</t>
  </si>
  <si>
    <t>721234101RT2</t>
  </si>
  <si>
    <t>...D 160 mm, z PP se svislým odtokem a živičným límcem,s izolační svorkou, košík</t>
  </si>
  <si>
    <t>800-721</t>
  </si>
  <si>
    <t>721 27 Ventilační hlavice</t>
  </si>
  <si>
    <t>721273200RT3</t>
  </si>
  <si>
    <t>...D 110 mm, souprava z PP</t>
  </si>
  <si>
    <t>762 39 Spojovací a ochranné prostředky</t>
  </si>
  <si>
    <t>762395000R00</t>
  </si>
  <si>
    <t>...svory, prkna, hřebíky, pásová ocel, vruty, impregnace</t>
  </si>
  <si>
    <t>800-762</t>
  </si>
  <si>
    <t>Atiky : (9,5+10,85+12,95+14,05+9,85*2+48,65-0,5*2+35,8)*0,5*0,025</t>
  </si>
  <si>
    <t>Okapy : 82,9*(0,025+0,015)</t>
  </si>
  <si>
    <t>762 44 Obložení atiky</t>
  </si>
  <si>
    <t>762 44-1 montáž</t>
  </si>
  <si>
    <t>762441111R00</t>
  </si>
  <si>
    <t>764 21-13 Demontáž lemování</t>
  </si>
  <si>
    <t>764 21-131 zdí</t>
  </si>
  <si>
    <t>764331850R00</t>
  </si>
  <si>
    <t>...na střechách s tvrdou krytinou, rš 400 a 500 mm, sklonu do 30°</t>
  </si>
  <si>
    <t>800-764</t>
  </si>
  <si>
    <t>(9,5+10,85+12,95+14,05+9,85*2+48,65-0,4*2+35,8)</t>
  </si>
  <si>
    <t>767 31-1 Montáž světlíků</t>
  </si>
  <si>
    <t>767311340R00</t>
  </si>
  <si>
    <t>...sedlových, podélných nebo příčných (housenkových), se zasklením, o rozpětí 4000 mm</t>
  </si>
  <si>
    <t>800-767</t>
  </si>
  <si>
    <t>(28,45+42,4)+42,4*2</t>
  </si>
  <si>
    <t>0</t>
  </si>
  <si>
    <t>767312114R00</t>
  </si>
  <si>
    <t>...sedlových, čel ke světlíkům , bez zasklení, o rozpětí 4000 mm</t>
  </si>
  <si>
    <t>8</t>
  </si>
  <si>
    <t>767 31-8 Demontáž světlíků</t>
  </si>
  <si>
    <t>767311810R00</t>
  </si>
  <si>
    <t>...všech typů včetně zasklení</t>
  </si>
  <si>
    <t>3,2*(28,45+42,4)+3,15*42,4*2</t>
  </si>
  <si>
    <t>713141151111</t>
  </si>
  <si>
    <t>Izolace tepelná střech kladená na sucho 2vrstvá</t>
  </si>
  <si>
    <t>3099,93*2</t>
  </si>
  <si>
    <t>762441122111</t>
  </si>
  <si>
    <t>Montáž obložení okapu,OSB desky 2vrst.,šroubováním</t>
  </si>
  <si>
    <t>(60,95-0,5*2+2,65*2+17,45*2+1,25+34,0+17,1+5,6+49,15)*0,4</t>
  </si>
  <si>
    <t>doplnění ukončení střechy ve žlabu bm : (47,8*4+33,9*2+35,85)*0,2</t>
  </si>
  <si>
    <t>767PPS666</t>
  </si>
  <si>
    <t>Zvýšení lemu stávajících světlíků o 20 cm</t>
  </si>
  <si>
    <t>bm</t>
  </si>
  <si>
    <t>Světlíky : (3,2*2+28,45+42,4+3,15*2+42,4*2)*2</t>
  </si>
  <si>
    <t>9 Hodinové zúčtovací sazby</t>
  </si>
  <si>
    <t>900      RT2</t>
  </si>
  <si>
    <t>HZS, Práce v tarifní třídě 5</t>
  </si>
  <si>
    <t>h</t>
  </si>
  <si>
    <t>Přir.M</t>
  </si>
  <si>
    <t>Oprava boulí na krytin.střech do 10° 1 pracovník : 1*10*2</t>
  </si>
  <si>
    <t>28375460R</t>
  </si>
  <si>
    <t>doplnění ukončení střechy ve žlabu bm : (47,8*4+33,9*2+35,85)*0,2*0,15*1,02</t>
  </si>
  <si>
    <t>28375766.AR</t>
  </si>
  <si>
    <t>Deska polystyrén samozhášivý EPS 100 S</t>
  </si>
  <si>
    <t>28376389R</t>
  </si>
  <si>
    <t>Atiky : (9,5-0,25+10,85-0,25+12,95+14,05+(9,85+0,25)*2+48,65-0,35*2+35,8)*(0,4*0,1+0,25*0,05)*1,02</t>
  </si>
  <si>
    <t>Světlíky : (3,2*2+28,45*2+42,4*2+3,15*2+42,4*4)*0,2*0,1*1,02</t>
  </si>
  <si>
    <t xml:space="preserve">  Skladba S-01 : 9,5*(60,95-0,51*2)+6,15*2,65+1,25*(9,0-0,51)</t>
  </si>
  <si>
    <t xml:space="preserve">  12,95*(17,75-0,51*2)+6,75*1,25</t>
  </si>
  <si>
    <t xml:space="preserve">  5,6*17,1</t>
  </si>
  <si>
    <t xml:space="preserve">  9,55*(49,15-0,51*2)</t>
  </si>
  <si>
    <t xml:space="preserve">  5,8*40,75+37,9*(8,85+8,8+4,3)+26,45*(4,9+4,55)</t>
  </si>
  <si>
    <t xml:space="preserve">  Skladba S-02 : 42,4*4,7+7,35*(8,85+8,8+4,3)+5,8*7,65</t>
  </si>
  <si>
    <t>Dopočet kotev k základní ceně : 3099,93*(9-4)</t>
  </si>
  <si>
    <t>60725012R</t>
  </si>
  <si>
    <t>Okapy : 82,9*1,08</t>
  </si>
  <si>
    <t>60725017R</t>
  </si>
  <si>
    <t>Deska dřevoštěpková OSB 3 N tl. 25 mm</t>
  </si>
  <si>
    <t>Atiky : (9,5+10,85+12,95+14,05+9,85*2+48,65-0,5*2+35,8)*0,5*1,08</t>
  </si>
  <si>
    <t>doplnění ukončení střechy ve žlabu bm : (47,8*4+33,9*2+35,85)*0,2*1,08</t>
  </si>
  <si>
    <t>6315219012R</t>
  </si>
  <si>
    <t>Skladba S02 : 404,5*1,02</t>
  </si>
  <si>
    <t>67352439T</t>
  </si>
  <si>
    <t>3099,93*1,15+169,401*1,2</t>
  </si>
  <si>
    <t>69366198R</t>
  </si>
  <si>
    <t>2701,542*1,15</t>
  </si>
  <si>
    <t>693661991</t>
  </si>
  <si>
    <t>396,81*1,15</t>
  </si>
  <si>
    <t>767311PPS</t>
  </si>
  <si>
    <t>Repase demontovaných světlíků</t>
  </si>
  <si>
    <t>952PPS555</t>
  </si>
  <si>
    <t>Odtrhové zkoušky stř. pláště</t>
  </si>
  <si>
    <t>999 28-1 pro opravy a údržbu dosavadních objektů včetně vnějších plášťů</t>
  </si>
  <si>
    <t>999281111R00</t>
  </si>
  <si>
    <t>764 07-11 Krytiny z ocelových plechů s povrchovou úpravou</t>
  </si>
  <si>
    <t>764 07-118 montáž krytiny a střešních prvků</t>
  </si>
  <si>
    <t>764919104R00</t>
  </si>
  <si>
    <t>...z taškových tabulí poplastovaných na ocel do 30°</t>
  </si>
  <si>
    <t>(4,8+0,25*2)*(1,0+0,25*2)</t>
  </si>
  <si>
    <t>(6,2+0,25*2)*(2,8+0,25*2)</t>
  </si>
  <si>
    <t>(6,2+0,25*2)*(1,0+0,25*2)</t>
  </si>
  <si>
    <t>764 07-15 Žlaby z plechu s povrchovou úpravou</t>
  </si>
  <si>
    <t>764 07-158 montáž</t>
  </si>
  <si>
    <t>764919512R00</t>
  </si>
  <si>
    <t>...žlabů poplastovaného plechu podokapních půlkruhových rš 330 mm</t>
  </si>
  <si>
    <t>764919597R00</t>
  </si>
  <si>
    <t>...kotlíku žlabového kónického z poplastovaného plechu pro půlkulatý žlab rš 400</t>
  </si>
  <si>
    <t>Západní : 2</t>
  </si>
  <si>
    <t>Severní : 4</t>
  </si>
  <si>
    <t>Východní : 4</t>
  </si>
  <si>
    <t>764 07-25 Odpadní trouby z ocelových plechů s povrchovou úpravou</t>
  </si>
  <si>
    <t>764 07-258 montáž</t>
  </si>
  <si>
    <t>764929503R00</t>
  </si>
  <si>
    <t>...kruhové, průměru přes 100 do 120 mm</t>
  </si>
  <si>
    <t>včetně zednické výpomoci.</t>
  </si>
  <si>
    <t>Západní : 13,1+13,25</t>
  </si>
  <si>
    <t>Severní : 10,9+1,65+10,85*2</t>
  </si>
  <si>
    <t>Východní : 5,3+3,35+9,45+9,2</t>
  </si>
  <si>
    <t>764919512111</t>
  </si>
  <si>
    <t>Objekt:</t>
  </si>
  <si>
    <t>IVEP, a.s., Vídeňská 137/117A, 619 00 Brno</t>
  </si>
  <si>
    <t>Ing. arch. Lenka Mazalová, Staňkova 8a, 602 00 Brno</t>
  </si>
  <si>
    <t>Modernizace budov v areálu IVEP, a. s., Vídeňská 137/117A, 619 00 Brno</t>
  </si>
  <si>
    <t>005 66 993</t>
  </si>
  <si>
    <t>CZ00566993</t>
  </si>
  <si>
    <t>CZ7053313817</t>
  </si>
  <si>
    <t>Alena Dvořáková</t>
  </si>
  <si>
    <t>Dod háků, čel, rohů, rovných hrdel a dilatací žlabů z popl.plech podokapní půlkruhové rš 330mm</t>
  </si>
  <si>
    <t>764928106111</t>
  </si>
  <si>
    <t>Z+M oplech.parapetů z popl.plechu vč.rohů rš 400, lepení Enkolitem</t>
  </si>
  <si>
    <t>764929503111</t>
  </si>
  <si>
    <t>Dodávka zděří, manžet, odboček, kolen, odskoků, výpustí vody a přechodových kusů, pro odpadní trouby z popl.plechu, kruhové do D120 mm</t>
  </si>
  <si>
    <t>13851110R</t>
  </si>
  <si>
    <t>plech ocelový s povrchovou úpravou tl.  0,60 mm; rovinná tabule 1000 x 2000 mm; povrchová úprava horní strana ochranná vrstva PVC, spodní strana ochranný lak; žárkový pozink, povrch měkčené PVC</t>
  </si>
  <si>
    <t xml:space="preserve">  parapety : 333,56*0,4</t>
  </si>
  <si>
    <t xml:space="preserve">  Krytiny na stříškách : 40,11</t>
  </si>
  <si>
    <t xml:space="preserve">  Svody : 87,9*3,14*0,12</t>
  </si>
  <si>
    <t xml:space="preserve">  Žlaby : 214,4*0,33</t>
  </si>
  <si>
    <t xml:space="preserve">  kotlík : 10*0,8</t>
  </si>
  <si>
    <t>285,41*1,08</t>
  </si>
  <si>
    <t>998 76-4 Přesun hmot pro konstrukce klempířské</t>
  </si>
  <si>
    <t>50 m vodorovně</t>
  </si>
  <si>
    <t>998764203R00</t>
  </si>
  <si>
    <t>...v objektech výšky do 24 m</t>
  </si>
  <si>
    <t>%</t>
  </si>
  <si>
    <t>764 21-11 Demontáž krytiny hladké střešní</t>
  </si>
  <si>
    <t>764311831RT1</t>
  </si>
  <si>
    <t>...z tabulí 2 x 1 m, plochy do 25 m, sklonu přes 30 do 45°</t>
  </si>
  <si>
    <t>764331860R00</t>
  </si>
  <si>
    <t>...na střechách s tvrdou krytinou, rš 660 a 750 mm, sklonu do 30°</t>
  </si>
  <si>
    <t>764 21-15 Demontáž žlabů</t>
  </si>
  <si>
    <t>764352810R00</t>
  </si>
  <si>
    <t>...podokapních půlkruhových rovných, rš 330 mm, sklonu do 30°</t>
  </si>
  <si>
    <t>764 21-21 Demontáž oplechování parapetů</t>
  </si>
  <si>
    <t>764410850R00</t>
  </si>
  <si>
    <t>...rš od 100 do 330 mm</t>
  </si>
  <si>
    <t>2,05*13*2</t>
  </si>
  <si>
    <t>2,05*12</t>
  </si>
  <si>
    <t>0,9</t>
  </si>
  <si>
    <t>2,05*8</t>
  </si>
  <si>
    <t>1,5</t>
  </si>
  <si>
    <t>1,5*4</t>
  </si>
  <si>
    <t>1,0</t>
  </si>
  <si>
    <t>0,9*14</t>
  </si>
  <si>
    <t>1,15*9</t>
  </si>
  <si>
    <t>2,05*6</t>
  </si>
  <si>
    <t>2,05*2</t>
  </si>
  <si>
    <t>2,1</t>
  </si>
  <si>
    <t>2,1*18*2</t>
  </si>
  <si>
    <t>2,1*18</t>
  </si>
  <si>
    <t>1,46*6</t>
  </si>
  <si>
    <t>0,9*2</t>
  </si>
  <si>
    <t>2,45*4</t>
  </si>
  <si>
    <t>1,15*7</t>
  </si>
  <si>
    <t>1,75*16</t>
  </si>
  <si>
    <t>1,8*4</t>
  </si>
  <si>
    <t>2,1*2</t>
  </si>
  <si>
    <t>764 21-25 Demontáž odpadních trub nebo součástí</t>
  </si>
  <si>
    <t>764454802R00</t>
  </si>
  <si>
    <t>...trub kruhových , o průměru 120 mm</t>
  </si>
  <si>
    <t>766 62-4 Montáž otvorových prvků plastových</t>
  </si>
  <si>
    <t>766629301R00</t>
  </si>
  <si>
    <t>...oken plastových , plochy do 1,50 m2</t>
  </si>
  <si>
    <t>800-766</t>
  </si>
  <si>
    <t>2+12+4+1</t>
  </si>
  <si>
    <t>766629302R00</t>
  </si>
  <si>
    <t>...oken plastových , plochy do 2,70 m2</t>
  </si>
  <si>
    <t>15+8</t>
  </si>
  <si>
    <t>611430_P01</t>
  </si>
  <si>
    <t>Okno plastové jednodílné 90 x 85 cm P, Popis výrobku viz tabulky PSV</t>
  </si>
  <si>
    <t>6114300_P05</t>
  </si>
  <si>
    <t>Okno plastové jednodílné 70 x 55 cm P, Popis výrobku viz tabulky PSV</t>
  </si>
  <si>
    <t>6114301_P04</t>
  </si>
  <si>
    <t>Okno plastové jednodílné 55 x 115 cm P, Popis výrobku viz tabulky PSV</t>
  </si>
  <si>
    <t>611431_P06</t>
  </si>
  <si>
    <t>Okno plastové 2dílné se sloupkem 205 x 60 cm S, Popis výrobku viz tabulky PSV</t>
  </si>
  <si>
    <t>6114312_P02</t>
  </si>
  <si>
    <t>Okno plastové 2dílné se sloupkem a nadsvětlíkem 175 x 175 cm O, Popis výrobku viz tabulky PSV</t>
  </si>
  <si>
    <t>Kování: activPilot</t>
  </si>
  <si>
    <t>Sklo: Planib.TOP4mm-16-Flouat-A.U-1,1</t>
  </si>
  <si>
    <t xml:space="preserve">        Planib.TOP4mm-Flouat 4 mm-Argon</t>
  </si>
  <si>
    <t>6114312_P03</t>
  </si>
  <si>
    <t>Okno plastové 2dílné se sloupkem a nadsvětlíkem 175 x 175 cm OS/O, Popis výrobku viz tabulky PSV</t>
  </si>
  <si>
    <t>6114313_P07</t>
  </si>
  <si>
    <t>Okno plastové 2dílné se sloupkem 205 x 145 cm OS/O</t>
  </si>
  <si>
    <t>998 76-6 Přesun hmot pro konstrukce truhlářské</t>
  </si>
  <si>
    <t>998766203R00</t>
  </si>
  <si>
    <t>767 83 Montáž žebříků</t>
  </si>
  <si>
    <t>767833100R00</t>
  </si>
  <si>
    <t>...do zdiva , s bočnicemi z trubek nebo z tenkostěnných profilů</t>
  </si>
  <si>
    <t>R03 : 4,7</t>
  </si>
  <si>
    <t>R04 : 6,65</t>
  </si>
  <si>
    <t>Z01 : 3,3</t>
  </si>
  <si>
    <t>Z02 : 2,9</t>
  </si>
  <si>
    <t>767 92 Montáž vrat a vrátek k oplocení</t>
  </si>
  <si>
    <t>767920230R00</t>
  </si>
  <si>
    <t>...osazovaných na sloupky ocelové, o ploše jednotlivě přes 4 do 6 m2</t>
  </si>
  <si>
    <t>Pd02 : 1</t>
  </si>
  <si>
    <t>Pd03 : 2</t>
  </si>
  <si>
    <t>553PPS_Z01_Z02</t>
  </si>
  <si>
    <t>Repase stávajícího žebříku pro zateplení</t>
  </si>
  <si>
    <t>stávající kotvy žebříku budou odříznuty a prodlouženy</t>
  </si>
  <si>
    <t>přivařením pásové oceli stejného prřezu.</t>
  </si>
  <si>
    <t>materiál ocel, pozinkovaný přírodní lakovaný</t>
  </si>
  <si>
    <t>Délka kotvy od líce zateplení - cca 200mm</t>
  </si>
  <si>
    <t>7678331800</t>
  </si>
  <si>
    <t>Demontáž žebříků z fasád</t>
  </si>
  <si>
    <t>55300_PD02</t>
  </si>
  <si>
    <t>Vstupní exterierové dveře ocelové dvoukř. plné, zateplené 1550/2250, Popis výrobku viz tabulky PSV</t>
  </si>
  <si>
    <t>55300_PD03</t>
  </si>
  <si>
    <t>Vstupní exterierové dveře ocelové dvoukř. plné, zateplené 1750/2200, Popis výrobku viz tabulky PSV</t>
  </si>
  <si>
    <t>998 71 Přesun hmot pro izolace tepelné</t>
  </si>
  <si>
    <t>998 71-2 z nákladů</t>
  </si>
  <si>
    <t>998 71-21</t>
  </si>
  <si>
    <t>998767203R00</t>
  </si>
  <si>
    <t>767 64 Montáž dveří</t>
  </si>
  <si>
    <t>767641120R00</t>
  </si>
  <si>
    <t xml:space="preserve">...dokončení okování dveří osazených do ocelové zárubně, otvíravých, dvoukřídlových </t>
  </si>
  <si>
    <t>55300_PD01</t>
  </si>
  <si>
    <t>Vnější hliníkové dveře dvoukř. zateplené, pravé, plné, hladké 2350x2200, panikova klika, Popis výrobku viz tabulky PSV</t>
  </si>
  <si>
    <t>ks</t>
  </si>
  <si>
    <t>55300_PD04</t>
  </si>
  <si>
    <t>Vnější hliníkové dveře dvoukř. zateplené, pravé, plné, hladké 2300x1900, panikova klika, Popis výrobku viz tabulky PSV</t>
  </si>
  <si>
    <t>783 20 Odstranění nátěrů z kovových doplňk.konstrukcí</t>
  </si>
  <si>
    <t>783201821R00</t>
  </si>
  <si>
    <t>...opálením nebo oklepáním</t>
  </si>
  <si>
    <t>800-783</t>
  </si>
  <si>
    <t>R01 : 2*(2,45+0,1)*(2,45+2*0,1)*4</t>
  </si>
  <si>
    <t>R02 : 2*(4,2+0,1)*(3,5+2*0,1)</t>
  </si>
  <si>
    <t>R03 : 4,7*0,5</t>
  </si>
  <si>
    <t>R04 : 6,65*0,5</t>
  </si>
  <si>
    <t>783 22 Nátěry kov.stavebních doplňk.konstrukcí syntetické</t>
  </si>
  <si>
    <t>783225100R00</t>
  </si>
  <si>
    <t>...dvojnásobné + 1x email</t>
  </si>
  <si>
    <t>včetně pomocného lešení.</t>
  </si>
  <si>
    <t>PD02 : 2*(2,25+0,1)*(1,55+2*0,1)</t>
  </si>
  <si>
    <t>PD03 : 2*(2,2+0,1)*(1,75+2*0,1)*2</t>
  </si>
  <si>
    <t>Z01 : 0,5*3,3</t>
  </si>
  <si>
    <t>Z02 : 0,5*2,9</t>
  </si>
  <si>
    <t>783225400R00</t>
  </si>
  <si>
    <t>...dvojnásobné + 1x email +  tmelení</t>
  </si>
  <si>
    <t>783226100R00</t>
  </si>
  <si>
    <t>...základní</t>
  </si>
  <si>
    <t>78600L07</t>
  </si>
  <si>
    <t>979 01 Svislá doprava suti a vybouraných hmot</t>
  </si>
  <si>
    <t>979011111R00</t>
  </si>
  <si>
    <t>...za prvé podlaží nad nebo pod základním podlažím</t>
  </si>
  <si>
    <t>979011121R00</t>
  </si>
  <si>
    <t>...příplatek za každé další podlaží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</si>
  <si>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</si>
  <si>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</si>
  <si>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</si>
  <si>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</si>
  <si>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</si>
  <si>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</si>
  <si>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</si>
  <si>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</si>
  <si>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</si>
  <si>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</si>
  <si>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</si>
  <si>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</si>
  <si>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979990001R00</t>
  </si>
  <si>
    <t>...stavební suti</t>
  </si>
  <si>
    <t>979990161R00</t>
  </si>
  <si>
    <t>...dřevo</t>
  </si>
  <si>
    <t>Celkem za objekt</t>
  </si>
  <si>
    <t>Rekapitulace soupisu</t>
  </si>
  <si>
    <t>Stavební díl</t>
  </si>
  <si>
    <t>Celkem soupis</t>
  </si>
  <si>
    <t>113 10-7 Odstranění podkladů nebo krytů</t>
  </si>
  <si>
    <t>113108310R00</t>
  </si>
  <si>
    <t>...živičných, v ploše jednotlivě do 50 m2, tloušťka vrstvy 100 mm</t>
  </si>
  <si>
    <t>822-1</t>
  </si>
  <si>
    <t>0,5*(10,0+5,0+5,4+2,5)</t>
  </si>
  <si>
    <t>139 6 Ruční výkop jam, rýh a šachet</t>
  </si>
  <si>
    <t>s přehozením na vzdálenost do 5 m nebo s naložením na ruční dopravní prostředek</t>
  </si>
  <si>
    <t>139601102R00</t>
  </si>
  <si>
    <t>...v hornině 3</t>
  </si>
  <si>
    <t>800-1</t>
  </si>
  <si>
    <t xml:space="preserve">  0,6*(23,6+14)</t>
  </si>
  <si>
    <t xml:space="preserve">  0,5*(15,0+26,0+23,0)</t>
  </si>
  <si>
    <t xml:space="preserve">  0,5*(5,45+12,95+2,5+3,9)</t>
  </si>
  <si>
    <t xml:space="preserve">  0,5*(10,0+5,0+5,4+2,5)</t>
  </si>
  <si>
    <t>78,41*0,3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</si>
  <si>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</si>
  <si>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</si>
  <si>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</si>
  <si>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</si>
  <si>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162 10-9 příplatek k ceně za každých dalších i započatých 1 000 m přes 10 000 m</t>
  </si>
  <si>
    <t>162701109R00</t>
  </si>
  <si>
    <t>...z horniny 1 až 4</t>
  </si>
  <si>
    <t>23,523*5</t>
  </si>
  <si>
    <t>199 Poplatky za skládku</t>
  </si>
  <si>
    <t>199000002R00</t>
  </si>
  <si>
    <t>...horniny 1- 4</t>
  </si>
  <si>
    <t>572 9 Vyspravení krytu po překopech pro inženýrské sítě</t>
  </si>
  <si>
    <t>572952112R00</t>
  </si>
  <si>
    <t>...asfaltovým betonem, po zhutnění tloušťky přes  50 do  70 mm</t>
  </si>
  <si>
    <t>0,3*(5,45+12,95+2,5+3,9)</t>
  </si>
  <si>
    <t>631 31 Mazanina z betonu prostého</t>
  </si>
  <si>
    <t>(z kameniva) hlazená dřevěným hladítkem</t>
  </si>
  <si>
    <t>631 31-3 tl. přes 80 do 120 mm</t>
  </si>
  <si>
    <t>631313511R00</t>
  </si>
  <si>
    <t xml:space="preserve">...z betonu C -/12,5 </t>
  </si>
  <si>
    <t>Včetně vytvoření dilatačních spár, bez zaplnění.</t>
  </si>
  <si>
    <t>0,6*(23,6+14)*0,1</t>
  </si>
  <si>
    <t>0,1*(10,0+5,0+5,4+2,5)*0,1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</si>
  <si>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</si>
  <si>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</si>
  <si>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</si>
  <si>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</si>
  <si>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...ze štěrkopísku 0-32 pro zpevnění podkladu</t>
  </si>
  <si>
    <t>0,6*(23,6+14)*0,3</t>
  </si>
  <si>
    <t>632 92 Dlažba vnitřní nebo vnější při objektu z dlaždic betonových</t>
  </si>
  <si>
    <t>vodorovná nebo ve spádu do 15° od vodorovné roviny</t>
  </si>
  <si>
    <t>specifikace viz Projektová dokumentace A+B průvodní a souhrnná zpráva, část D.1.4b</t>
  </si>
  <si>
    <t>specifikace viz Projektová dokumentace A+B průvodní a souhrnná zpráva, část D.1.4c</t>
  </si>
  <si>
    <t xml:space="preserve">SVÍTIDLA LED </t>
  </si>
  <si>
    <t>632 92-12 betonových kladených do písku  se zalitím spár na celou výšku cementovou maltou pro spárování</t>
  </si>
  <si>
    <t>632921911R00</t>
  </si>
  <si>
    <t>...o tloušťce dlaždic 40 mm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</si>
  <si>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t>
  </si>
  <si>
    <t>Zateplovací systém s expandovaným polystyrénem, tloušťky 100 mm, kontaktní nátěr a akrylátová omítka, 3,1, podhled</t>
  </si>
  <si>
    <t>Zateplovací systém extrudovaným polystyrénem, tloušťky, XPS tl. 20 mm, parapet</t>
  </si>
  <si>
    <t>Příplatek za barevnost fasádních omítek</t>
  </si>
  <si>
    <t>Profil plastový stavební rohový; s tkaninou; š = 120 mm; v = 80 mm; l = 2 500 mm</t>
  </si>
  <si>
    <t>atiky střech: '(9,5+10,85+12,95+14,05+9,85*2+48,65-0,35*2+35,8)*0,35</t>
  </si>
  <si>
    <t>atiky střech: '(9,5+10,85+12,95+14,05+9,85*2+48,65-0,5*2+35,8)*0,25</t>
  </si>
  <si>
    <t>Položení tkaniny</t>
  </si>
  <si>
    <t>Atika: '(9,5+10,85+12,95+14,05+9,85*2+48,65-0,5*2+35,8)*0,5</t>
  </si>
  <si>
    <t>Ukončení střechy : 35,85*1,0*0,2</t>
  </si>
  <si>
    <t>Žlaby : 47,8*7*0,2</t>
  </si>
  <si>
    <t>...z dřevoštěpkových desek, 1 vrstva</t>
  </si>
  <si>
    <t>Skladba S01, S02 (100mm) : 3099,93*0,1*1,02</t>
  </si>
  <si>
    <t>Skladba S01, S02 : (3099,93-404,5)*0,07*1,02</t>
  </si>
  <si>
    <t>Deska izolační tepelně izol.; extrudovaný polystyren; povrch hladký; součinitel tepelné vodivosti 0,035 W/mK; obj. hmotnost 40,00 kg/m3</t>
  </si>
  <si>
    <t>Deska izolační EPS-F; pěnový polystyren; povrch s kónickou perforací; rovná hrana; součinitel tepelné vodivosti 0,036 W/mK; obj. hmotnost 20,00 kg/m3</t>
  </si>
  <si>
    <t>31173R</t>
  </si>
  <si>
    <t>Deska dřevoštěpková třívrstvá pro prostředí vlhké; strana nebroušená; hrana rovná; tl = 15,0 mm</t>
  </si>
  <si>
    <t>Rohož, pas izolační skelná vlna, bez formaldehydu; tl. 80,0 mm; součinitel tepelné vodivosti 0,039 W/mK; R = 2,051 m2K/W</t>
  </si>
  <si>
    <t>Hydroizolační fólie z PVC-P určená k mechanickému kotvení, tl. 1,5 mm</t>
  </si>
  <si>
    <t>Geotextilie PP; funkce separační, ochranná, výztužná, filtrační; plošná hmotnost 300 g/m2; zpevněná oboustranně</t>
  </si>
  <si>
    <t>Sklovláknitá netkaná textilie (separační sklovláknitý vlies) plošné hmotnosti 120g/m2</t>
  </si>
  <si>
    <t>Žaluzie vnější horizontální ovládané klikou, 205x175, popis výrobku viz tabulky PSV</t>
  </si>
  <si>
    <t>Dodávka+montáž, na základě cenové nabídky</t>
  </si>
  <si>
    <t>Fasády admin. budovy a přiléhajících hal, zateplení střech</t>
  </si>
  <si>
    <t>Položkový rozpočet stavby</t>
  </si>
  <si>
    <t>Stavba:</t>
  </si>
  <si>
    <t>Objednatel:</t>
  </si>
  <si>
    <t>IČ:</t>
  </si>
  <si>
    <t>DIČ:</t>
  </si>
  <si>
    <t>Projektant:</t>
  </si>
  <si>
    <t>Zhotovitel:</t>
  </si>
  <si>
    <t>Vypracoval: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</si>
  <si>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</si>
  <si>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</si>
  <si>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</si>
  <si>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</si>
  <si>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</si>
  <si>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</si>
  <si>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</si>
  <si>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</si>
  <si>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</si>
  <si>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</si>
  <si>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</si>
  <si>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</si>
  <si>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 xml:space="preserve">Kotva pro mechanické upevnění tepelných izolací a hydroizolací na beton, dlaždice, porobeton; skladba: šroub samořezný EFHD 6,3x130 hlava Torx25 mat.zušlechtěná uhlíková ocel pasivovaná 15K; plastový teleskop dl.165mm, podložka 50mm; pro tl. tepel. izolace 180mm; předvrtání 4,8mm, kotvení do podkladu min.70 (120)mm dle tahové zkoušky </t>
  </si>
  <si>
    <t>Včetně dodávky dlaždic.</t>
  </si>
  <si>
    <t>1.PP : (18,1*2-2,6+10,75+3,4)*0,5</t>
  </si>
  <si>
    <t>639 56 Obrubník zahradní</t>
  </si>
  <si>
    <t>se zřízením lože z betonu prostého tl. 5 až 10 cm se zalitím a zatřením spár cementovou maltou. Včetně dodávky obrubníku.</t>
  </si>
  <si>
    <t>639561121R00</t>
  </si>
  <si>
    <t>Obrubník zahradní výšky 250 mm, šedý</t>
  </si>
  <si>
    <t>1.PP : (18,6*2-2,6+10,75+3,4)</t>
  </si>
  <si>
    <t>639 57 Okapový chodník podél budovy z kačírku</t>
  </si>
  <si>
    <t>bez obrubníku a bez textílie</t>
  </si>
  <si>
    <t>639571120R00</t>
  </si>
  <si>
    <t>...podklad ze štěrkopísku, tloušťky 200 mm</t>
  </si>
  <si>
    <t>639571311R00</t>
  </si>
  <si>
    <t>...textilie proti prorůstání, 45 g/m2</t>
  </si>
  <si>
    <t>1.PP : (18,1*2-2,6+10,75+3,4)*(0,5+0,25*2)</t>
  </si>
  <si>
    <t>919 73 Zarovnání styčné plochy podkladu nebo krytu</t>
  </si>
  <si>
    <t>podél vybourané části komunikace nebo zpevněné plochy</t>
  </si>
  <si>
    <t>919731112R00</t>
  </si>
  <si>
    <t>...z betonu prostého, tloušťky do 150 mm</t>
  </si>
  <si>
    <t>(10,0+5,0+5,4+2,5)</t>
  </si>
  <si>
    <t>919731122R00</t>
  </si>
  <si>
    <t>...živičné, tloušťky přes 50 do 100 mm</t>
  </si>
  <si>
    <t>(5,45+12,95+2,5+3,9)</t>
  </si>
  <si>
    <t>460 03-008 Řezání spáry v asfaltu nebo betonu</t>
  </si>
  <si>
    <t>Provedení spáry zařízením pro řezání spár.</t>
  </si>
  <si>
    <t>460030081RT3</t>
  </si>
  <si>
    <t>Řezání spáry v asfaltu nebo betonu, v tloušťce vrstvy do 8-10 cm</t>
  </si>
  <si>
    <t>M46</t>
  </si>
  <si>
    <t>10,0+5,0+5,4+3,5</t>
  </si>
  <si>
    <t>(5,45+13,95+2,5+3,9)</t>
  </si>
  <si>
    <t>965 04 Bourání podkladů pod dlažby nebo litých celistvých dlažeb a mazanin</t>
  </si>
  <si>
    <t>965042141RT4</t>
  </si>
  <si>
    <t>...betonových nebo z litého asfaltu, tloušťky do 100 mm, plochy přes 4 m2</t>
  </si>
  <si>
    <t>0,5*(15,0+26,0+23,0)</t>
  </si>
  <si>
    <t>0,5*(5,45+12,95+2,5+3,9)</t>
  </si>
  <si>
    <t>711 13 Provedení izolace proti zemní vlhkosti pásy na sucho</t>
  </si>
  <si>
    <t>711132311R00</t>
  </si>
  <si>
    <t>...svislá,  , nopovou fólií včetně uchycovacích prvků</t>
  </si>
  <si>
    <t>1,0*(23,6+14)</t>
  </si>
  <si>
    <t>711 49 Provedení izolace proti tlakové vodě ostatní práce</t>
  </si>
  <si>
    <t>711491172RZ1</t>
  </si>
  <si>
    <t>...vodorovná, ochranná textílie, včetně dodávky materiálu</t>
  </si>
  <si>
    <t>28323110R</t>
  </si>
  <si>
    <t>fólie izolační zemní drenážní; tloušťka 0,60 mm; výška nopů 8,0 mm; plošná hmotnost 450 g/m2; HDPE; kašírování PES rohož</t>
  </si>
  <si>
    <t>1,0*(23,6+14)*1,2</t>
  </si>
  <si>
    <t>998 71-1 Přesun hmot pro izolace proti vodě</t>
  </si>
  <si>
    <t>50 m vodorovně měřeno od těžiště půdorysné plochy skládky do těžiště půdorysné plochy objektu</t>
  </si>
  <si>
    <t>998711201R00</t>
  </si>
  <si>
    <t>...svisle do 6 m</t>
  </si>
  <si>
    <t>18,671-7,1-0,32</t>
  </si>
  <si>
    <t>211010001</t>
  </si>
  <si>
    <t>TRUBKA MONOFLEX MNF 16</t>
  </si>
  <si>
    <t>M</t>
  </si>
  <si>
    <t>211010002</t>
  </si>
  <si>
    <t>TRUBKA MONOFLEX MNF 23</t>
  </si>
  <si>
    <t>211010003</t>
  </si>
  <si>
    <t>TRUBKA MONOFLEX MNF 36</t>
  </si>
  <si>
    <t>211010004</t>
  </si>
  <si>
    <t>TRUBKA MONOFLEX MNF 48</t>
  </si>
  <si>
    <t>211010005</t>
  </si>
  <si>
    <t>TRUBKA TUHÁ PVC 25</t>
  </si>
  <si>
    <t>211010006</t>
  </si>
  <si>
    <t>KRABICE S PRŮCHODKAMI A SVORKOVNICÍ 8102, IP 54, ACD</t>
  </si>
  <si>
    <t>KS</t>
  </si>
  <si>
    <t>211010007</t>
  </si>
  <si>
    <t>KRABICE S PRŮCHODKAMI A SVORKOVNICÍ 8111, IP 54, ACD</t>
  </si>
  <si>
    <t>211010008</t>
  </si>
  <si>
    <t>KRABICE S PRŮCHODKAMI A SVORKOVNICÍ 8118, IP 54, ACD</t>
  </si>
  <si>
    <t>211010009</t>
  </si>
  <si>
    <t>KRABICE KEZ, DO ZATEPLENÍ</t>
  </si>
  <si>
    <t>211010010</t>
  </si>
  <si>
    <t>MONTÁŽNÍ DESKA MDZ, DO ZATEPLENÍ</t>
  </si>
  <si>
    <t>211010011</t>
  </si>
  <si>
    <t>KABEL CYKYJ 3x1,5</t>
  </si>
  <si>
    <t>211010012</t>
  </si>
  <si>
    <t>KABEL CYKYJ 5x2,5</t>
  </si>
  <si>
    <t>211010013</t>
  </si>
  <si>
    <t>KABEL CYKYO 3x1,5</t>
  </si>
  <si>
    <t>211010014</t>
  </si>
  <si>
    <t>KABEL CYKYO 5x1,5</t>
  </si>
  <si>
    <t>211010015</t>
  </si>
  <si>
    <t>VYPÍNAČ č.1, 250 V, 10 A, IP 54, NA POVRCH</t>
  </si>
  <si>
    <t>211010016</t>
  </si>
  <si>
    <t>VYPÍNAČ č.6, 250 V, 10 A, IP 54, NA POVRCH</t>
  </si>
  <si>
    <t>211010017</t>
  </si>
  <si>
    <t>VYPÍNAČ č.7, 250 V, 10 A, IP 54, NA POVRCH</t>
  </si>
  <si>
    <t>211010018</t>
  </si>
  <si>
    <t>SNÍMAČ POHYBU STROPNÍ 360 st, IP 44, 10 AX, 250 V, IR DÁLKOVÉ NASTAVENÍ</t>
  </si>
  <si>
    <t>IR DÁLKOVÉ NASTAVENÍ</t>
  </si>
  <si>
    <t>211010019</t>
  </si>
  <si>
    <t>PŘEPĚŤOVÁ OCHRANA T1+T2 (B+C), TNC, 3 PÓL, 25 kA</t>
  </si>
  <si>
    <t>211010020</t>
  </si>
  <si>
    <t>POŽÁRNÍ UCPÁVKA EI 60 DP1</t>
  </si>
  <si>
    <t>M2</t>
  </si>
  <si>
    <t>211010021</t>
  </si>
  <si>
    <t>PODRUŽNÝ MATERIÁL</t>
  </si>
  <si>
    <t>210020001</t>
  </si>
  <si>
    <t>JISTIČ LSN 6B/1</t>
  </si>
  <si>
    <t>210020002</t>
  </si>
  <si>
    <t>JISTIČ LSN 10C/3</t>
  </si>
  <si>
    <t>210020003</t>
  </si>
  <si>
    <t>STYKAČ RSI 25-40, A230</t>
  </si>
  <si>
    <t>210020004</t>
  </si>
  <si>
    <t>ČASOVÉ RELÉ S ASTRONOMICKÝM PROGRAMEM, 1-KANÁLOVÉ,TÝDENNÍ PROGRAM, 16 A, 230 V, DIN</t>
  </si>
  <si>
    <t>ČASOVÉ RELÉ S ASTRONOMICKÝM PROGRAMEM, 1-KANÁLOVÉ,</t>
  </si>
  <si>
    <t>TÝDENNÍ PROGRAM, 16 A, 230 V, DIN</t>
  </si>
  <si>
    <t>210020005</t>
  </si>
  <si>
    <t>SVORKA ŘADOVÁ RSA 4</t>
  </si>
  <si>
    <t>210020006</t>
  </si>
  <si>
    <t>PODRUŽNÝ MATERIÁL (PŘÍPOJNICE, Cu LANA, MŮSTKY PE, N ...)</t>
  </si>
  <si>
    <t>210030001</t>
  </si>
  <si>
    <t>A - SVÍTIDLO NÁSTĚNNÉ, REFLEKTOR, LED 50 W, 4100 lm, 4500 K,ASYMETRICKÝ,  PÍSKOVANÝ DIFUSOR, KORPUS, AL ODLITEK</t>
  </si>
  <si>
    <t>A - SVÍTIDLO NÁSTĚNNÉ, REFLEKTOR, LED 50 W, 4100 lm, 4500 K,</t>
  </si>
  <si>
    <t>ASYMETRICKÝ,  PÍSKOVANÝ DIFUSOR, KORPUS AL ODLITEK</t>
  </si>
  <si>
    <t>210030002</t>
  </si>
  <si>
    <t>B - SVÍTIDLO NÁSTĚNNÉ, LED 30 W, 3500 lm, 4000 K,OPÁL. DIFUSOR, KORPUS AL ODLITEK</t>
  </si>
  <si>
    <t>B - SVÍTIDLO NÁSTĚNNÉ, LED 30 W, 3500 lm, 4000 K,</t>
  </si>
  <si>
    <t>OPÁL. DIFUSOR, KORPUS AL ODLITEK</t>
  </si>
  <si>
    <t>210040001</t>
  </si>
  <si>
    <t>MONTÁŽNÍ PRÁCE DLE KAPITOLY "MATERIÁL NOSNÝ"</t>
  </si>
  <si>
    <t>210040002</t>
  </si>
  <si>
    <t>MONTÁŽ SVÍTIDLA PŘISAZENÉHO</t>
  </si>
  <si>
    <t>210040003</t>
  </si>
  <si>
    <t>UKONČENÍ VODIČŮ DO 2,5 mm2</t>
  </si>
  <si>
    <t>210040004</t>
  </si>
  <si>
    <t>PŘIDRUŽENÉ PRACOVNÍ VÝKONY</t>
  </si>
  <si>
    <t>210050001</t>
  </si>
  <si>
    <t>AKTIVNÍ JÍMAČ DAT CONTROLER PLUS 45</t>
  </si>
  <si>
    <t>210050002</t>
  </si>
  <si>
    <t>MOSAZNÝ ADAPTAČNÍ ČLEN AT-101</t>
  </si>
  <si>
    <t>210050003</t>
  </si>
  <si>
    <t>STOŽÁR PRO JÍMAČ, DL. 5,0 M, ŽÁROVÝ ZINEK, SKLÁPĚCÍ PŘÍRUBA, PRO NASAZENÍ NA PŘIPRAVENOU KONZOLU</t>
  </si>
  <si>
    <t>PŘÍRUBA, PRO NASAZENÍ NA PŘIPRAVENOU KONZOLU</t>
  </si>
  <si>
    <t>210050004</t>
  </si>
  <si>
    <t>KOTEVNÍ KONZOLA TVOŘENÁ TRUBKOU DN48, DL. 1,5 MVČ. KOTEV PRO PROŠROUBOVÁNÍ OBVODOVOU ZDÍ</t>
  </si>
  <si>
    <t>KOTEVNÍ KONZOLA TVOŘENÁ TRUBKOU DN48, DL. 1,5 M</t>
  </si>
  <si>
    <t>VČ. KOTEV PRO PROŠROUBOVÁNÍ OBVODOVOU ZDÍ</t>
  </si>
  <si>
    <t>210050005</t>
  </si>
  <si>
    <t>ODDĚLOVACÍ JISKŘIŠTĚ, ANTÉNNÍ</t>
  </si>
  <si>
    <t>210050006</t>
  </si>
  <si>
    <t>POČÍTADLO ÚDERŮ BLESKU</t>
  </si>
  <si>
    <t>210050007</t>
  </si>
  <si>
    <t>SVODOVÝ VODIČ AlMgSi 8</t>
  </si>
  <si>
    <t>210050008</t>
  </si>
  <si>
    <t>VODIČ FeZn 10</t>
  </si>
  <si>
    <t>210050009</t>
  </si>
  <si>
    <t>PODPĚRA VEDENÍ PV 21, NA PLOCHÉ STŘECHY</t>
  </si>
  <si>
    <t>210050010</t>
  </si>
  <si>
    <t>PODPĚRA VEDENÍ PVC DO ZDIVA, VČ. ŠROUBU A HMOŽDINKY DO ZATEPLENÍ, DO TL. 140 MM</t>
  </si>
  <si>
    <t>DO ZATEPLENÍ, DO TL. 140 MM</t>
  </si>
  <si>
    <t>210050011</t>
  </si>
  <si>
    <t>OCHRANNÝ ÚHELNÍK OU 1,7</t>
  </si>
  <si>
    <t>210050012</t>
  </si>
  <si>
    <t>DRŽÁK OCHRANNÉHO ÚHELNÍKU DOU</t>
  </si>
  <si>
    <t>210050013</t>
  </si>
  <si>
    <t>SVORKA ST 1, NA POTRUBÍ</t>
  </si>
  <si>
    <t>210050014</t>
  </si>
  <si>
    <t>SVORKA SU, UNIVERZÁLNÍ</t>
  </si>
  <si>
    <t>210050015</t>
  </si>
  <si>
    <t>SVORKA SP, PŘIPOJOVACÍ</t>
  </si>
  <si>
    <t>210050016</t>
  </si>
  <si>
    <t>SVORKA SZ, ZKUŠEBNÍ</t>
  </si>
  <si>
    <t>210050017</t>
  </si>
  <si>
    <t>SVORKA SS, SPOJOVACÍ</t>
  </si>
  <si>
    <t>210050018</t>
  </si>
  <si>
    <t>ŠTÍTEK OZNAČOVACÍ</t>
  </si>
  <si>
    <t>210050019</t>
  </si>
  <si>
    <t>VÝSTRAŽNÁ TABULKA</t>
  </si>
  <si>
    <t>210050020</t>
  </si>
  <si>
    <t>210050021</t>
  </si>
  <si>
    <t>VODIČ FeZn 10, UZEMŇOVACÍ SOUSTAVA:</t>
  </si>
  <si>
    <t>210050022</t>
  </si>
  <si>
    <t>ZEMNÍCÍ TYČ ZT 1,5, UZEMŇOVACÍ SOUSTAVA:</t>
  </si>
  <si>
    <t>ZEMNÍCÍ TYČ ZT 1,5</t>
  </si>
  <si>
    <t>210050023</t>
  </si>
  <si>
    <t>SVORKA SJ 2, K ZEMNÍCÍ TYČI, UZEMŇOVACÍ SOUSTAVA:</t>
  </si>
  <si>
    <t>SVORKA SJ 2, K ZEMNÍCÍ TYČI</t>
  </si>
  <si>
    <t>210050024</t>
  </si>
  <si>
    <t>SVORKA SS, SPOJOVACÍ, UZEMŇOVACÍ SOUSTAVA:</t>
  </si>
  <si>
    <t>210050025</t>
  </si>
  <si>
    <t>OCHRANA PROTI KOROZI - ASFALTOVÝ SPREJ, UZEMŇOVACÍ SOUSTAVA:</t>
  </si>
  <si>
    <t>OCHRANA PROTI KOROZI - ASFALTOVÝ SPREJ</t>
  </si>
  <si>
    <t>210050026</t>
  </si>
  <si>
    <t>PODRUŽNÝ MATERIÁL, UZEMŇOVACÍ SOUSTAVA:</t>
  </si>
  <si>
    <t>KPL</t>
  </si>
  <si>
    <t>210060001</t>
  </si>
  <si>
    <t>210060002</t>
  </si>
  <si>
    <t>460 20-01 Hloubení kabelové rýhy šířky 35 cm</t>
  </si>
  <si>
    <t>460200133RT2</t>
  </si>
  <si>
    <t>Výkop kabelové rýhy 35/50 cm  hor.3, ruční výkop rýhy</t>
  </si>
  <si>
    <t>460 56 Ruční zához kabelové rýhy bez pěchování</t>
  </si>
  <si>
    <t>Ruční zához nezapažené kabelové rýhy s případným rozpojováním výkopku a s jedním přehozem až do vzdálenosti 3 m nebo se shozením z vozidel. Bez pěchování zeminy.</t>
  </si>
  <si>
    <t>460560133RT1</t>
  </si>
  <si>
    <t>Zához rýhy 35/50 cm, hornina třídy 3, ruční zához rýhy</t>
  </si>
  <si>
    <t>460 62-001 Provizorní úprava terénu v přírodní zemině</t>
  </si>
  <si>
    <t>Úprava terénu, odkopání terénních nerovností až do hloubky 10 cm, zásyp materiálem získaným odkopávkou. Upěchování zasypaných nerovností ručním pěchem tak, aby nerovnosti terénu nebyly větší jak 2 cm od vodorovné hladiny.</t>
  </si>
  <si>
    <t>460620012RT1</t>
  </si>
  <si>
    <t>Provizorní úprava terénu v přírodní hornině 2, ruční vyrovnání a zhutnění</t>
  </si>
  <si>
    <t>905</t>
  </si>
  <si>
    <t>PRÁCE SPOJENÉ SE ZABEZPEČENÍM MONTÁŽNÍCH PRACOVIŠŤ</t>
  </si>
  <si>
    <t>HOD</t>
  </si>
  <si>
    <t>906</t>
  </si>
  <si>
    <t>PRÁCE SPOJENÉ S DEMONTÁŽNÍ STÁV. ZAŘÍZENÍ</t>
  </si>
  <si>
    <t>907</t>
  </si>
  <si>
    <t>PRÁCE SPOJENÉ S ÚPRAVOU STÁV. ZAŘÍZENÍ</t>
  </si>
  <si>
    <t>908</t>
  </si>
  <si>
    <t>DEMONTÁŽ A OPĚTOVNÁ MONTÁŽ STÁV. ZAŘÍZENÍ</t>
  </si>
  <si>
    <t>909</t>
  </si>
  <si>
    <t>DOPLNĚNÍ PŘÍSTROJ. NÁPLNĚ STÁV. ROZVADĚČE</t>
  </si>
  <si>
    <t>910</t>
  </si>
  <si>
    <t>PRÁCE VYSOKOZDVIŽNÉ PLOŠINY</t>
  </si>
  <si>
    <t>DEN</t>
  </si>
  <si>
    <t>911</t>
  </si>
  <si>
    <t>DOKUMENTACE SKUTEČNÉHO PROVEDENÍ</t>
  </si>
  <si>
    <t>904</t>
  </si>
  <si>
    <t>PROVEDENÍ VÝCHOZÍ REVIZE A VYPRACOVÁNÍ REVIZNÍ ZPRÁVY</t>
  </si>
  <si>
    <t>SNÍMAČ POHYBU STROPNÍ 360 st, IP 44, 10 AX, 250 V,</t>
  </si>
  <si>
    <t>STOŽÁR PRO JÍMAČ, DL. 5,0 M, ŽÁROVÝ ZINEK, SKLÁPĚCÍ</t>
  </si>
  <si>
    <t>PODPĚRA VEDENÍ PVC DO ZDIVA, VČ. ŠROUBU A HMOŽDINKY</t>
  </si>
  <si>
    <t>210081000</t>
  </si>
  <si>
    <t>KOMPL</t>
  </si>
  <si>
    <t>738PPS</t>
  </si>
  <si>
    <t>=</t>
  </si>
  <si>
    <t xml:space="preserve"> </t>
  </si>
  <si>
    <t>Stavba :</t>
  </si>
  <si>
    <t>IČO :</t>
  </si>
  <si>
    <t>DIČ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</si>
  <si>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</si>
  <si>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</si>
  <si>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</si>
  <si>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</si>
  <si>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</si>
  <si>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</si>
  <si>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</si>
  <si>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</si>
  <si>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</si>
  <si>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</si>
  <si>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</si>
  <si>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</si>
  <si>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</si>
  <si>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</si>
  <si>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</si>
  <si>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</si>
  <si>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</si>
  <si>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</si>
  <si>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</si>
  <si>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</si>
  <si>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</si>
  <si>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</si>
  <si>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</si>
  <si>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</si>
  <si>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</si>
  <si>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AAA1504</t>
  </si>
  <si>
    <t>Modernizace budov v areálu IVEP, a. s.</t>
  </si>
  <si>
    <t>Stavební objekt</t>
  </si>
  <si>
    <t>01</t>
  </si>
  <si>
    <t>Celkem za stavbu</t>
  </si>
  <si>
    <t>Rekapitulace dílů</t>
  </si>
  <si>
    <t>Číslo</t>
  </si>
  <si>
    <t>Název</t>
  </si>
  <si>
    <t>Celkem</t>
  </si>
  <si>
    <t>1</t>
  </si>
  <si>
    <t>Zemní práce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</si>
  <si>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</si>
  <si>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</si>
  <si>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</si>
  <si>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</si>
  <si>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</si>
  <si>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</si>
  <si>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</si>
  <si>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</si>
  <si>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</si>
  <si>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</si>
  <si>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632</t>
  </si>
  <si>
    <t>Okapový chodník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</si>
  <si>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</si>
  <si>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</si>
  <si>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</si>
  <si>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</si>
  <si>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</si>
  <si>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</si>
  <si>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</si>
  <si>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</si>
  <si>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</si>
  <si>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</si>
  <si>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</si>
  <si>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</si>
  <si>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m2120</t>
  </si>
  <si>
    <t>SVÍTIDLA LED</t>
  </si>
  <si>
    <t>711</t>
  </si>
  <si>
    <t>Izolace proti vodě</t>
  </si>
  <si>
    <t>7124</t>
  </si>
  <si>
    <t>Zateplení střechy</t>
  </si>
  <si>
    <t>738</t>
  </si>
  <si>
    <t>Solární systémy</t>
  </si>
  <si>
    <t>764</t>
  </si>
  <si>
    <t>Konstrukce klempířské</t>
  </si>
  <si>
    <t>7641</t>
  </si>
  <si>
    <t>Demontáže klempířských konstr.</t>
  </si>
  <si>
    <t>766</t>
  </si>
  <si>
    <t>Konstrukce truhlářské</t>
  </si>
  <si>
    <t>767</t>
  </si>
  <si>
    <t>Konstrukce zámečnické</t>
  </si>
  <si>
    <t>7677</t>
  </si>
  <si>
    <t>Hliníkové výplně otvorů</t>
  </si>
  <si>
    <t>783</t>
  </si>
  <si>
    <t>Nátěry</t>
  </si>
  <si>
    <t>786</t>
  </si>
  <si>
    <t>Čalounické úpravy</t>
  </si>
  <si>
    <t>M21</t>
  </si>
  <si>
    <t>HZS - PRÁCE NEZAHRNUTNÉ DO MONTÁŽNÍHO CENÍKU</t>
  </si>
  <si>
    <t>m2101</t>
  </si>
  <si>
    <t>ELEKTROMONTÁŽE - MONTÁŽNÍ PRÁCE</t>
  </si>
  <si>
    <t>M2103</t>
  </si>
  <si>
    <t>HZS - REVIZE</t>
  </si>
  <si>
    <t>m2108</t>
  </si>
  <si>
    <t>ELEKTROMONTÁŽE - MATERIÁL NOSNÝ</t>
  </si>
  <si>
    <t>m2109</t>
  </si>
  <si>
    <t>DOPLNĚNÍ PŘÍSTROJOVÉ NAPLNĚ ROZVADĚČE:</t>
  </si>
  <si>
    <t>m2110</t>
  </si>
  <si>
    <t>SVÍTIDLA VČ. ZDROJŮ</t>
  </si>
  <si>
    <t>m2111</t>
  </si>
  <si>
    <t>OCHRANA PŘED BLESKEM - MATERIÁL NOSNÝ</t>
  </si>
  <si>
    <t>m2112</t>
  </si>
  <si>
    <t>OCHRANA PŘED BLESKEM - MONTÁŽNÍ PRÁCE</t>
  </si>
  <si>
    <t>m46</t>
  </si>
  <si>
    <t>Zemní práce při montážích</t>
  </si>
  <si>
    <t>D96</t>
  </si>
  <si>
    <t>Přesuny suti a vybouraných hmot</t>
  </si>
  <si>
    <t>Cena celkem</t>
  </si>
  <si>
    <t>STA</t>
  </si>
  <si>
    <t>Rozsah:</t>
  </si>
  <si>
    <t>Rekapitulace soupisů náležejících k objektu</t>
  </si>
  <si>
    <t>Soupis</t>
  </si>
  <si>
    <t>Cena (Kč)</t>
  </si>
  <si>
    <t>AAA0401</t>
  </si>
  <si>
    <t>Fasády admin. budovy a přiléhajících hal</t>
  </si>
  <si>
    <t>AAA0402</t>
  </si>
  <si>
    <t>Úpravy venkovních ploch</t>
  </si>
  <si>
    <t>AAA0403</t>
  </si>
  <si>
    <t>Hromosvod a venkovní osvětlení</t>
  </si>
  <si>
    <t>AAA0404</t>
  </si>
  <si>
    <t>Vnitřní osvětlení LED technologie</t>
  </si>
  <si>
    <t>AAA0405</t>
  </si>
  <si>
    <t>Fotovoltaická elektrárna</t>
  </si>
  <si>
    <t>Celkem objekt</t>
  </si>
  <si>
    <t>Položkový soupis prací a dodávek</t>
  </si>
  <si>
    <t>DPH</t>
  </si>
  <si>
    <t>cena s DPH</t>
  </si>
  <si>
    <t>hmotnost / MJ</t>
  </si>
  <si>
    <t>hmotnost celk.(t)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</si>
  <si>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</si>
  <si>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</si>
  <si>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</si>
  <si>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</si>
  <si>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</si>
  <si>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</si>
  <si>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</si>
  <si>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310 23-8 Zazdívka otvorů o ploše přes 0,25 m2 do 1 m2 ve zdivu nadzákladovém cihlami pálenými</t>
  </si>
  <si>
    <t>z pomocného pracovního lešení o výšce podlahy do 1900 mm a pro zatížení do 1,5 kPa,</t>
  </si>
  <si>
    <t>SPX</t>
  </si>
  <si>
    <t>310238211RT1</t>
  </si>
  <si>
    <t>...pro jakoukoliv maltu vápenocementovou</t>
  </si>
  <si>
    <t>m3</t>
  </si>
  <si>
    <t>801-4</t>
  </si>
  <si>
    <t>RTS</t>
  </si>
  <si>
    <t>POL</t>
  </si>
  <si>
    <t>Jižní fasáda - zazdívka oken : 0,55*0,55*0,4*4</t>
  </si>
  <si>
    <t>Východní fasáda - zazdívka oken : 0,55*0,6*0,4*2</t>
  </si>
  <si>
    <t>612 40-1 Omítky malých ploch vnitřních stěn</t>
  </si>
  <si>
    <t>jakoukoliv maltou, z pomocného pracovního lešení o výšce podlahy do 1900 mm a pro zatížení do 1,5 kPa,</t>
  </si>
  <si>
    <t>612401391R00</t>
  </si>
  <si>
    <t>...přes 0,25 do 1 m2</t>
  </si>
  <si>
    <t>kus</t>
  </si>
  <si>
    <t>Jižní fasáda - zazdívka oken : 4</t>
  </si>
  <si>
    <t>Východní fasáda : 2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</si>
  <si>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</si>
  <si>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</si>
  <si>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</si>
  <si>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</si>
  <si>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m2</t>
  </si>
  <si>
    <t>801-1</t>
  </si>
  <si>
    <t xml:space="preserve">Západní : </t>
  </si>
  <si>
    <t>2,05*1,8*13*2</t>
  </si>
  <si>
    <t>2,05*2,1*12</t>
  </si>
  <si>
    <t>2,05*0,9</t>
  </si>
  <si>
    <t>1,45*2,05*8</t>
  </si>
  <si>
    <t>1,15*1,5</t>
  </si>
  <si>
    <t>1,5*1,75*4</t>
  </si>
  <si>
    <t>1,0*0,6</t>
  </si>
  <si>
    <t>0,9*0,9*14</t>
  </si>
  <si>
    <t>1,9*2,3</t>
  </si>
  <si>
    <t xml:space="preserve">Jižní : </t>
  </si>
  <si>
    <t>0,5*1,15*9</t>
  </si>
  <si>
    <t>2,05*1,8*6</t>
  </si>
  <si>
    <t>2,05*2,1*2</t>
  </si>
  <si>
    <t>1,05*2,1</t>
  </si>
  <si>
    <t xml:space="preserve">Severní : </t>
  </si>
  <si>
    <t>2,1*1,8*18*2</t>
  </si>
  <si>
    <t>2,1*2,1*18</t>
  </si>
  <si>
    <t>1,2*1,46*6</t>
  </si>
  <si>
    <t>0,9*0,8*2</t>
  </si>
  <si>
    <t>2,35*2,15</t>
  </si>
  <si>
    <t>2,45*2,45*4</t>
  </si>
  <si>
    <t xml:space="preserve">Východní : </t>
  </si>
  <si>
    <t>0,5*1,15*7</t>
  </si>
  <si>
    <t>1,75*1,75*16</t>
  </si>
  <si>
    <t>1,8*1,45*4</t>
  </si>
  <si>
    <t>1,8*1,8*4</t>
  </si>
  <si>
    <t>2,1*1,8*2</t>
  </si>
  <si>
    <t>2,1*0,9</t>
  </si>
  <si>
    <t>1,55*2,25*2</t>
  </si>
  <si>
    <t>3,55*4,2</t>
  </si>
  <si>
    <t>622 31-2 Zateplení soklu</t>
  </si>
  <si>
    <t>K ochraně hran na rozích budovy je do plochy zahrnuto 0,14 m rohových lišt na m2.</t>
  </si>
  <si>
    <t>622311524RU1</t>
  </si>
  <si>
    <t>...extrudovaným polystyrénem, tloušťky 140 mm, kontaktní nátěr a mozaiková omítka</t>
  </si>
  <si>
    <t>Západní : 124,856</t>
  </si>
  <si>
    <t>Jižní : 35,79</t>
  </si>
  <si>
    <t>Severní : 64,027</t>
  </si>
  <si>
    <t>Východní : 73,748</t>
  </si>
  <si>
    <t>622311524RV1</t>
  </si>
  <si>
    <t>...extrudovaným polystyrénem, tloušťky 140 mm, zakončené stěrkou s výztužnou tkaninou</t>
  </si>
  <si>
    <t>Západní : 22,016</t>
  </si>
  <si>
    <t>Severní : 25,2</t>
  </si>
  <si>
    <t>Východní : 6,687</t>
  </si>
  <si>
    <t>622 31-3 Zateplení fasády</t>
  </si>
  <si>
    <t>K ochraně hran na rozích budovy je zahrnuto 0,14 m rohových lišt na m2.</t>
  </si>
  <si>
    <t>622311134RT3</t>
  </si>
  <si>
    <t>... , expandovaným polystyrénem, tloušťky 140 mm, kontaktní nátěr a silikonová omítka, 3,2 kg/m2</t>
  </si>
  <si>
    <t>Západní : 126,168</t>
  </si>
  <si>
    <t>Jižní : 12,39</t>
  </si>
  <si>
    <t>Severní : 152,511</t>
  </si>
  <si>
    <t>Východní : 21,167</t>
  </si>
  <si>
    <t>622311135RT3</t>
  </si>
  <si>
    <t>... , expandovaným polystyrénem, tloušťky 160 mm, kontaktní nátěr a silikonová omítka, 3,2 kg/m2</t>
  </si>
  <si>
    <t>Západní : 379,673</t>
  </si>
  <si>
    <t>Jižní : 220,377</t>
  </si>
  <si>
    <t>Severní : 306,830</t>
  </si>
  <si>
    <t>Východní : 479,164</t>
  </si>
  <si>
    <t>622 31-5 Zateplení ostění</t>
  </si>
  <si>
    <t>nanesení lepicího tmelu na izolační desky, nalepení desek, přebroušení desek z polystyrénu, natažení stěrky, vtlačení výztužné tkaniny, přehlazení stěrky. Další vrstvy podle popisu položky.</t>
  </si>
  <si>
    <t>V položkách je obsaženo 3,33 m rohových lišt, 1,67 m lišt s okapničkou, 5 m napojovacích lišt na m2 a 1,68 m2 výztužné tkaniny.</t>
  </si>
  <si>
    <t>622311153RU1</t>
  </si>
  <si>
    <t>...expandovaným polystyrénem, tloušťky 30 mm, kontaktní nátěr a mozaiková omítka</t>
  </si>
  <si>
    <t>Začátek provozního součtu</t>
  </si>
  <si>
    <t xml:space="preserve">   Dop. ost. : (1,45*2+2,05)*10</t>
  </si>
  <si>
    <t xml:space="preserve">  1,0+2*0,6</t>
  </si>
  <si>
    <t xml:space="preserve">  (2,05*2+0,9)</t>
  </si>
  <si>
    <t xml:space="preserve">  1,9+2*2,3</t>
  </si>
  <si>
    <t xml:space="preserve">  Mezisoučet</t>
  </si>
  <si>
    <t>Konec provozního součtu</t>
  </si>
  <si>
    <t>63,2*0,32</t>
  </si>
  <si>
    <t xml:space="preserve">  (2,1*2+1,8)*2</t>
  </si>
  <si>
    <t xml:space="preserve">  (1,55+2*2,25)</t>
  </si>
  <si>
    <t xml:space="preserve">  1,55+2*1,2</t>
  </si>
  <si>
    <t xml:space="preserve">  (1,75+2*1,2)*2</t>
  </si>
  <si>
    <t>30,3*0,32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</si>
</sst>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53"/>
      <name val="Arial CE"/>
      <charset val="238"/>
    </font>
    <font>
      <sz val="8"/>
      <color indexed="17"/>
      <name val="Arial CE"/>
      <charset val="238"/>
    </font>
    <font>
      <sz val="8"/>
      <color indexed="52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0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4" fontId="7" fillId="0" borderId="1" xfId="0" applyNumberFormat="1" applyFont="1" applyBorder="1"/>
    <xf numFmtId="4" fontId="7" fillId="0" borderId="2" xfId="0" applyNumberFormat="1" applyFont="1" applyBorder="1"/>
    <xf numFmtId="4" fontId="7" fillId="0" borderId="3" xfId="0" applyNumberFormat="1" applyFont="1" applyBorder="1"/>
    <xf numFmtId="4" fontId="7" fillId="0" borderId="4" xfId="0" applyNumberFormat="1" applyFont="1" applyBorder="1"/>
    <xf numFmtId="0" fontId="5" fillId="0" borderId="0" xfId="0" applyFont="1"/>
    <xf numFmtId="49" fontId="8" fillId="0" borderId="2" xfId="0" applyNumberFormat="1" applyFont="1" applyBorder="1"/>
    <xf numFmtId="49" fontId="5" fillId="0" borderId="0" xfId="0" applyNumberFormat="1" applyFont="1"/>
    <xf numFmtId="0" fontId="8" fillId="0" borderId="4" xfId="0" applyNumberFormat="1" applyFont="1" applyBorder="1"/>
    <xf numFmtId="49" fontId="8" fillId="0" borderId="2" xfId="0" applyNumberFormat="1" applyFont="1" applyBorder="1" applyAlignment="1">
      <alignment horizontal="left"/>
    </xf>
    <xf numFmtId="0" fontId="7" fillId="0" borderId="0" xfId="0" applyFont="1"/>
    <xf numFmtId="164" fontId="7" fillId="0" borderId="5" xfId="0" applyNumberFormat="1" applyFont="1" applyBorder="1"/>
    <xf numFmtId="164" fontId="7" fillId="0" borderId="6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left"/>
    </xf>
    <xf numFmtId="0" fontId="0" fillId="0" borderId="7" xfId="0" applyBorder="1"/>
    <xf numFmtId="0" fontId="5" fillId="0" borderId="7" xfId="0" applyFont="1" applyBorder="1" applyAlignment="1">
      <alignment horizontal="left"/>
    </xf>
    <xf numFmtId="0" fontId="6" fillId="0" borderId="7" xfId="0" applyFont="1" applyBorder="1"/>
    <xf numFmtId="0" fontId="6" fillId="0" borderId="7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49" fontId="0" fillId="0" borderId="9" xfId="0" applyNumberFormat="1" applyBorder="1" applyAlignment="1">
      <alignment vertical="top"/>
    </xf>
    <xf numFmtId="0" fontId="0" fillId="0" borderId="10" xfId="0" applyBorder="1" applyAlignment="1">
      <alignment vertical="top"/>
    </xf>
    <xf numFmtId="49" fontId="0" fillId="0" borderId="11" xfId="0" applyNumberFormat="1" applyBorder="1" applyAlignment="1">
      <alignment vertical="top"/>
    </xf>
    <xf numFmtId="0" fontId="0" fillId="0" borderId="12" xfId="0" applyBorder="1" applyAlignment="1">
      <alignment vertical="top"/>
    </xf>
    <xf numFmtId="49" fontId="0" fillId="0" borderId="13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4" xfId="0" applyFill="1" applyBorder="1" applyAlignment="1">
      <alignment vertical="top"/>
    </xf>
    <xf numFmtId="0" fontId="0" fillId="2" borderId="15" xfId="0" applyNumberFormat="1" applyFill="1" applyBorder="1" applyAlignment="1">
      <alignment vertical="top"/>
    </xf>
    <xf numFmtId="0" fontId="0" fillId="2" borderId="16" xfId="0" applyNumberFormat="1" applyFill="1" applyBorder="1" applyAlignment="1">
      <alignment horizontal="left" vertical="top" wrapText="1"/>
    </xf>
    <xf numFmtId="0" fontId="0" fillId="2" borderId="16" xfId="0" applyFill="1" applyBorder="1" applyAlignment="1">
      <alignment horizontal="center" vertical="top" shrinkToFit="1"/>
    </xf>
    <xf numFmtId="165" fontId="0" fillId="2" borderId="16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4" fontId="0" fillId="2" borderId="17" xfId="0" applyNumberFormat="1" applyFill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NumberFormat="1" applyBorder="1" applyAlignment="1">
      <alignment vertical="top"/>
    </xf>
    <xf numFmtId="0" fontId="0" fillId="0" borderId="19" xfId="0" applyNumberFormat="1" applyBorder="1" applyAlignment="1">
      <alignment horizontal="left" vertical="top" wrapText="1"/>
    </xf>
    <xf numFmtId="0" fontId="0" fillId="0" borderId="20" xfId="0" applyBorder="1" applyAlignment="1">
      <alignment horizontal="center" vertical="top" shrinkToFit="1"/>
    </xf>
    <xf numFmtId="165" fontId="0" fillId="0" borderId="20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4" fontId="0" fillId="0" borderId="2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22" xfId="0" applyNumberFormat="1" applyBorder="1"/>
    <xf numFmtId="4" fontId="4" fillId="2" borderId="22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23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2" borderId="24" xfId="0" applyNumberFormat="1" applyFont="1" applyFill="1" applyBorder="1" applyAlignment="1">
      <alignment vertical="center" wrapText="1"/>
    </xf>
    <xf numFmtId="4" fontId="6" fillId="2" borderId="24" xfId="0" applyNumberFormat="1" applyFont="1" applyFill="1" applyBorder="1" applyAlignment="1">
      <alignment horizontal="center" vertical="center" wrapText="1"/>
    </xf>
    <xf numFmtId="4" fontId="6" fillId="2" borderId="24" xfId="0" applyNumberFormat="1" applyFont="1" applyFill="1" applyBorder="1" applyAlignment="1">
      <alignment horizontal="center" vertical="center" shrinkToFit="1"/>
    </xf>
    <xf numFmtId="4" fontId="0" fillId="0" borderId="25" xfId="0" applyNumberFormat="1" applyBorder="1"/>
    <xf numFmtId="4" fontId="0" fillId="0" borderId="25" xfId="0" applyNumberFormat="1" applyBorder="1" applyAlignment="1"/>
    <xf numFmtId="4" fontId="0" fillId="0" borderId="25" xfId="0" applyNumberFormat="1" applyBorder="1" applyAlignment="1">
      <alignment shrinkToFit="1"/>
    </xf>
    <xf numFmtId="4" fontId="0" fillId="0" borderId="24" xfId="0" applyNumberFormat="1" applyBorder="1" applyAlignment="1">
      <alignment shrinkToFit="1"/>
    </xf>
    <xf numFmtId="4" fontId="9" fillId="0" borderId="23" xfId="0" applyNumberFormat="1" applyFont="1" applyBorder="1"/>
    <xf numFmtId="4" fontId="9" fillId="0" borderId="11" xfId="0" applyNumberFormat="1" applyFont="1" applyBorder="1"/>
    <xf numFmtId="4" fontId="9" fillId="0" borderId="11" xfId="0" applyNumberFormat="1" applyFont="1" applyBorder="1" applyAlignment="1"/>
    <xf numFmtId="4" fontId="9" fillId="0" borderId="24" xfId="0" applyNumberFormat="1" applyFont="1" applyBorder="1"/>
    <xf numFmtId="4" fontId="9" fillId="0" borderId="24" xfId="0" applyNumberFormat="1" applyFont="1" applyBorder="1" applyAlignment="1"/>
    <xf numFmtId="0" fontId="9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 shrinkToFit="1"/>
    </xf>
    <xf numFmtId="0" fontId="11" fillId="2" borderId="28" xfId="0" applyFont="1" applyFill="1" applyBorder="1" applyAlignment="1">
      <alignment horizontal="center" vertical="center" wrapText="1" shrinkToFit="1"/>
    </xf>
    <xf numFmtId="4" fontId="12" fillId="0" borderId="23" xfId="0" applyNumberFormat="1" applyFont="1" applyBorder="1" applyAlignment="1">
      <alignment vertical="center"/>
    </xf>
    <xf numFmtId="4" fontId="12" fillId="0" borderId="26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vertical="center" shrinkToFit="1"/>
    </xf>
    <xf numFmtId="4" fontId="12" fillId="0" borderId="25" xfId="0" applyNumberFormat="1" applyFont="1" applyBorder="1" applyAlignment="1">
      <alignment vertical="center" shrinkToFit="1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 shrinkToFit="1"/>
    </xf>
    <xf numFmtId="4" fontId="11" fillId="0" borderId="23" xfId="0" applyNumberFormat="1" applyFont="1" applyBorder="1" applyAlignment="1">
      <alignment vertical="center"/>
    </xf>
    <xf numFmtId="4" fontId="11" fillId="3" borderId="29" xfId="0" applyNumberFormat="1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vertical="center" shrinkToFit="1"/>
    </xf>
    <xf numFmtId="4" fontId="11" fillId="3" borderId="31" xfId="0" applyNumberFormat="1" applyFont="1" applyFill="1" applyBorder="1" applyAlignment="1">
      <alignment vertical="center" shrinkToFit="1"/>
    </xf>
    <xf numFmtId="49" fontId="8" fillId="0" borderId="4" xfId="0" applyNumberFormat="1" applyFont="1" applyBorder="1"/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vertical="top"/>
    </xf>
    <xf numFmtId="0" fontId="7" fillId="0" borderId="11" xfId="0" applyFont="1" applyBorder="1"/>
    <xf numFmtId="49" fontId="7" fillId="0" borderId="22" xfId="0" applyNumberFormat="1" applyFont="1" applyBorder="1"/>
    <xf numFmtId="0" fontId="7" fillId="0" borderId="32" xfId="0" applyFont="1" applyBorder="1"/>
    <xf numFmtId="49" fontId="7" fillId="0" borderId="33" xfId="0" applyNumberFormat="1" applyFont="1" applyBorder="1"/>
    <xf numFmtId="164" fontId="7" fillId="0" borderId="34" xfId="0" applyNumberFormat="1" applyFont="1" applyBorder="1"/>
    <xf numFmtId="0" fontId="7" fillId="2" borderId="35" xfId="0" applyFont="1" applyFill="1" applyBorder="1"/>
    <xf numFmtId="0" fontId="7" fillId="2" borderId="36" xfId="0" applyFont="1" applyFill="1" applyBorder="1"/>
    <xf numFmtId="0" fontId="7" fillId="2" borderId="37" xfId="0" applyFont="1" applyFill="1" applyBorder="1"/>
    <xf numFmtId="0" fontId="7" fillId="2" borderId="38" xfId="0" applyFont="1" applyFill="1" applyBorder="1"/>
    <xf numFmtId="164" fontId="7" fillId="2" borderId="39" xfId="0" applyNumberFormat="1" applyFont="1" applyFill="1" applyBorder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49" fontId="7" fillId="2" borderId="42" xfId="0" applyNumberFormat="1" applyFont="1" applyFill="1" applyBorder="1"/>
    <xf numFmtId="0" fontId="7" fillId="2" borderId="43" xfId="0" applyFont="1" applyFill="1" applyBorder="1"/>
    <xf numFmtId="164" fontId="7" fillId="2" borderId="4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45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46" xfId="0" applyBorder="1"/>
    <xf numFmtId="49" fontId="0" fillId="0" borderId="9" xfId="0" applyNumberFormat="1" applyBorder="1"/>
    <xf numFmtId="49" fontId="0" fillId="0" borderId="11" xfId="0" applyNumberFormat="1" applyBorder="1"/>
    <xf numFmtId="0" fontId="0" fillId="2" borderId="12" xfId="0" applyFill="1" applyBorder="1"/>
    <xf numFmtId="49" fontId="0" fillId="2" borderId="13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47" xfId="0" applyFill="1" applyBorder="1"/>
    <xf numFmtId="0" fontId="0" fillId="2" borderId="48" xfId="0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49" xfId="0" applyFill="1" applyBorder="1" applyAlignment="1">
      <alignment horizontal="center" vertical="top"/>
    </xf>
    <xf numFmtId="49" fontId="0" fillId="2" borderId="49" xfId="0" applyNumberFormat="1" applyFill="1" applyBorder="1" applyAlignment="1">
      <alignment vertical="top"/>
    </xf>
    <xf numFmtId="0" fontId="0" fillId="2" borderId="50" xfId="0" applyFill="1" applyBorder="1" applyAlignment="1">
      <alignment vertical="top"/>
    </xf>
    <xf numFmtId="0" fontId="14" fillId="0" borderId="0" xfId="0" applyFont="1"/>
    <xf numFmtId="0" fontId="0" fillId="0" borderId="2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5" xfId="0" applyBorder="1" applyAlignment="1">
      <alignment horizontal="center" vertical="top"/>
    </xf>
    <xf numFmtId="49" fontId="13" fillId="0" borderId="0" xfId="0" applyNumberFormat="1" applyFont="1" applyAlignment="1">
      <alignment vertical="top"/>
    </xf>
    <xf numFmtId="0" fontId="20" fillId="0" borderId="0" xfId="0" applyNumberFormat="1" applyFont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2" borderId="13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2" borderId="49" xfId="0" applyNumberFormat="1" applyFill="1" applyBorder="1" applyAlignment="1">
      <alignment vertical="top" wrapText="1"/>
    </xf>
    <xf numFmtId="0" fontId="0" fillId="2" borderId="51" xfId="0" applyFill="1" applyBorder="1" applyAlignment="1">
      <alignment wrapText="1"/>
    </xf>
    <xf numFmtId="0" fontId="0" fillId="2" borderId="29" xfId="0" applyNumberFormat="1" applyFill="1" applyBorder="1" applyAlignment="1">
      <alignment vertical="top"/>
    </xf>
    <xf numFmtId="0" fontId="13" fillId="0" borderId="23" xfId="0" applyNumberFormat="1" applyFont="1" applyBorder="1" applyAlignment="1">
      <alignment vertical="top"/>
    </xf>
    <xf numFmtId="0" fontId="14" fillId="0" borderId="23" xfId="0" applyNumberFormat="1" applyFont="1" applyBorder="1" applyAlignment="1">
      <alignment vertical="top"/>
    </xf>
    <xf numFmtId="0" fontId="0" fillId="2" borderId="30" xfId="0" applyFill="1" applyBorder="1" applyAlignment="1">
      <alignment horizontal="center" vertical="top" shrinkToFit="1"/>
    </xf>
    <xf numFmtId="0" fontId="14" fillId="0" borderId="25" xfId="0" applyFont="1" applyBorder="1" applyAlignment="1">
      <alignment horizontal="center" vertical="top" shrinkToFit="1"/>
    </xf>
    <xf numFmtId="0" fontId="15" fillId="0" borderId="25" xfId="0" applyNumberFormat="1" applyFont="1" applyBorder="1" applyAlignment="1">
      <alignment horizontal="center" vertical="top" wrapText="1" shrinkToFit="1"/>
    </xf>
    <xf numFmtId="0" fontId="16" fillId="0" borderId="25" xfId="0" applyNumberFormat="1" applyFont="1" applyBorder="1" applyAlignment="1">
      <alignment horizontal="center" vertical="top" wrapText="1" shrinkToFit="1"/>
    </xf>
    <xf numFmtId="0" fontId="17" fillId="0" borderId="25" xfId="0" applyNumberFormat="1" applyFont="1" applyBorder="1" applyAlignment="1">
      <alignment horizontal="center" vertical="top" wrapText="1" shrinkToFit="1"/>
    </xf>
    <xf numFmtId="0" fontId="19" fillId="0" borderId="25" xfId="0" applyNumberFormat="1" applyFont="1" applyBorder="1" applyAlignment="1">
      <alignment horizontal="center" vertical="top" wrapText="1" shrinkToFit="1"/>
    </xf>
    <xf numFmtId="165" fontId="0" fillId="2" borderId="30" xfId="0" applyNumberFormat="1" applyFill="1" applyBorder="1" applyAlignment="1">
      <alignment vertical="top" shrinkToFit="1"/>
    </xf>
    <xf numFmtId="165" fontId="14" fillId="0" borderId="25" xfId="0" applyNumberFormat="1" applyFont="1" applyBorder="1" applyAlignment="1">
      <alignment vertical="top" shrinkToFit="1"/>
    </xf>
    <xf numFmtId="165" fontId="15" fillId="0" borderId="25" xfId="0" applyNumberFormat="1" applyFont="1" applyBorder="1" applyAlignment="1">
      <alignment vertical="top" wrapText="1" shrinkToFit="1"/>
    </xf>
    <xf numFmtId="165" fontId="16" fillId="0" borderId="25" xfId="0" applyNumberFormat="1" applyFont="1" applyBorder="1" applyAlignment="1">
      <alignment vertical="top" wrapText="1" shrinkToFit="1"/>
    </xf>
    <xf numFmtId="165" fontId="17" fillId="0" borderId="25" xfId="0" applyNumberFormat="1" applyFont="1" applyBorder="1" applyAlignment="1">
      <alignment vertical="top" wrapText="1" shrinkToFit="1"/>
    </xf>
    <xf numFmtId="165" fontId="19" fillId="0" borderId="25" xfId="0" applyNumberFormat="1" applyFont="1" applyBorder="1" applyAlignment="1">
      <alignment vertical="top" wrapText="1" shrinkToFit="1"/>
    </xf>
    <xf numFmtId="4" fontId="0" fillId="2" borderId="30" xfId="0" applyNumberFormat="1" applyFill="1" applyBorder="1" applyAlignment="1">
      <alignment vertical="top" shrinkToFit="1"/>
    </xf>
    <xf numFmtId="4" fontId="0" fillId="2" borderId="29" xfId="0" applyNumberFormat="1" applyFill="1" applyBorder="1" applyAlignment="1">
      <alignment vertical="top" shrinkToFit="1"/>
    </xf>
    <xf numFmtId="4" fontId="14" fillId="0" borderId="25" xfId="0" applyNumberFormat="1" applyFont="1" applyBorder="1" applyAlignment="1">
      <alignment vertical="top" shrinkToFit="1"/>
    </xf>
    <xf numFmtId="4" fontId="14" fillId="0" borderId="23" xfId="0" applyNumberFormat="1" applyFont="1" applyBorder="1" applyAlignment="1">
      <alignment vertical="top" shrinkToFit="1"/>
    </xf>
    <xf numFmtId="4" fontId="14" fillId="4" borderId="25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Border="1"/>
    <xf numFmtId="0" fontId="0" fillId="2" borderId="30" xfId="0" applyNumberFormat="1" applyFill="1" applyBorder="1" applyAlignment="1">
      <alignment horizontal="left" vertical="top" wrapText="1"/>
    </xf>
    <xf numFmtId="0" fontId="14" fillId="0" borderId="25" xfId="0" applyNumberFormat="1" applyFont="1" applyBorder="1" applyAlignment="1">
      <alignment horizontal="left" vertical="top" wrapText="1"/>
    </xf>
    <xf numFmtId="0" fontId="15" fillId="0" borderId="25" xfId="0" quotePrefix="1" applyNumberFormat="1" applyFont="1" applyBorder="1" applyAlignment="1">
      <alignment horizontal="left" vertical="top" wrapText="1"/>
    </xf>
    <xf numFmtId="0" fontId="16" fillId="0" borderId="25" xfId="0" applyNumberFormat="1" applyFont="1" applyBorder="1" applyAlignment="1">
      <alignment horizontal="left" vertical="top" wrapText="1"/>
    </xf>
    <xf numFmtId="0" fontId="16" fillId="0" borderId="25" xfId="0" quotePrefix="1" applyNumberFormat="1" applyFont="1" applyBorder="1" applyAlignment="1">
      <alignment horizontal="left" vertical="top" wrapText="1"/>
    </xf>
    <xf numFmtId="0" fontId="17" fillId="0" borderId="25" xfId="0" quotePrefix="1" applyNumberFormat="1" applyFont="1" applyBorder="1" applyAlignment="1">
      <alignment horizontal="left" vertical="top" wrapText="1"/>
    </xf>
    <xf numFmtId="0" fontId="19" fillId="0" borderId="25" xfId="0" quotePrefix="1" applyNumberFormat="1" applyFont="1" applyBorder="1" applyAlignment="1">
      <alignment horizontal="left" vertical="top" wrapText="1"/>
    </xf>
    <xf numFmtId="49" fontId="0" fillId="0" borderId="52" xfId="0" applyNumberFormat="1" applyBorder="1" applyAlignment="1">
      <alignment horizontal="left" vertical="top"/>
    </xf>
    <xf numFmtId="0" fontId="10" fillId="2" borderId="0" xfId="0" applyFont="1" applyFill="1" applyBorder="1"/>
    <xf numFmtId="49" fontId="10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/>
    <xf numFmtId="0" fontId="0" fillId="2" borderId="53" xfId="0" applyFill="1" applyBorder="1" applyAlignment="1">
      <alignment vertical="top"/>
    </xf>
    <xf numFmtId="0" fontId="14" fillId="0" borderId="54" xfId="0" applyFont="1" applyBorder="1" applyAlignment="1">
      <alignment vertical="top"/>
    </xf>
    <xf numFmtId="0" fontId="13" fillId="0" borderId="54" xfId="0" applyFont="1" applyBorder="1" applyAlignment="1">
      <alignment vertical="top"/>
    </xf>
    <xf numFmtId="4" fontId="0" fillId="2" borderId="55" xfId="0" applyNumberFormat="1" applyFill="1" applyBorder="1" applyAlignment="1">
      <alignment vertical="top" shrinkToFit="1"/>
    </xf>
    <xf numFmtId="4" fontId="14" fillId="0" borderId="56" xfId="0" applyNumberFormat="1" applyFont="1" applyBorder="1" applyAlignment="1">
      <alignment vertical="top" shrinkToFit="1"/>
    </xf>
    <xf numFmtId="0" fontId="0" fillId="2" borderId="49" xfId="0" applyFill="1" applyBorder="1" applyAlignment="1">
      <alignment vertical="top" wrapText="1"/>
    </xf>
    <xf numFmtId="0" fontId="0" fillId="2" borderId="49" xfId="0" applyFill="1" applyBorder="1" applyAlignment="1">
      <alignment wrapText="1"/>
    </xf>
    <xf numFmtId="0" fontId="0" fillId="2" borderId="35" xfId="0" applyFill="1" applyBorder="1" applyAlignment="1">
      <alignment vertical="top"/>
    </xf>
    <xf numFmtId="49" fontId="0" fillId="2" borderId="36" xfId="0" applyNumberFormat="1" applyFill="1" applyBorder="1" applyAlignment="1">
      <alignment vertical="top"/>
    </xf>
    <xf numFmtId="4" fontId="0" fillId="0" borderId="57" xfId="0" applyNumberFormat="1" applyBorder="1" applyAlignment="1">
      <alignment vertical="top"/>
    </xf>
    <xf numFmtId="4" fontId="0" fillId="0" borderId="58" xfId="0" applyNumberFormat="1" applyBorder="1" applyAlignment="1">
      <alignment vertical="top"/>
    </xf>
    <xf numFmtId="4" fontId="0" fillId="0" borderId="59" xfId="0" applyNumberFormat="1" applyBorder="1" applyAlignment="1">
      <alignment vertical="top"/>
    </xf>
    <xf numFmtId="0" fontId="14" fillId="0" borderId="18" xfId="0" applyFont="1" applyBorder="1" applyAlignment="1">
      <alignment vertical="top"/>
    </xf>
    <xf numFmtId="0" fontId="14" fillId="0" borderId="19" xfId="0" applyNumberFormat="1" applyFont="1" applyBorder="1" applyAlignment="1">
      <alignment vertical="top"/>
    </xf>
    <xf numFmtId="4" fontId="14" fillId="0" borderId="60" xfId="0" applyNumberFormat="1" applyFont="1" applyBorder="1" applyAlignment="1">
      <alignment vertical="top" shrinkToFit="1"/>
    </xf>
    <xf numFmtId="4" fontId="14" fillId="0" borderId="19" xfId="0" applyNumberFormat="1" applyFont="1" applyBorder="1" applyAlignment="1">
      <alignment vertical="top" shrinkToFit="1"/>
    </xf>
    <xf numFmtId="4" fontId="14" fillId="0" borderId="6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166" fontId="7" fillId="0" borderId="34" xfId="0" applyNumberFormat="1" applyFont="1" applyBorder="1"/>
    <xf numFmtId="166" fontId="7" fillId="2" borderId="44" xfId="0" applyNumberFormat="1" applyFont="1" applyFill="1" applyBorder="1"/>
    <xf numFmtId="49" fontId="10" fillId="0" borderId="0" xfId="0" applyNumberFormat="1" applyFont="1" applyAlignment="1">
      <alignment vertical="top"/>
    </xf>
    <xf numFmtId="0" fontId="14" fillId="0" borderId="11" xfId="0" applyFont="1" applyBorder="1"/>
    <xf numFmtId="49" fontId="14" fillId="0" borderId="22" xfId="0" applyNumberFormat="1" applyFont="1" applyBorder="1"/>
    <xf numFmtId="0" fontId="14" fillId="0" borderId="32" xfId="0" applyFont="1" applyBorder="1"/>
    <xf numFmtId="49" fontId="14" fillId="0" borderId="33" xfId="0" applyNumberFormat="1" applyFont="1" applyBorder="1"/>
    <xf numFmtId="166" fontId="14" fillId="0" borderId="34" xfId="0" applyNumberFormat="1" applyFont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14" fillId="2" borderId="40" xfId="0" applyFont="1" applyFill="1" applyBorder="1"/>
    <xf numFmtId="0" fontId="14" fillId="2" borderId="41" xfId="0" applyFont="1" applyFill="1" applyBorder="1"/>
    <xf numFmtId="0" fontId="14" fillId="2" borderId="42" xfId="0" applyFont="1" applyFill="1" applyBorder="1"/>
    <xf numFmtId="49" fontId="14" fillId="2" borderId="42" xfId="0" applyNumberFormat="1" applyFont="1" applyFill="1" applyBorder="1"/>
    <xf numFmtId="0" fontId="14" fillId="2" borderId="43" xfId="0" applyFont="1" applyFill="1" applyBorder="1"/>
    <xf numFmtId="166" fontId="14" fillId="2" borderId="44" xfId="0" applyNumberFormat="1" applyFont="1" applyFill="1" applyBorder="1"/>
    <xf numFmtId="0" fontId="15" fillId="0" borderId="25" xfId="0" applyNumberFormat="1" applyFont="1" applyBorder="1" applyAlignment="1">
      <alignment horizontal="left" vertical="top" wrapText="1"/>
    </xf>
    <xf numFmtId="4" fontId="14" fillId="0" borderId="0" xfId="0" applyNumberFormat="1" applyFont="1" applyBorder="1" applyAlignment="1">
      <alignment vertical="top" shrinkToFit="1"/>
    </xf>
    <xf numFmtId="4" fontId="14" fillId="0" borderId="52" xfId="0" applyNumberFormat="1" applyFont="1" applyBorder="1" applyAlignment="1">
      <alignment vertical="top" shrinkToFit="1"/>
    </xf>
    <xf numFmtId="0" fontId="0" fillId="3" borderId="0" xfId="0" applyFill="1" applyBorder="1"/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62" xfId="0" applyFont="1" applyFill="1" applyBorder="1" applyAlignment="1"/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10" fillId="3" borderId="62" xfId="0" applyFont="1" applyFill="1" applyBorder="1" applyAlignment="1">
      <alignment vertical="center"/>
    </xf>
    <xf numFmtId="0" fontId="0" fillId="3" borderId="53" xfId="0" applyFont="1" applyFill="1" applyBorder="1" applyAlignment="1">
      <alignment horizontal="left" vertical="center" indent="1"/>
    </xf>
    <xf numFmtId="0" fontId="0" fillId="3" borderId="7" xfId="0" applyFont="1" applyFill="1" applyBorder="1"/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/>
    <xf numFmtId="0" fontId="10" fillId="3" borderId="7" xfId="0" applyFont="1" applyFill="1" applyBorder="1" applyAlignment="1"/>
    <xf numFmtId="0" fontId="10" fillId="3" borderId="63" xfId="0" applyFont="1" applyFill="1" applyBorder="1" applyAlignment="1"/>
    <xf numFmtId="0" fontId="0" fillId="0" borderId="54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2" xfId="0" applyBorder="1" applyAlignment="1"/>
    <xf numFmtId="0" fontId="10" fillId="0" borderId="54" xfId="0" applyFont="1" applyBorder="1" applyAlignment="1">
      <alignment horizontal="left" vertical="center" indent="1"/>
    </xf>
    <xf numFmtId="0" fontId="10" fillId="0" borderId="53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3" xfId="0" applyBorder="1" applyAlignment="1"/>
    <xf numFmtId="0" fontId="10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54" xfId="0" applyBorder="1"/>
    <xf numFmtId="0" fontId="0" fillId="0" borderId="53" xfId="0" applyBorder="1" applyAlignment="1">
      <alignment horizontal="left" indent="1"/>
    </xf>
    <xf numFmtId="0" fontId="10" fillId="0" borderId="7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7" xfId="0" applyBorder="1" applyAlignment="1">
      <alignment horizontal="right"/>
    </xf>
    <xf numFmtId="0" fontId="0" fillId="0" borderId="7" xfId="0" applyFont="1" applyBorder="1" applyAlignment="1">
      <alignment horizontal="right" vertical="center"/>
    </xf>
    <xf numFmtId="0" fontId="0" fillId="0" borderId="64" xfId="0" applyFont="1" applyBorder="1" applyAlignment="1">
      <alignment horizontal="left" vertical="top" indent="1"/>
    </xf>
    <xf numFmtId="0" fontId="0" fillId="0" borderId="27" xfId="0" applyBorder="1" applyAlignment="1">
      <alignment vertical="top"/>
    </xf>
    <xf numFmtId="0" fontId="10" fillId="0" borderId="27" xfId="0" applyFont="1" applyFill="1" applyBorder="1" applyAlignment="1">
      <alignment horizontal="left" vertical="top"/>
    </xf>
    <xf numFmtId="0" fontId="10" fillId="0" borderId="27" xfId="0" applyFont="1" applyBorder="1" applyAlignment="1">
      <alignment vertical="center"/>
    </xf>
    <xf numFmtId="0" fontId="0" fillId="0" borderId="27" xfId="0" applyFont="1" applyBorder="1" applyAlignment="1">
      <alignment horizontal="right" vertical="center"/>
    </xf>
    <xf numFmtId="0" fontId="0" fillId="0" borderId="65" xfId="0" applyBorder="1" applyAlignment="1"/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1" fontId="10" fillId="0" borderId="22" xfId="0" applyNumberFormat="1" applyFont="1" applyBorder="1" applyAlignment="1">
      <alignment horizontal="right" vertical="center"/>
    </xf>
    <xf numFmtId="0" fontId="0" fillId="0" borderId="53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1" fontId="10" fillId="0" borderId="29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 indent="1"/>
    </xf>
    <xf numFmtId="0" fontId="0" fillId="0" borderId="54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5" fillId="3" borderId="66" xfId="0" applyFont="1" applyFill="1" applyBorder="1" applyAlignment="1">
      <alignment horizontal="left" vertical="center" indent="1"/>
    </xf>
    <xf numFmtId="0" fontId="6" fillId="3" borderId="67" xfId="0" applyFont="1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4" fontId="5" fillId="3" borderId="67" xfId="0" applyNumberFormat="1" applyFont="1" applyFill="1" applyBorder="1" applyAlignment="1">
      <alignment horizontal="left" vertical="center"/>
    </xf>
    <xf numFmtId="0" fontId="0" fillId="3" borderId="67" xfId="0" applyFill="1" applyBorder="1"/>
    <xf numFmtId="49" fontId="10" fillId="3" borderId="68" xfId="0" applyNumberFormat="1" applyFont="1" applyFill="1" applyBorder="1" applyAlignment="1">
      <alignment horizontal="left" vertical="center"/>
    </xf>
    <xf numFmtId="0" fontId="0" fillId="0" borderId="62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0" fillId="0" borderId="7" xfId="0" applyFont="1" applyBorder="1" applyAlignment="1">
      <alignment vertical="top"/>
    </xf>
    <xf numFmtId="14" fontId="10" fillId="0" borderId="7" xfId="0" applyNumberFormat="1" applyFont="1" applyBorder="1" applyAlignment="1">
      <alignment horizontal="center" vertical="top"/>
    </xf>
    <xf numFmtId="0" fontId="10" fillId="0" borderId="54" xfId="0" applyFont="1" applyBorder="1"/>
    <xf numFmtId="0" fontId="10" fillId="0" borderId="0" xfId="0" applyFont="1" applyBorder="1"/>
    <xf numFmtId="0" fontId="10" fillId="0" borderId="7" xfId="0" applyFont="1" applyBorder="1"/>
    <xf numFmtId="0" fontId="10" fillId="0" borderId="7" xfId="0" applyFont="1" applyBorder="1" applyAlignment="1"/>
    <xf numFmtId="0" fontId="10" fillId="0" borderId="62" xfId="0" applyFont="1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20" xfId="0" applyBorder="1" applyAlignment="1"/>
    <xf numFmtId="0" fontId="0" fillId="0" borderId="21" xfId="0" applyBorder="1" applyAlignment="1">
      <alignment horizontal="right"/>
    </xf>
    <xf numFmtId="0" fontId="0" fillId="3" borderId="54" xfId="0" applyFill="1" applyBorder="1" applyAlignment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  <xf numFmtId="49" fontId="10" fillId="3" borderId="0" xfId="0" applyNumberFormat="1" applyFont="1" applyFill="1" applyBorder="1" applyAlignment="1">
      <alignment horizontal="left" vertical="center"/>
    </xf>
    <xf numFmtId="0" fontId="25" fillId="3" borderId="54" xfId="0" applyFont="1" applyFill="1" applyBorder="1" applyAlignment="1">
      <alignment horizontal="left" vertical="center" indent="1"/>
    </xf>
    <xf numFmtId="0" fontId="26" fillId="0" borderId="0" xfId="0" applyFont="1"/>
    <xf numFmtId="49" fontId="0" fillId="0" borderId="34" xfId="0" applyNumberFormat="1" applyBorder="1" applyAlignment="1">
      <alignment horizontal="left" vertical="center"/>
    </xf>
    <xf numFmtId="49" fontId="0" fillId="0" borderId="63" xfId="0" applyNumberFormat="1" applyBorder="1" applyAlignment="1">
      <alignment horizontal="left" vertical="center"/>
    </xf>
    <xf numFmtId="49" fontId="0" fillId="0" borderId="62" xfId="0" applyNumberFormat="1" applyBorder="1" applyAlignment="1">
      <alignment horizontal="left" vertical="center"/>
    </xf>
    <xf numFmtId="164" fontId="7" fillId="0" borderId="6" xfId="0" applyNumberFormat="1" applyFont="1" applyBorder="1" applyAlignment="1">
      <alignment horizontal="center"/>
    </xf>
    <xf numFmtId="4" fontId="23" fillId="3" borderId="67" xfId="0" applyNumberFormat="1" applyFont="1" applyFill="1" applyBorder="1" applyAlignment="1">
      <alignment horizontal="right" vertical="center"/>
    </xf>
    <xf numFmtId="2" fontId="23" fillId="3" borderId="67" xfId="0" applyNumberFormat="1" applyFont="1" applyFill="1" applyBorder="1" applyAlignment="1">
      <alignment horizontal="right" vertical="center"/>
    </xf>
    <xf numFmtId="4" fontId="22" fillId="0" borderId="22" xfId="0" applyNumberFormat="1" applyFont="1" applyBorder="1" applyAlignment="1">
      <alignment vertical="center"/>
    </xf>
    <xf numFmtId="4" fontId="22" fillId="0" borderId="11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center"/>
    </xf>
    <xf numFmtId="4" fontId="22" fillId="0" borderId="22" xfId="0" applyNumberFormat="1" applyFont="1" applyBorder="1" applyAlignment="1">
      <alignment horizontal="right" vertical="center"/>
    </xf>
    <xf numFmtId="4" fontId="22" fillId="0" borderId="11" xfId="0" applyNumberFormat="1" applyFont="1" applyBorder="1" applyAlignment="1">
      <alignment horizontal="right" vertical="center"/>
    </xf>
    <xf numFmtId="4" fontId="22" fillId="0" borderId="29" xfId="0" applyNumberFormat="1" applyFont="1" applyBorder="1" applyAlignment="1">
      <alignment horizontal="right" vertical="center"/>
    </xf>
    <xf numFmtId="4" fontId="22" fillId="0" borderId="7" xfId="0" applyNumberFormat="1" applyFont="1" applyBorder="1" applyAlignment="1">
      <alignment horizontal="right" vertical="center"/>
    </xf>
    <xf numFmtId="4" fontId="22" fillId="0" borderId="27" xfId="0" applyNumberFormat="1" applyFont="1" applyBorder="1" applyAlignment="1">
      <alignment horizontal="right" vertical="center"/>
    </xf>
    <xf numFmtId="4" fontId="9" fillId="0" borderId="22" xfId="0" applyNumberFormat="1" applyFont="1" applyBorder="1"/>
    <xf numFmtId="4" fontId="9" fillId="0" borderId="11" xfId="0" applyNumberFormat="1" applyFont="1" applyBorder="1"/>
    <xf numFmtId="4" fontId="12" fillId="0" borderId="27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vertical="center" wrapText="1" shrinkToFit="1"/>
    </xf>
    <xf numFmtId="4" fontId="12" fillId="0" borderId="0" xfId="0" applyNumberFormat="1" applyFont="1" applyBorder="1" applyAlignment="1">
      <alignment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 shrinkToFit="1"/>
    </xf>
    <xf numFmtId="4" fontId="12" fillId="0" borderId="7" xfId="0" applyNumberFormat="1" applyFont="1" applyBorder="1" applyAlignment="1">
      <alignment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8" fillId="0" borderId="4" xfId="0" applyNumberFormat="1" applyFont="1" applyBorder="1"/>
    <xf numFmtId="49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top" shrinkToFit="1"/>
    </xf>
    <xf numFmtId="49" fontId="0" fillId="0" borderId="46" xfId="0" applyNumberFormat="1" applyBorder="1" applyAlignment="1">
      <alignment vertical="top" shrinkToFit="1"/>
    </xf>
    <xf numFmtId="49" fontId="0" fillId="0" borderId="11" xfId="0" applyNumberFormat="1" applyBorder="1" applyAlignment="1">
      <alignment vertical="top" shrinkToFit="1"/>
    </xf>
    <xf numFmtId="49" fontId="0" fillId="0" borderId="45" xfId="0" applyNumberFormat="1" applyBorder="1" applyAlignment="1">
      <alignment vertical="top" shrinkToFit="1"/>
    </xf>
    <xf numFmtId="49" fontId="0" fillId="0" borderId="13" xfId="0" applyNumberFormat="1" applyBorder="1" applyAlignment="1">
      <alignment vertical="top" shrinkToFit="1"/>
    </xf>
    <xf numFmtId="49" fontId="0" fillId="0" borderId="47" xfId="0" applyNumberFormat="1" applyBorder="1" applyAlignment="1">
      <alignment vertical="top" shrinkToFit="1"/>
    </xf>
    <xf numFmtId="0" fontId="10" fillId="0" borderId="0" xfId="0" applyNumberFormat="1" applyFont="1" applyAlignment="1">
      <alignment vertical="top" wrapText="1"/>
    </xf>
    <xf numFmtId="49" fontId="8" fillId="0" borderId="4" xfId="0" applyNumberFormat="1" applyFont="1" applyBorder="1"/>
    <xf numFmtId="0" fontId="13" fillId="0" borderId="0" xfId="0" applyNumberFormat="1" applyFont="1" applyAlignment="1">
      <alignment vertical="top" wrapText="1"/>
    </xf>
    <xf numFmtId="49" fontId="5" fillId="0" borderId="0" xfId="0" applyNumberFormat="1" applyFont="1" applyAlignment="1"/>
    <xf numFmtId="0" fontId="5" fillId="0" borderId="0" xfId="0" applyFont="1" applyAlignment="1"/>
    <xf numFmtId="0" fontId="0" fillId="0" borderId="0" xfId="0" applyAlignment="1"/>
    <xf numFmtId="0" fontId="14" fillId="0" borderId="23" xfId="0" applyNumberFormat="1" applyFont="1" applyBorder="1" applyAlignment="1">
      <alignment vertical="top" wrapText="1"/>
    </xf>
    <xf numFmtId="0" fontId="14" fillId="0" borderId="23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vertical="top" wrapText="1" shrinkToFit="1"/>
    </xf>
    <xf numFmtId="165" fontId="14" fillId="0" borderId="0" xfId="0" applyNumberFormat="1" applyFont="1" applyBorder="1" applyAlignment="1">
      <alignment vertical="top" wrapText="1" shrinkToFit="1"/>
    </xf>
    <xf numFmtId="4" fontId="14" fillId="0" borderId="0" xfId="0" applyNumberFormat="1" applyFont="1" applyBorder="1" applyAlignment="1">
      <alignment vertical="top" wrapText="1" shrinkToFit="1"/>
    </xf>
    <xf numFmtId="4" fontId="14" fillId="0" borderId="52" xfId="0" applyNumberFormat="1" applyFont="1" applyBorder="1" applyAlignment="1">
      <alignment vertical="top" wrapText="1" shrinkToFit="1"/>
    </xf>
    <xf numFmtId="0" fontId="14" fillId="4" borderId="23" xfId="0" applyNumberFormat="1" applyFont="1" applyFill="1" applyBorder="1" applyAlignment="1" applyProtection="1">
      <alignment horizontal="left" vertical="top" wrapText="1"/>
      <protection locked="0"/>
    </xf>
    <xf numFmtId="49" fontId="14" fillId="4" borderId="0" xfId="0" applyNumberFormat="1" applyFont="1" applyFill="1" applyBorder="1" applyAlignment="1" applyProtection="1">
      <alignment vertical="top" shrinkToFit="1"/>
      <protection locked="0"/>
    </xf>
    <xf numFmtId="165" fontId="14" fillId="4" borderId="0" xfId="0" applyNumberFormat="1" applyFont="1" applyFill="1" applyBorder="1" applyAlignment="1" applyProtection="1">
      <alignment vertical="top" shrinkToFit="1"/>
      <protection locked="0"/>
    </xf>
    <xf numFmtId="4" fontId="14" fillId="4" borderId="0" xfId="0" applyNumberFormat="1" applyFont="1" applyFill="1" applyBorder="1" applyAlignment="1" applyProtection="1">
      <alignment vertical="top" shrinkToFit="1"/>
      <protection locked="0"/>
    </xf>
    <xf numFmtId="4" fontId="14" fillId="4" borderId="52" xfId="0" applyNumberFormat="1" applyFont="1" applyFill="1" applyBorder="1" applyAlignment="1" applyProtection="1">
      <alignment vertical="top" shrinkToFit="1"/>
      <protection locked="0"/>
    </xf>
    <xf numFmtId="4" fontId="0" fillId="2" borderId="29" xfId="0" applyNumberFormat="1" applyFill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0" fontId="14" fillId="0" borderId="26" xfId="0" applyNumberFormat="1" applyFont="1" applyBorder="1" applyAlignment="1">
      <alignment vertical="top" wrapText="1"/>
    </xf>
    <xf numFmtId="0" fontId="14" fillId="0" borderId="26" xfId="0" applyNumberFormat="1" applyFont="1" applyBorder="1" applyAlignment="1">
      <alignment horizontal="left" vertical="top" wrapText="1"/>
    </xf>
    <xf numFmtId="0" fontId="14" fillId="0" borderId="27" xfId="0" applyNumberFormat="1" applyFont="1" applyBorder="1" applyAlignment="1">
      <alignment vertical="top" wrapText="1" shrinkToFit="1"/>
    </xf>
    <xf numFmtId="165" fontId="14" fillId="0" borderId="27" xfId="0" applyNumberFormat="1" applyFont="1" applyBorder="1" applyAlignment="1">
      <alignment vertical="top" wrapText="1" shrinkToFit="1"/>
    </xf>
    <xf numFmtId="4" fontId="14" fillId="0" borderId="27" xfId="0" applyNumberFormat="1" applyFont="1" applyBorder="1" applyAlignment="1">
      <alignment vertical="top" wrapText="1" shrinkToFit="1"/>
    </xf>
    <xf numFmtId="4" fontId="14" fillId="0" borderId="69" xfId="0" applyNumberFormat="1" applyFont="1" applyBorder="1" applyAlignment="1">
      <alignment vertical="top" wrapText="1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70" xfId="0" applyFill="1" applyBorder="1" applyAlignment="1">
      <alignment vertical="top" wrapText="1"/>
    </xf>
    <xf numFmtId="0" fontId="0" fillId="2" borderId="70" xfId="0" applyFill="1" applyBorder="1" applyAlignment="1">
      <alignment vertical="top"/>
    </xf>
    <xf numFmtId="165" fontId="0" fillId="2" borderId="70" xfId="0" applyNumberFormat="1" applyFill="1" applyBorder="1" applyAlignment="1">
      <alignment vertical="top"/>
    </xf>
    <xf numFmtId="4" fontId="0" fillId="2" borderId="70" xfId="0" applyNumberFormat="1" applyFill="1" applyBorder="1" applyAlignment="1">
      <alignment vertical="top"/>
    </xf>
    <xf numFmtId="4" fontId="0" fillId="2" borderId="22" xfId="0" applyNumberFormat="1" applyFill="1" applyBorder="1" applyAlignment="1">
      <alignment vertical="top" shrinkToFit="1"/>
    </xf>
    <xf numFmtId="4" fontId="0" fillId="2" borderId="32" xfId="0" applyNumberFormat="1" applyFill="1" applyBorder="1" applyAlignment="1">
      <alignment vertical="top" shrinkToFit="1"/>
    </xf>
    <xf numFmtId="0" fontId="18" fillId="0" borderId="2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52" xfId="0" applyNumberFormat="1" applyFont="1" applyBorder="1" applyAlignment="1">
      <alignment vertical="top" wrapText="1" shrinkToFit="1"/>
    </xf>
    <xf numFmtId="0" fontId="14" fillId="4" borderId="0" xfId="0" applyNumberFormat="1" applyFont="1" applyFill="1" applyBorder="1" applyAlignment="1" applyProtection="1">
      <alignment horizontal="left" vertical="top" wrapText="1"/>
      <protection locked="0"/>
    </xf>
    <xf numFmtId="0" fontId="14" fillId="4" borderId="52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52" xfId="0" applyNumberFormat="1" applyFont="1" applyBorder="1" applyAlignment="1">
      <alignment horizontal="left" vertical="top" wrapText="1"/>
    </xf>
    <xf numFmtId="0" fontId="14" fillId="4" borderId="19" xfId="0" applyNumberFormat="1" applyFont="1" applyFill="1" applyBorder="1" applyAlignment="1" applyProtection="1">
      <alignment horizontal="left" vertical="top" wrapText="1"/>
      <protection locked="0"/>
    </xf>
    <xf numFmtId="49" fontId="14" fillId="4" borderId="20" xfId="0" applyNumberFormat="1" applyFont="1" applyFill="1" applyBorder="1" applyAlignment="1" applyProtection="1">
      <alignment vertical="top" shrinkToFit="1"/>
      <protection locked="0"/>
    </xf>
    <xf numFmtId="165" fontId="14" fillId="4" borderId="20" xfId="0" applyNumberFormat="1" applyFont="1" applyFill="1" applyBorder="1" applyAlignment="1" applyProtection="1">
      <alignment vertical="top" shrinkToFit="1"/>
      <protection locked="0"/>
    </xf>
    <xf numFmtId="4" fontId="14" fillId="4" borderId="20" xfId="0" applyNumberFormat="1" applyFont="1" applyFill="1" applyBorder="1" applyAlignment="1" applyProtection="1">
      <alignment vertical="top" shrinkToFit="1"/>
      <protection locked="0"/>
    </xf>
    <xf numFmtId="4" fontId="14" fillId="4" borderId="71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29"/>
  <sheetViews>
    <sheetView workbookViewId="0">
      <selection activeCell="A23" sqref="A23"/>
    </sheetView>
  </sheetViews>
  <sheetFormatPr defaultRowHeight="12.75" x14ac:dyDescent="0.2"/>
  <cols>
    <col min="4" max="4" width="12.5703125" customWidth="1"/>
    <col min="7" max="7" width="11.85546875" customWidth="1"/>
    <col min="8" max="8" width="10.5703125" customWidth="1"/>
    <col min="9" max="9" width="6.42578125" customWidth="1"/>
  </cols>
  <sheetData>
    <row r="1" spans="1:9" ht="33" customHeight="1" x14ac:dyDescent="0.2">
      <c r="A1" s="328" t="s">
        <v>746</v>
      </c>
      <c r="B1" s="329"/>
      <c r="C1" s="329"/>
      <c r="D1" s="329"/>
      <c r="E1" s="329"/>
      <c r="F1" s="329"/>
      <c r="G1" s="329"/>
      <c r="H1" s="329"/>
      <c r="I1" s="330"/>
    </row>
    <row r="2" spans="1:9" x14ac:dyDescent="0.2">
      <c r="A2" s="318" t="s">
        <v>747</v>
      </c>
      <c r="B2" s="241"/>
      <c r="C2" s="317" t="s">
        <v>502</v>
      </c>
      <c r="E2" s="242"/>
      <c r="F2" s="243"/>
      <c r="G2" s="242"/>
      <c r="H2" s="243"/>
      <c r="I2" s="244"/>
    </row>
    <row r="3" spans="1:9" x14ac:dyDescent="0.2">
      <c r="A3" s="314" t="s">
        <v>499</v>
      </c>
      <c r="B3" s="241"/>
      <c r="C3" s="245" t="s">
        <v>283</v>
      </c>
      <c r="D3" s="245"/>
      <c r="E3" s="246"/>
      <c r="F3" s="246"/>
      <c r="G3" s="241"/>
      <c r="H3" s="247"/>
      <c r="I3" s="248"/>
    </row>
    <row r="4" spans="1:9" x14ac:dyDescent="0.2">
      <c r="A4" s="249"/>
      <c r="B4" s="250"/>
      <c r="C4" s="251"/>
      <c r="D4" s="251"/>
      <c r="E4" s="252"/>
      <c r="F4" s="253"/>
      <c r="G4" s="252"/>
      <c r="H4" s="253"/>
      <c r="I4" s="254"/>
    </row>
    <row r="5" spans="1:9" x14ac:dyDescent="0.2">
      <c r="A5" s="255" t="s">
        <v>748</v>
      </c>
      <c r="B5" s="38"/>
      <c r="C5" s="256"/>
      <c r="D5" s="257"/>
      <c r="E5" s="257"/>
      <c r="F5" s="257"/>
      <c r="G5" s="258" t="s">
        <v>749</v>
      </c>
      <c r="H5" s="319" t="s">
        <v>503</v>
      </c>
      <c r="I5" s="259"/>
    </row>
    <row r="6" spans="1:9" x14ac:dyDescent="0.2">
      <c r="A6" s="260"/>
      <c r="B6" s="256" t="s">
        <v>500</v>
      </c>
      <c r="D6" s="257"/>
      <c r="E6" s="257"/>
      <c r="F6" s="257"/>
      <c r="G6" s="258" t="s">
        <v>750</v>
      </c>
      <c r="H6" s="256" t="s">
        <v>504</v>
      </c>
      <c r="I6" s="259"/>
    </row>
    <row r="7" spans="1:9" ht="30" customHeight="1" x14ac:dyDescent="0.2">
      <c r="A7" s="261"/>
      <c r="B7" s="262"/>
      <c r="C7" s="263"/>
      <c r="D7" s="264"/>
      <c r="E7" s="264"/>
      <c r="F7" s="264"/>
      <c r="G7" s="265"/>
      <c r="H7" s="264"/>
      <c r="I7" s="266"/>
    </row>
    <row r="8" spans="1:9" x14ac:dyDescent="0.2">
      <c r="A8" s="255" t="s">
        <v>751</v>
      </c>
      <c r="B8" s="38"/>
      <c r="C8" s="267"/>
      <c r="D8" s="38"/>
      <c r="E8" s="38"/>
      <c r="F8" s="268"/>
      <c r="G8" s="258" t="s">
        <v>749</v>
      </c>
      <c r="H8" s="256">
        <v>62171950</v>
      </c>
      <c r="I8" s="259"/>
    </row>
    <row r="9" spans="1:9" x14ac:dyDescent="0.2">
      <c r="A9" s="269"/>
      <c r="B9" s="267" t="s">
        <v>501</v>
      </c>
      <c r="D9" s="38"/>
      <c r="E9" s="38"/>
      <c r="F9" s="268"/>
      <c r="G9" s="258" t="s">
        <v>750</v>
      </c>
      <c r="H9" s="256" t="s">
        <v>505</v>
      </c>
      <c r="I9" s="259"/>
    </row>
    <row r="10" spans="1:9" ht="30" customHeight="1" x14ac:dyDescent="0.2">
      <c r="A10" s="270"/>
      <c r="B10" s="262"/>
      <c r="C10" s="271"/>
      <c r="D10" s="272"/>
      <c r="E10" s="272"/>
      <c r="F10" s="273"/>
      <c r="G10" s="273"/>
      <c r="H10" s="274"/>
      <c r="I10" s="266"/>
    </row>
    <row r="11" spans="1:9" x14ac:dyDescent="0.2">
      <c r="A11" s="255" t="s">
        <v>752</v>
      </c>
      <c r="B11" s="38"/>
      <c r="C11" s="331"/>
      <c r="D11" s="331"/>
      <c r="E11" s="331"/>
      <c r="F11" s="331"/>
      <c r="G11" s="258" t="s">
        <v>749</v>
      </c>
      <c r="H11" s="315"/>
      <c r="I11" s="259"/>
    </row>
    <row r="12" spans="1:9" x14ac:dyDescent="0.2">
      <c r="A12" s="260"/>
      <c r="B12" s="257"/>
      <c r="C12" s="332"/>
      <c r="D12" s="332"/>
      <c r="E12" s="332"/>
      <c r="F12" s="332"/>
      <c r="G12" s="258" t="s">
        <v>750</v>
      </c>
      <c r="H12" s="315"/>
      <c r="I12" s="259"/>
    </row>
    <row r="13" spans="1:9" ht="30" customHeight="1" x14ac:dyDescent="0.2">
      <c r="A13" s="261"/>
      <c r="B13" s="316"/>
      <c r="C13" s="333"/>
      <c r="D13" s="333"/>
      <c r="E13" s="333"/>
      <c r="F13" s="333"/>
      <c r="G13" s="275"/>
      <c r="H13" s="264"/>
      <c r="I13" s="266"/>
    </row>
    <row r="14" spans="1:9" ht="30" customHeight="1" x14ac:dyDescent="0.2">
      <c r="A14" s="276" t="s">
        <v>753</v>
      </c>
      <c r="B14" s="277"/>
      <c r="C14" s="278" t="s">
        <v>506</v>
      </c>
      <c r="D14" s="279"/>
      <c r="E14" s="279"/>
      <c r="F14" s="279"/>
      <c r="G14" s="280"/>
      <c r="H14" s="279"/>
      <c r="I14" s="281"/>
    </row>
    <row r="15" spans="1:9" ht="21" customHeight="1" x14ac:dyDescent="0.2">
      <c r="A15" s="284" t="s">
        <v>754</v>
      </c>
      <c r="B15" s="282"/>
      <c r="C15" s="135"/>
      <c r="D15" s="285">
        <v>15</v>
      </c>
      <c r="E15" s="283" t="s">
        <v>524</v>
      </c>
      <c r="F15" s="326">
        <v>0</v>
      </c>
      <c r="G15" s="327"/>
      <c r="H15" s="327"/>
      <c r="I15" s="320" t="s">
        <v>761</v>
      </c>
    </row>
    <row r="16" spans="1:9" ht="21" customHeight="1" x14ac:dyDescent="0.2">
      <c r="A16" s="284" t="s">
        <v>755</v>
      </c>
      <c r="B16" s="282"/>
      <c r="C16" s="135"/>
      <c r="D16" s="285">
        <v>15</v>
      </c>
      <c r="E16" s="283" t="s">
        <v>524</v>
      </c>
      <c r="F16" s="335">
        <f>H15*D15/100</f>
        <v>0</v>
      </c>
      <c r="G16" s="336"/>
      <c r="H16" s="336"/>
      <c r="I16" s="320" t="s">
        <v>761</v>
      </c>
    </row>
    <row r="17" spans="1:9" ht="21" customHeight="1" x14ac:dyDescent="0.2">
      <c r="A17" s="284" t="s">
        <v>756</v>
      </c>
      <c r="B17" s="282"/>
      <c r="C17" s="135"/>
      <c r="D17" s="285">
        <v>21</v>
      </c>
      <c r="E17" s="283" t="s">
        <v>524</v>
      </c>
      <c r="F17" s="326">
        <v>0</v>
      </c>
      <c r="G17" s="327"/>
      <c r="H17" s="327"/>
      <c r="I17" s="320" t="s">
        <v>761</v>
      </c>
    </row>
    <row r="18" spans="1:9" ht="21" customHeight="1" x14ac:dyDescent="0.2">
      <c r="A18" s="286" t="s">
        <v>757</v>
      </c>
      <c r="B18" s="287"/>
      <c r="C18" s="31"/>
      <c r="D18" s="288">
        <v>21</v>
      </c>
      <c r="E18" s="289" t="s">
        <v>524</v>
      </c>
      <c r="F18" s="337">
        <f>F17*D17/100</f>
        <v>0</v>
      </c>
      <c r="G18" s="338"/>
      <c r="H18" s="338"/>
      <c r="I18" s="321" t="s">
        <v>761</v>
      </c>
    </row>
    <row r="19" spans="1:9" ht="21" customHeight="1" thickBot="1" x14ac:dyDescent="0.25">
      <c r="A19" s="290" t="s">
        <v>758</v>
      </c>
      <c r="B19" s="291"/>
      <c r="C19" s="292"/>
      <c r="D19" s="291"/>
      <c r="E19" s="293"/>
      <c r="F19" s="339">
        <v>0</v>
      </c>
      <c r="G19" s="339"/>
      <c r="H19" s="339"/>
      <c r="I19" s="322" t="s">
        <v>761</v>
      </c>
    </row>
    <row r="20" spans="1:9" ht="24" customHeight="1" thickBot="1" x14ac:dyDescent="0.25">
      <c r="A20" s="294" t="s">
        <v>759</v>
      </c>
      <c r="B20" s="295"/>
      <c r="C20" s="295"/>
      <c r="D20" s="296"/>
      <c r="E20" s="297"/>
      <c r="F20" s="324">
        <v>0</v>
      </c>
      <c r="G20" s="325"/>
      <c r="H20" s="325"/>
      <c r="I20" s="299" t="s">
        <v>761</v>
      </c>
    </row>
    <row r="21" spans="1:9" ht="24" customHeight="1" thickBot="1" x14ac:dyDescent="0.25">
      <c r="A21" s="294" t="s">
        <v>760</v>
      </c>
      <c r="B21" s="298"/>
      <c r="C21" s="298"/>
      <c r="D21" s="298"/>
      <c r="E21" s="298"/>
      <c r="F21" s="324">
        <f>SUM(F17:F18)</f>
        <v>0</v>
      </c>
      <c r="G21" s="324"/>
      <c r="H21" s="324"/>
      <c r="I21" s="299" t="s">
        <v>761</v>
      </c>
    </row>
    <row r="22" spans="1:9" x14ac:dyDescent="0.2">
      <c r="A22" s="269"/>
      <c r="B22" s="38"/>
      <c r="C22" s="38"/>
      <c r="D22" s="38"/>
      <c r="E22" s="38"/>
      <c r="F22" s="268"/>
      <c r="G22" s="38"/>
      <c r="H22" s="268"/>
      <c r="I22" s="300"/>
    </row>
    <row r="23" spans="1:9" ht="159.75" customHeight="1" x14ac:dyDescent="0.2">
      <c r="A23" s="269"/>
      <c r="B23" s="38"/>
      <c r="C23" s="38"/>
      <c r="D23" s="38"/>
      <c r="E23" s="38"/>
      <c r="F23" s="268"/>
      <c r="G23" s="38"/>
      <c r="H23" s="268"/>
      <c r="I23" s="300"/>
    </row>
    <row r="24" spans="1:9" x14ac:dyDescent="0.2">
      <c r="A24" s="269"/>
      <c r="B24" s="38"/>
      <c r="C24" s="38"/>
      <c r="D24" s="38"/>
      <c r="E24" s="38"/>
      <c r="F24" s="268"/>
      <c r="G24" s="38"/>
      <c r="H24" s="268"/>
      <c r="I24" s="300"/>
    </row>
    <row r="25" spans="1:9" x14ac:dyDescent="0.2">
      <c r="A25" s="301"/>
      <c r="B25" s="302" t="s">
        <v>762</v>
      </c>
      <c r="C25" s="303"/>
      <c r="D25" s="303"/>
      <c r="E25" s="302" t="s">
        <v>763</v>
      </c>
      <c r="F25" s="303"/>
      <c r="G25" s="304">
        <f ca="1">TODAY()</f>
        <v>42466</v>
      </c>
      <c r="H25" s="303"/>
      <c r="I25" s="300"/>
    </row>
    <row r="26" spans="1:9" x14ac:dyDescent="0.2">
      <c r="A26" s="269"/>
      <c r="B26" s="38"/>
      <c r="C26" s="38"/>
      <c r="D26" s="38"/>
      <c r="E26" s="38"/>
      <c r="F26" s="268"/>
      <c r="G26" s="38"/>
      <c r="H26" s="268"/>
      <c r="I26" s="300"/>
    </row>
    <row r="27" spans="1:9" ht="39.75" customHeight="1" x14ac:dyDescent="0.2">
      <c r="A27" s="305"/>
      <c r="B27" s="306"/>
      <c r="C27" s="307"/>
      <c r="D27" s="307"/>
      <c r="E27" s="306"/>
      <c r="F27" s="308"/>
      <c r="G27" s="307"/>
      <c r="H27" s="308"/>
      <c r="I27" s="309"/>
    </row>
    <row r="28" spans="1:9" x14ac:dyDescent="0.2">
      <c r="A28" s="269"/>
      <c r="B28" s="38"/>
      <c r="C28" s="334" t="s">
        <v>764</v>
      </c>
      <c r="D28" s="334"/>
      <c r="E28" s="38"/>
      <c r="F28" s="268"/>
      <c r="G28" s="134" t="s">
        <v>765</v>
      </c>
      <c r="H28" s="268"/>
      <c r="I28" s="300"/>
    </row>
    <row r="29" spans="1:9" ht="13.5" thickBot="1" x14ac:dyDescent="0.25">
      <c r="A29" s="310"/>
      <c r="B29" s="311"/>
      <c r="C29" s="311"/>
      <c r="D29" s="311"/>
      <c r="E29" s="311"/>
      <c r="F29" s="312"/>
      <c r="G29" s="311"/>
      <c r="H29" s="312"/>
      <c r="I29" s="313"/>
    </row>
  </sheetData>
  <mergeCells count="12">
    <mergeCell ref="C28:D28"/>
    <mergeCell ref="F16:H16"/>
    <mergeCell ref="F17:H17"/>
    <mergeCell ref="F18:H18"/>
    <mergeCell ref="F19:H19"/>
    <mergeCell ref="F20:H20"/>
    <mergeCell ref="F21:H21"/>
    <mergeCell ref="F15:H15"/>
    <mergeCell ref="A1:I1"/>
    <mergeCell ref="C11:F11"/>
    <mergeCell ref="C12:F12"/>
    <mergeCell ref="C13:F13"/>
  </mergeCells>
  <phoneticPr fontId="14" type="noConversion"/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73"/>
  <sheetViews>
    <sheetView showGridLines="0" topLeftCell="B28" zoomScaleNormal="100" zoomScaleSheetLayoutView="75" workbookViewId="0">
      <selection activeCell="C36" sqref="C36:I36"/>
    </sheetView>
  </sheetViews>
  <sheetFormatPr defaultRowHeight="12.75" x14ac:dyDescent="0.2"/>
  <cols>
    <col min="1" max="1" width="0.5703125" hidden="1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0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19" t="s">
        <v>1004</v>
      </c>
      <c r="F2" s="3"/>
      <c r="G2" s="4"/>
      <c r="H2" s="5"/>
      <c r="I2" s="6"/>
    </row>
    <row r="3" spans="1:14" ht="6" customHeight="1" x14ac:dyDescent="0.2">
      <c r="C3" s="7"/>
      <c r="D3" s="8" t="s">
        <v>989</v>
      </c>
    </row>
    <row r="4" spans="1:14" ht="4.5" customHeight="1" x14ac:dyDescent="0.2"/>
    <row r="5" spans="1:14" ht="13.5" customHeight="1" x14ac:dyDescent="0.25">
      <c r="B5" s="36" t="s">
        <v>990</v>
      </c>
      <c r="D5" s="14" t="s">
        <v>1018</v>
      </c>
      <c r="F5" s="10"/>
      <c r="G5" s="11"/>
      <c r="I5" s="11"/>
    </row>
    <row r="6" spans="1:14" ht="13.5" customHeight="1" x14ac:dyDescent="0.25">
      <c r="B6" s="10"/>
      <c r="C6" s="29"/>
      <c r="D6" s="71" t="s">
        <v>1019</v>
      </c>
      <c r="F6" s="10"/>
      <c r="G6" s="11"/>
      <c r="H6" s="10"/>
      <c r="I6" s="11"/>
    </row>
    <row r="7" spans="1:14" ht="13.5" customHeight="1" x14ac:dyDescent="0.25">
      <c r="B7" s="10"/>
      <c r="C7" s="29"/>
      <c r="D7" s="9"/>
      <c r="F7" s="10"/>
      <c r="G7" s="11"/>
      <c r="H7" s="10"/>
      <c r="I7" s="37"/>
      <c r="J7" s="41"/>
      <c r="K7" s="38"/>
      <c r="L7" s="38"/>
      <c r="M7" s="38"/>
      <c r="N7" s="38"/>
    </row>
    <row r="8" spans="1:14" ht="13.5" customHeight="1" x14ac:dyDescent="0.25">
      <c r="B8" s="36"/>
      <c r="D8" s="39"/>
      <c r="E8" s="9"/>
      <c r="F8" s="10"/>
      <c r="G8" s="11"/>
      <c r="H8" s="10"/>
      <c r="I8" s="37"/>
      <c r="J8" s="41"/>
      <c r="K8" s="38"/>
      <c r="L8" s="38"/>
      <c r="M8" s="38"/>
      <c r="N8" s="38"/>
    </row>
    <row r="9" spans="1:14" ht="13.5" customHeight="1" x14ac:dyDescent="0.25">
      <c r="B9" s="30"/>
      <c r="C9" s="31"/>
      <c r="D9" s="32"/>
      <c r="E9" s="32"/>
      <c r="F9" s="33"/>
      <c r="G9" s="34"/>
      <c r="H9" s="33"/>
      <c r="I9" s="34"/>
      <c r="J9" s="42"/>
    </row>
    <row r="11" spans="1:14" x14ac:dyDescent="0.2">
      <c r="B11" s="36" t="s">
        <v>1002</v>
      </c>
      <c r="D11" s="12"/>
      <c r="H11" s="13" t="s">
        <v>991</v>
      </c>
      <c r="J11" s="43"/>
    </row>
    <row r="12" spans="1:14" x14ac:dyDescent="0.2">
      <c r="D12" s="12"/>
      <c r="H12" s="13" t="s">
        <v>992</v>
      </c>
      <c r="J12" s="43"/>
    </row>
    <row r="13" spans="1:14" ht="12" customHeight="1" x14ac:dyDescent="0.2">
      <c r="C13" s="13"/>
      <c r="D13" s="12"/>
      <c r="J13" s="44"/>
    </row>
    <row r="14" spans="1:14" ht="12" customHeight="1" x14ac:dyDescent="0.2">
      <c r="C14" s="13"/>
      <c r="D14" s="12"/>
      <c r="J14" s="44"/>
    </row>
    <row r="15" spans="1:14" ht="12" customHeight="1" x14ac:dyDescent="0.2">
      <c r="B15" s="36" t="s">
        <v>996</v>
      </c>
      <c r="D15" s="12"/>
      <c r="H15" s="13" t="s">
        <v>991</v>
      </c>
      <c r="J15" s="44"/>
    </row>
    <row r="16" spans="1:14" ht="12" customHeight="1" x14ac:dyDescent="0.2">
      <c r="C16" s="13"/>
      <c r="D16" s="12"/>
      <c r="H16" s="13" t="s">
        <v>992</v>
      </c>
      <c r="J16" s="44"/>
    </row>
    <row r="17" spans="1:16" ht="12" customHeight="1" x14ac:dyDescent="0.2">
      <c r="C17" s="13"/>
      <c r="D17" s="12"/>
      <c r="H17" s="13"/>
      <c r="J17" s="44"/>
    </row>
    <row r="18" spans="1:16" ht="12" customHeight="1" x14ac:dyDescent="0.2">
      <c r="J18" s="44"/>
    </row>
    <row r="19" spans="1:16" ht="18" customHeight="1" x14ac:dyDescent="0.25">
      <c r="B19" s="9" t="s">
        <v>997</v>
      </c>
      <c r="C19" s="35"/>
      <c r="D19" s="35"/>
      <c r="E19" s="35"/>
      <c r="F19" s="35"/>
      <c r="G19" s="35"/>
      <c r="H19" s="35"/>
      <c r="I19" s="35"/>
      <c r="J19" s="45"/>
    </row>
    <row r="21" spans="1:16" x14ac:dyDescent="0.2">
      <c r="A21" s="72"/>
      <c r="B21" s="73" t="s">
        <v>998</v>
      </c>
      <c r="C21" s="74"/>
      <c r="D21" s="74"/>
      <c r="E21" s="75"/>
      <c r="F21" s="76"/>
      <c r="G21" s="76"/>
      <c r="H21" s="83" t="s">
        <v>999</v>
      </c>
      <c r="I21" s="84" t="s">
        <v>1000</v>
      </c>
      <c r="J21" s="85" t="s">
        <v>1001</v>
      </c>
    </row>
    <row r="22" spans="1:16" x14ac:dyDescent="0.2">
      <c r="A22" s="80"/>
      <c r="B22" s="80" t="s">
        <v>1020</v>
      </c>
      <c r="C22" s="81"/>
      <c r="D22" s="81"/>
      <c r="E22" s="81"/>
      <c r="F22" s="81"/>
      <c r="G22" s="82"/>
      <c r="H22" s="86"/>
      <c r="I22" s="87">
        <v>1</v>
      </c>
      <c r="J22" s="88"/>
    </row>
    <row r="23" spans="1:16" x14ac:dyDescent="0.2">
      <c r="A23" s="80"/>
      <c r="B23" s="80" t="s">
        <v>1021</v>
      </c>
      <c r="C23" s="81" t="s">
        <v>745</v>
      </c>
      <c r="D23" s="81"/>
      <c r="E23" s="81"/>
      <c r="F23" s="81"/>
      <c r="G23" s="82"/>
      <c r="H23" s="86"/>
      <c r="I23" s="87">
        <v>5</v>
      </c>
      <c r="J23" s="88">
        <f>'Rekapitulace Objekt 01'!H23</f>
        <v>0</v>
      </c>
      <c r="O23" t="s">
        <v>988</v>
      </c>
      <c r="P23" t="s">
        <v>988</v>
      </c>
    </row>
    <row r="24" spans="1:16" ht="25.5" customHeight="1" x14ac:dyDescent="0.25">
      <c r="A24" s="90"/>
      <c r="B24" s="340" t="s">
        <v>1022</v>
      </c>
      <c r="C24" s="341"/>
      <c r="D24" s="341"/>
      <c r="E24" s="341"/>
      <c r="F24" s="91"/>
      <c r="G24" s="92"/>
      <c r="H24" s="93"/>
      <c r="I24" s="94"/>
      <c r="J24" s="89">
        <f>SUM(J22:J23)</f>
        <v>0</v>
      </c>
    </row>
    <row r="33" spans="1:10" ht="15.75" x14ac:dyDescent="0.25">
      <c r="B33" s="95" t="s">
        <v>1023</v>
      </c>
    </row>
    <row r="35" spans="1:10" ht="25.5" customHeight="1" x14ac:dyDescent="0.2">
      <c r="A35" s="96"/>
      <c r="B35" s="97" t="s">
        <v>1024</v>
      </c>
      <c r="C35" s="98" t="s">
        <v>1025</v>
      </c>
      <c r="D35" s="98"/>
      <c r="E35" s="98"/>
      <c r="F35" s="98"/>
      <c r="G35" s="99"/>
      <c r="H35" s="99"/>
      <c r="I35" s="99"/>
      <c r="J35" s="100" t="s">
        <v>1026</v>
      </c>
    </row>
    <row r="36" spans="1:10" ht="25.5" customHeight="1" x14ac:dyDescent="0.2">
      <c r="A36" s="101"/>
      <c r="B36" s="102" t="s">
        <v>1027</v>
      </c>
      <c r="C36" s="342" t="s">
        <v>1028</v>
      </c>
      <c r="D36" s="342"/>
      <c r="E36" s="342"/>
      <c r="F36" s="343"/>
      <c r="G36" s="344"/>
      <c r="H36" s="344"/>
      <c r="I36" s="344"/>
      <c r="J36" s="103">
        <f>'01 AAA0402 Pol'!F8</f>
        <v>0</v>
      </c>
    </row>
    <row r="37" spans="1:10" ht="25.5" customHeight="1" x14ac:dyDescent="0.2">
      <c r="A37" s="101"/>
      <c r="B37" s="101" t="s">
        <v>1029</v>
      </c>
      <c r="C37" s="345" t="s">
        <v>1030</v>
      </c>
      <c r="D37" s="345"/>
      <c r="E37" s="345"/>
      <c r="F37" s="346"/>
      <c r="G37" s="347"/>
      <c r="H37" s="347"/>
      <c r="I37" s="347"/>
      <c r="J37" s="104">
        <f>'01 AAA0401 Pol'!F8</f>
        <v>0</v>
      </c>
    </row>
    <row r="38" spans="1:10" ht="25.5" customHeight="1" x14ac:dyDescent="0.2">
      <c r="A38" s="101"/>
      <c r="B38" s="101" t="s">
        <v>1031</v>
      </c>
      <c r="C38" s="345" t="s">
        <v>1032</v>
      </c>
      <c r="D38" s="345"/>
      <c r="E38" s="345"/>
      <c r="F38" s="346"/>
      <c r="G38" s="347"/>
      <c r="H38" s="347"/>
      <c r="I38" s="347"/>
      <c r="J38" s="104">
        <f>'01 AAA0402 Pol'!F36</f>
        <v>0</v>
      </c>
    </row>
    <row r="39" spans="1:10" ht="25.5" customHeight="1" x14ac:dyDescent="0.2">
      <c r="A39" s="101"/>
      <c r="B39" s="101" t="s">
        <v>1033</v>
      </c>
      <c r="C39" s="345" t="s">
        <v>1034</v>
      </c>
      <c r="D39" s="345"/>
      <c r="E39" s="345"/>
      <c r="F39" s="346"/>
      <c r="G39" s="347"/>
      <c r="H39" s="347"/>
      <c r="I39" s="347"/>
      <c r="J39" s="104">
        <f>'01 AAA0401 Pol'!F15</f>
        <v>0</v>
      </c>
    </row>
    <row r="40" spans="1:10" ht="25.5" customHeight="1" x14ac:dyDescent="0.2">
      <c r="A40" s="101"/>
      <c r="B40" s="101" t="s">
        <v>1035</v>
      </c>
      <c r="C40" s="345" t="s">
        <v>1036</v>
      </c>
      <c r="D40" s="345"/>
      <c r="E40" s="345"/>
      <c r="F40" s="346"/>
      <c r="G40" s="347"/>
      <c r="H40" s="347"/>
      <c r="I40" s="347"/>
      <c r="J40" s="104">
        <f>'01 AAA0401 Pol'!F22</f>
        <v>0</v>
      </c>
    </row>
    <row r="41" spans="1:10" ht="25.5" customHeight="1" x14ac:dyDescent="0.2">
      <c r="A41" s="101"/>
      <c r="B41" s="101" t="s">
        <v>1037</v>
      </c>
      <c r="C41" s="345" t="s">
        <v>1038</v>
      </c>
      <c r="D41" s="345"/>
      <c r="E41" s="345"/>
      <c r="F41" s="346"/>
      <c r="G41" s="347"/>
      <c r="H41" s="347"/>
      <c r="I41" s="347"/>
      <c r="J41" s="104">
        <f>'01 AAA0402 Pol'!F41</f>
        <v>0</v>
      </c>
    </row>
    <row r="42" spans="1:10" ht="25.5" customHeight="1" x14ac:dyDescent="0.2">
      <c r="A42" s="101"/>
      <c r="B42" s="101" t="s">
        <v>1039</v>
      </c>
      <c r="C42" s="345" t="s">
        <v>1040</v>
      </c>
      <c r="D42" s="345"/>
      <c r="E42" s="345"/>
      <c r="F42" s="346"/>
      <c r="G42" s="347"/>
      <c r="H42" s="347"/>
      <c r="I42" s="347"/>
      <c r="J42" s="104">
        <f>'01 AAA0402 Pol'!F56</f>
        <v>0</v>
      </c>
    </row>
    <row r="43" spans="1:10" ht="25.5" customHeight="1" x14ac:dyDescent="0.2">
      <c r="A43" s="101"/>
      <c r="B43" s="101" t="s">
        <v>1041</v>
      </c>
      <c r="C43" s="345" t="s">
        <v>1042</v>
      </c>
      <c r="D43" s="345"/>
      <c r="E43" s="345"/>
      <c r="F43" s="346"/>
      <c r="G43" s="347"/>
      <c r="H43" s="347"/>
      <c r="I43" s="347"/>
      <c r="J43" s="104">
        <f>'01 AAA0401 Pol'!F404</f>
        <v>0</v>
      </c>
    </row>
    <row r="44" spans="1:10" ht="25.5" customHeight="1" x14ac:dyDescent="0.2">
      <c r="A44" s="101"/>
      <c r="B44" s="101" t="s">
        <v>1043</v>
      </c>
      <c r="C44" s="345" t="s">
        <v>1044</v>
      </c>
      <c r="D44" s="345"/>
      <c r="E44" s="345"/>
      <c r="F44" s="346"/>
      <c r="G44" s="347"/>
      <c r="H44" s="347"/>
      <c r="I44" s="347"/>
      <c r="J44" s="104">
        <f>'01 AAA0402 Pol'!F77</f>
        <v>0</v>
      </c>
    </row>
    <row r="45" spans="1:10" ht="25.5" customHeight="1" x14ac:dyDescent="0.2">
      <c r="A45" s="101"/>
      <c r="B45" s="101" t="s">
        <v>1045</v>
      </c>
      <c r="C45" s="345" t="s">
        <v>1046</v>
      </c>
      <c r="D45" s="345"/>
      <c r="E45" s="345"/>
      <c r="F45" s="346"/>
      <c r="G45" s="347"/>
      <c r="H45" s="347"/>
      <c r="I45" s="347"/>
      <c r="J45" s="104">
        <f>'01 AAA0401 Pol'!F415</f>
        <v>0</v>
      </c>
    </row>
    <row r="46" spans="1:10" ht="25.5" customHeight="1" x14ac:dyDescent="0.2">
      <c r="A46" s="101"/>
      <c r="B46" s="101" t="s">
        <v>1047</v>
      </c>
      <c r="C46" s="345" t="s">
        <v>1048</v>
      </c>
      <c r="D46" s="345"/>
      <c r="E46" s="345"/>
      <c r="F46" s="346"/>
      <c r="G46" s="347"/>
      <c r="H46" s="347"/>
      <c r="I46" s="347"/>
      <c r="J46" s="104">
        <f>'01 AAA0401 Pol'!F500</f>
        <v>0</v>
      </c>
    </row>
    <row r="47" spans="1:10" ht="25.5" customHeight="1" x14ac:dyDescent="0.2">
      <c r="A47" s="101"/>
      <c r="B47" s="101" t="s">
        <v>1049</v>
      </c>
      <c r="C47" s="345" t="s">
        <v>1050</v>
      </c>
      <c r="D47" s="345"/>
      <c r="E47" s="345"/>
      <c r="F47" s="346"/>
      <c r="G47" s="347"/>
      <c r="H47" s="347"/>
      <c r="I47" s="347"/>
      <c r="J47" s="104">
        <f>'01 AAA0401 Pol'!F503+'01 AAA0402 Pol'!F92</f>
        <v>0</v>
      </c>
    </row>
    <row r="48" spans="1:10" ht="25.5" customHeight="1" x14ac:dyDescent="0.2">
      <c r="A48" s="101"/>
      <c r="B48" s="101" t="s">
        <v>1051</v>
      </c>
      <c r="C48" s="345" t="s">
        <v>1052</v>
      </c>
      <c r="D48" s="345"/>
      <c r="E48" s="345"/>
      <c r="F48" s="346"/>
      <c r="G48" s="347"/>
      <c r="H48" s="347"/>
      <c r="I48" s="347"/>
      <c r="J48" s="104">
        <f>'01 AAA0401 Pol'!F544</f>
        <v>0</v>
      </c>
    </row>
    <row r="49" spans="1:10" ht="25.5" customHeight="1" x14ac:dyDescent="0.2">
      <c r="A49" s="101"/>
      <c r="B49" s="101" t="s">
        <v>1053</v>
      </c>
      <c r="C49" s="345" t="s">
        <v>1054</v>
      </c>
      <c r="D49" s="345"/>
      <c r="E49" s="345"/>
      <c r="F49" s="346"/>
      <c r="G49" s="347"/>
      <c r="H49" s="347"/>
      <c r="I49" s="347"/>
      <c r="J49" s="104">
        <f>'01 AAA0404 Pol'!F8</f>
        <v>0</v>
      </c>
    </row>
    <row r="50" spans="1:10" ht="25.5" customHeight="1" x14ac:dyDescent="0.2">
      <c r="A50" s="101"/>
      <c r="B50" s="101" t="s">
        <v>1055</v>
      </c>
      <c r="C50" s="345" t="s">
        <v>1056</v>
      </c>
      <c r="D50" s="345"/>
      <c r="E50" s="345"/>
      <c r="F50" s="346"/>
      <c r="G50" s="347"/>
      <c r="H50" s="347"/>
      <c r="I50" s="347"/>
      <c r="J50" s="104">
        <f>'01 AAA0402 Pol'!F99</f>
        <v>0</v>
      </c>
    </row>
    <row r="51" spans="1:10" ht="25.5" customHeight="1" x14ac:dyDescent="0.2">
      <c r="A51" s="101"/>
      <c r="B51" s="101" t="s">
        <v>1057</v>
      </c>
      <c r="C51" s="345" t="s">
        <v>1058</v>
      </c>
      <c r="D51" s="345"/>
      <c r="E51" s="345"/>
      <c r="F51" s="346"/>
      <c r="G51" s="347"/>
      <c r="H51" s="347"/>
      <c r="I51" s="347"/>
      <c r="J51" s="104">
        <f>'01 AAA0401 Pol'!F550</f>
        <v>0</v>
      </c>
    </row>
    <row r="52" spans="1:10" ht="25.5" customHeight="1" x14ac:dyDescent="0.2">
      <c r="A52" s="101"/>
      <c r="B52" s="101" t="s">
        <v>1059</v>
      </c>
      <c r="C52" s="345" t="s">
        <v>1060</v>
      </c>
      <c r="D52" s="345"/>
      <c r="E52" s="345"/>
      <c r="F52" s="346"/>
      <c r="G52" s="347"/>
      <c r="H52" s="347"/>
      <c r="I52" s="347"/>
      <c r="J52" s="104">
        <f>'01 AAA0405 Pol'!F8</f>
        <v>0</v>
      </c>
    </row>
    <row r="53" spans="1:10" ht="25.5" customHeight="1" x14ac:dyDescent="0.2">
      <c r="A53" s="101"/>
      <c r="B53" s="101" t="s">
        <v>1061</v>
      </c>
      <c r="C53" s="345" t="s">
        <v>1062</v>
      </c>
      <c r="D53" s="345"/>
      <c r="E53" s="345"/>
      <c r="F53" s="346"/>
      <c r="G53" s="347"/>
      <c r="H53" s="347"/>
      <c r="I53" s="347"/>
      <c r="J53" s="104">
        <f>'01 AAA0401 Pol'!F721</f>
        <v>0</v>
      </c>
    </row>
    <row r="54" spans="1:10" ht="25.5" customHeight="1" x14ac:dyDescent="0.2">
      <c r="A54" s="101"/>
      <c r="B54" s="101" t="s">
        <v>1063</v>
      </c>
      <c r="C54" s="345" t="s">
        <v>1064</v>
      </c>
      <c r="D54" s="345"/>
      <c r="E54" s="345"/>
      <c r="F54" s="346"/>
      <c r="G54" s="347"/>
      <c r="H54" s="347"/>
      <c r="I54" s="347"/>
      <c r="J54" s="104">
        <f>'01 AAA0401 Pol'!F780</f>
        <v>0</v>
      </c>
    </row>
    <row r="55" spans="1:10" ht="25.5" customHeight="1" x14ac:dyDescent="0.2">
      <c r="A55" s="101"/>
      <c r="B55" s="101" t="s">
        <v>1065</v>
      </c>
      <c r="C55" s="345" t="s">
        <v>1066</v>
      </c>
      <c r="D55" s="345"/>
      <c r="E55" s="345"/>
      <c r="F55" s="346"/>
      <c r="G55" s="347"/>
      <c r="H55" s="347"/>
      <c r="I55" s="347"/>
      <c r="J55" s="104">
        <f>'01 AAA0401 Pol'!F832</f>
        <v>0</v>
      </c>
    </row>
    <row r="56" spans="1:10" ht="25.5" customHeight="1" x14ac:dyDescent="0.2">
      <c r="A56" s="101"/>
      <c r="B56" s="101" t="s">
        <v>1067</v>
      </c>
      <c r="C56" s="345" t="s">
        <v>1068</v>
      </c>
      <c r="D56" s="345"/>
      <c r="E56" s="345"/>
      <c r="F56" s="346"/>
      <c r="G56" s="347"/>
      <c r="H56" s="347"/>
      <c r="I56" s="347"/>
      <c r="J56" s="104">
        <f>'01 AAA0401 Pol'!F864</f>
        <v>0</v>
      </c>
    </row>
    <row r="57" spans="1:10" ht="25.5" customHeight="1" x14ac:dyDescent="0.2">
      <c r="A57" s="101"/>
      <c r="B57" s="101" t="s">
        <v>1069</v>
      </c>
      <c r="C57" s="345" t="s">
        <v>1070</v>
      </c>
      <c r="D57" s="345"/>
      <c r="E57" s="345"/>
      <c r="F57" s="346"/>
      <c r="G57" s="347"/>
      <c r="H57" s="347"/>
      <c r="I57" s="347"/>
      <c r="J57" s="104">
        <f>'01 AAA0401 Pol'!F901</f>
        <v>0</v>
      </c>
    </row>
    <row r="58" spans="1:10" ht="25.5" customHeight="1" x14ac:dyDescent="0.2">
      <c r="A58" s="101"/>
      <c r="B58" s="101" t="s">
        <v>1071</v>
      </c>
      <c r="C58" s="345" t="s">
        <v>1072</v>
      </c>
      <c r="D58" s="345"/>
      <c r="E58" s="345"/>
      <c r="F58" s="346"/>
      <c r="G58" s="347"/>
      <c r="H58" s="347"/>
      <c r="I58" s="347"/>
      <c r="J58" s="104">
        <f>'01 AAA0401 Pol'!F916</f>
        <v>0</v>
      </c>
    </row>
    <row r="59" spans="1:10" ht="25.5" customHeight="1" x14ac:dyDescent="0.2">
      <c r="A59" s="101"/>
      <c r="B59" s="101" t="s">
        <v>1073</v>
      </c>
      <c r="C59" s="345" t="s">
        <v>1074</v>
      </c>
      <c r="D59" s="345"/>
      <c r="E59" s="345"/>
      <c r="F59" s="346"/>
      <c r="G59" s="347"/>
      <c r="H59" s="347"/>
      <c r="I59" s="347"/>
      <c r="J59" s="104">
        <f>'01 AAA0401 Pol'!F949</f>
        <v>0</v>
      </c>
    </row>
    <row r="60" spans="1:10" ht="25.5" customHeight="1" x14ac:dyDescent="0.2">
      <c r="A60" s="101"/>
      <c r="B60" s="101" t="s">
        <v>1075</v>
      </c>
      <c r="C60" s="345" t="s">
        <v>1076</v>
      </c>
      <c r="D60" s="345"/>
      <c r="E60" s="345"/>
      <c r="F60" s="346"/>
      <c r="G60" s="347"/>
      <c r="H60" s="347"/>
      <c r="I60" s="347"/>
      <c r="J60" s="104">
        <f>'01 AAA0403 Pol'!F216</f>
        <v>0</v>
      </c>
    </row>
    <row r="61" spans="1:10" ht="25.5" customHeight="1" x14ac:dyDescent="0.2">
      <c r="A61" s="101"/>
      <c r="B61" s="101" t="s">
        <v>1077</v>
      </c>
      <c r="C61" s="345" t="s">
        <v>1078</v>
      </c>
      <c r="D61" s="345"/>
      <c r="E61" s="345"/>
      <c r="F61" s="346"/>
      <c r="G61" s="347"/>
      <c r="H61" s="347"/>
      <c r="I61" s="347"/>
      <c r="J61" s="104">
        <f>'01 AAA0403 Pol'!F102</f>
        <v>0</v>
      </c>
    </row>
    <row r="62" spans="1:10" ht="25.5" customHeight="1" x14ac:dyDescent="0.2">
      <c r="A62" s="101"/>
      <c r="B62" s="101" t="s">
        <v>1079</v>
      </c>
      <c r="C62" s="345" t="s">
        <v>1080</v>
      </c>
      <c r="D62" s="345"/>
      <c r="E62" s="345"/>
      <c r="F62" s="346"/>
      <c r="G62" s="347"/>
      <c r="H62" s="347"/>
      <c r="I62" s="347"/>
      <c r="J62" s="104">
        <f>'01 AAA0403 Pol'!F238</f>
        <v>0</v>
      </c>
    </row>
    <row r="63" spans="1:10" ht="25.5" customHeight="1" x14ac:dyDescent="0.2">
      <c r="A63" s="101"/>
      <c r="B63" s="101" t="s">
        <v>1081</v>
      </c>
      <c r="C63" s="345" t="s">
        <v>1082</v>
      </c>
      <c r="D63" s="345"/>
      <c r="E63" s="345"/>
      <c r="F63" s="346"/>
      <c r="G63" s="347"/>
      <c r="H63" s="347"/>
      <c r="I63" s="347"/>
      <c r="J63" s="104">
        <f>'01 AAA0403 Pol'!F8</f>
        <v>0</v>
      </c>
    </row>
    <row r="64" spans="1:10" ht="25.5" customHeight="1" x14ac:dyDescent="0.2">
      <c r="A64" s="101"/>
      <c r="B64" s="101" t="s">
        <v>1083</v>
      </c>
      <c r="C64" s="345" t="s">
        <v>1084</v>
      </c>
      <c r="D64" s="345"/>
      <c r="E64" s="345"/>
      <c r="F64" s="346"/>
      <c r="G64" s="347"/>
      <c r="H64" s="347"/>
      <c r="I64" s="347"/>
      <c r="J64" s="104">
        <f>'01 AAA0403 Pol'!F73</f>
        <v>0</v>
      </c>
    </row>
    <row r="65" spans="1:10" ht="25.5" customHeight="1" x14ac:dyDescent="0.2">
      <c r="A65" s="101"/>
      <c r="B65" s="101" t="s">
        <v>1085</v>
      </c>
      <c r="C65" s="345" t="s">
        <v>1086</v>
      </c>
      <c r="D65" s="345"/>
      <c r="E65" s="345"/>
      <c r="F65" s="346"/>
      <c r="G65" s="347"/>
      <c r="H65" s="347"/>
      <c r="I65" s="347"/>
      <c r="J65" s="104">
        <f>'01 AAA0403 Pol'!F93</f>
        <v>0</v>
      </c>
    </row>
    <row r="66" spans="1:10" ht="25.5" customHeight="1" x14ac:dyDescent="0.2">
      <c r="A66" s="101"/>
      <c r="B66" s="101" t="s">
        <v>1087</v>
      </c>
      <c r="C66" s="345" t="s">
        <v>1088</v>
      </c>
      <c r="D66" s="345"/>
      <c r="E66" s="345"/>
      <c r="F66" s="346"/>
      <c r="G66" s="347"/>
      <c r="H66" s="347"/>
      <c r="I66" s="347"/>
      <c r="J66" s="104">
        <f>'01 AAA0403 Pol'!F115</f>
        <v>0</v>
      </c>
    </row>
    <row r="67" spans="1:10" ht="25.5" customHeight="1" x14ac:dyDescent="0.2">
      <c r="A67" s="101"/>
      <c r="B67" s="101" t="s">
        <v>1089</v>
      </c>
      <c r="C67" s="345" t="s">
        <v>1090</v>
      </c>
      <c r="D67" s="345"/>
      <c r="E67" s="345"/>
      <c r="F67" s="346"/>
      <c r="G67" s="347"/>
      <c r="H67" s="347"/>
      <c r="I67" s="347"/>
      <c r="J67" s="104">
        <f>'01 AAA0403 Pol'!F197</f>
        <v>0</v>
      </c>
    </row>
    <row r="68" spans="1:10" ht="25.5" customHeight="1" x14ac:dyDescent="0.2">
      <c r="A68" s="101"/>
      <c r="B68" s="101" t="s">
        <v>1091</v>
      </c>
      <c r="C68" s="345" t="s">
        <v>1092</v>
      </c>
      <c r="D68" s="345"/>
      <c r="E68" s="345"/>
      <c r="F68" s="346"/>
      <c r="G68" s="347"/>
      <c r="H68" s="347"/>
      <c r="I68" s="347"/>
      <c r="J68" s="104">
        <f>'01 AAA0403 Pol'!F204</f>
        <v>0</v>
      </c>
    </row>
    <row r="69" spans="1:10" ht="25.5" customHeight="1" x14ac:dyDescent="0.2">
      <c r="A69" s="101"/>
      <c r="B69" s="105" t="s">
        <v>1093</v>
      </c>
      <c r="C69" s="348" t="s">
        <v>1094</v>
      </c>
      <c r="D69" s="348"/>
      <c r="E69" s="348"/>
      <c r="F69" s="349"/>
      <c r="G69" s="350"/>
      <c r="H69" s="350"/>
      <c r="I69" s="350"/>
      <c r="J69" s="106">
        <f>'01 AAA0401 Pol'!F957+'01 AAA0402 Pol'!F115</f>
        <v>0</v>
      </c>
    </row>
    <row r="70" spans="1:10" ht="25.5" customHeight="1" x14ac:dyDescent="0.2">
      <c r="A70" s="107"/>
      <c r="B70" s="108" t="s">
        <v>1095</v>
      </c>
      <c r="C70" s="109"/>
      <c r="D70" s="109"/>
      <c r="E70" s="109"/>
      <c r="F70" s="110"/>
      <c r="G70" s="111"/>
      <c r="H70" s="111"/>
      <c r="I70" s="111"/>
      <c r="J70" s="112">
        <f>SUM(J36:J69)</f>
        <v>0</v>
      </c>
    </row>
    <row r="71" spans="1:10" x14ac:dyDescent="0.2">
      <c r="A71" s="77"/>
      <c r="B71" s="77"/>
      <c r="C71" s="77"/>
      <c r="D71" s="77"/>
      <c r="E71" s="77"/>
      <c r="F71" s="77"/>
      <c r="G71" s="78"/>
      <c r="H71" s="77"/>
      <c r="I71" s="78"/>
      <c r="J71" s="79"/>
    </row>
    <row r="72" spans="1:10" x14ac:dyDescent="0.2">
      <c r="A72" s="77"/>
      <c r="B72" s="77"/>
      <c r="C72" s="77"/>
      <c r="D72" s="77"/>
      <c r="E72" s="77"/>
      <c r="F72" s="77"/>
      <c r="G72" s="78"/>
      <c r="H72" s="77"/>
      <c r="I72" s="78"/>
      <c r="J72" s="79"/>
    </row>
    <row r="73" spans="1:10" x14ac:dyDescent="0.2">
      <c r="A73" s="77"/>
      <c r="B73" s="77"/>
      <c r="C73" s="77"/>
      <c r="D73" s="77"/>
      <c r="E73" s="77"/>
      <c r="F73" s="77"/>
      <c r="G73" s="78"/>
      <c r="H73" s="77"/>
      <c r="I73" s="78"/>
      <c r="J73" s="79"/>
    </row>
  </sheetData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5">
    <mergeCell ref="C69:I69"/>
    <mergeCell ref="C59:I59"/>
    <mergeCell ref="C60:I60"/>
    <mergeCell ref="C61:I61"/>
    <mergeCell ref="C62:I62"/>
    <mergeCell ref="C63:I63"/>
    <mergeCell ref="C68:I68"/>
    <mergeCell ref="C50:I50"/>
    <mergeCell ref="C67:I67"/>
    <mergeCell ref="C55:I55"/>
    <mergeCell ref="C57:I57"/>
    <mergeCell ref="C65:I65"/>
    <mergeCell ref="C58:I58"/>
    <mergeCell ref="C56:I56"/>
    <mergeCell ref="C64:I64"/>
    <mergeCell ref="C54:I54"/>
    <mergeCell ref="C53:I53"/>
    <mergeCell ref="C66:I66"/>
    <mergeCell ref="C52:I52"/>
    <mergeCell ref="C51:I51"/>
    <mergeCell ref="C46:I46"/>
    <mergeCell ref="C48:I48"/>
    <mergeCell ref="C49:I49"/>
    <mergeCell ref="C47:I47"/>
    <mergeCell ref="C39:I39"/>
    <mergeCell ref="C44:I44"/>
    <mergeCell ref="C40:I40"/>
    <mergeCell ref="C41:I41"/>
    <mergeCell ref="C42:I42"/>
    <mergeCell ref="C45:I45"/>
    <mergeCell ref="B24:E24"/>
    <mergeCell ref="C36:I36"/>
    <mergeCell ref="C37:I37"/>
    <mergeCell ref="C38:I38"/>
    <mergeCell ref="C43:I43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27" customWidth="1"/>
  </cols>
  <sheetData>
    <row r="1" spans="1:8" ht="13.5" thickTop="1" x14ac:dyDescent="0.2">
      <c r="A1" s="15" t="s">
        <v>990</v>
      </c>
      <c r="B1" s="20" t="str">
        <f>Stavba!CisloStavby</f>
        <v>AAA1504</v>
      </c>
      <c r="C1" s="23" t="str">
        <f>Stavba!NazevStavby</f>
        <v>Modernizace budov v areálu IVEP, a. s.</v>
      </c>
      <c r="D1" s="23"/>
      <c r="E1" s="23"/>
      <c r="F1" s="23"/>
      <c r="G1" s="16"/>
      <c r="H1" s="25"/>
    </row>
    <row r="2" spans="1:8" ht="13.5" thickBot="1" x14ac:dyDescent="0.25">
      <c r="A2" s="17" t="s">
        <v>1006</v>
      </c>
      <c r="B2" s="22"/>
      <c r="C2" s="352"/>
      <c r="D2" s="352"/>
      <c r="E2" s="352"/>
      <c r="F2" s="352"/>
      <c r="G2" s="18" t="s">
        <v>993</v>
      </c>
      <c r="H2" s="26" t="s">
        <v>994</v>
      </c>
    </row>
    <row r="3" spans="1:8" ht="13.5" thickTop="1" x14ac:dyDescent="0.2"/>
    <row r="4" spans="1:8" ht="18" x14ac:dyDescent="0.25">
      <c r="A4" s="351" t="s">
        <v>995</v>
      </c>
      <c r="B4" s="351"/>
      <c r="C4" s="351"/>
      <c r="D4" s="351"/>
      <c r="E4" s="351"/>
      <c r="F4" s="351"/>
      <c r="G4" s="351"/>
      <c r="H4" s="351"/>
    </row>
    <row r="6" spans="1:8" ht="15.75" x14ac:dyDescent="0.25">
      <c r="A6" s="24" t="s">
        <v>1003</v>
      </c>
      <c r="B6" s="21">
        <f>B2</f>
        <v>0</v>
      </c>
    </row>
    <row r="7" spans="1:8" ht="15.75" x14ac:dyDescent="0.25">
      <c r="B7" s="353">
        <f>C2</f>
        <v>0</v>
      </c>
      <c r="C7" s="354"/>
      <c r="D7" s="354"/>
      <c r="E7" s="354"/>
      <c r="F7" s="354"/>
      <c r="G7" s="354"/>
    </row>
    <row r="9" spans="1:8" s="24" customFormat="1" ht="12.75" customHeight="1" x14ac:dyDescent="0.2">
      <c r="A9" s="24" t="s">
        <v>1005</v>
      </c>
      <c r="H9" s="28"/>
    </row>
    <row r="10" spans="1:8" s="24" customFormat="1" ht="12.75" customHeight="1" x14ac:dyDescent="0.2">
      <c r="H10" s="28"/>
    </row>
    <row r="11" spans="1:8" s="24" customFormat="1" ht="12.75" customHeight="1" x14ac:dyDescent="0.2">
      <c r="H11" s="28"/>
    </row>
    <row r="12" spans="1:8" s="24" customFormat="1" ht="12.75" customHeight="1" x14ac:dyDescent="0.2">
      <c r="H12" s="28"/>
    </row>
    <row r="13" spans="1:8" s="24" customFormat="1" ht="12.75" customHeight="1" x14ac:dyDescent="0.2">
      <c r="H13" s="28"/>
    </row>
    <row r="14" spans="1:8" s="24" customFormat="1" ht="12.75" customHeight="1" x14ac:dyDescent="0.2">
      <c r="H14" s="28"/>
    </row>
    <row r="15" spans="1:8" s="24" customFormat="1" ht="12.75" customHeight="1" x14ac:dyDescent="0.2">
      <c r="H15" s="28"/>
    </row>
    <row r="16" spans="1:8" s="24" customFormat="1" ht="12.75" customHeight="1" x14ac:dyDescent="0.2">
      <c r="H16" s="28"/>
    </row>
    <row r="17" spans="8:8" s="24" customFormat="1" ht="12.75" customHeight="1" x14ac:dyDescent="0.2">
      <c r="H17" s="28"/>
    </row>
    <row r="18" spans="8:8" s="24" customFormat="1" ht="12.75" customHeight="1" x14ac:dyDescent="0.2">
      <c r="H18" s="28"/>
    </row>
    <row r="19" spans="8:8" s="24" customFormat="1" ht="12.75" customHeight="1" x14ac:dyDescent="0.2">
      <c r="H19" s="28"/>
    </row>
    <row r="20" spans="8:8" s="24" customFormat="1" ht="12.75" customHeight="1" x14ac:dyDescent="0.2">
      <c r="H20" s="28"/>
    </row>
    <row r="21" spans="8:8" s="24" customFormat="1" ht="12.75" customHeight="1" x14ac:dyDescent="0.2">
      <c r="H21" s="28"/>
    </row>
    <row r="22" spans="8:8" s="24" customFormat="1" ht="12.75" customHeight="1" x14ac:dyDescent="0.2">
      <c r="H22" s="28"/>
    </row>
    <row r="23" spans="8:8" s="24" customFormat="1" ht="12.75" customHeight="1" x14ac:dyDescent="0.2">
      <c r="H23" s="28"/>
    </row>
    <row r="24" spans="8:8" s="24" customFormat="1" ht="12.75" customHeight="1" x14ac:dyDescent="0.2">
      <c r="H24" s="28"/>
    </row>
    <row r="25" spans="8:8" s="24" customFormat="1" ht="12.75" customHeight="1" x14ac:dyDescent="0.2">
      <c r="H25" s="28"/>
    </row>
    <row r="26" spans="8:8" s="24" customFormat="1" ht="12.75" customHeight="1" x14ac:dyDescent="0.2">
      <c r="H26" s="28"/>
    </row>
    <row r="27" spans="8:8" s="24" customFormat="1" ht="12.75" customHeight="1" x14ac:dyDescent="0.2">
      <c r="H27" s="28"/>
    </row>
    <row r="28" spans="8:8" s="24" customFormat="1" ht="12.75" customHeight="1" x14ac:dyDescent="0.2">
      <c r="H28" s="28"/>
    </row>
    <row r="29" spans="8:8" s="24" customFormat="1" ht="12.75" customHeight="1" x14ac:dyDescent="0.2">
      <c r="H29" s="28"/>
    </row>
    <row r="30" spans="8:8" s="24" customFormat="1" ht="12.75" customHeight="1" x14ac:dyDescent="0.2">
      <c r="H30" s="28"/>
    </row>
    <row r="31" spans="8:8" s="24" customFormat="1" ht="12.75" customHeight="1" x14ac:dyDescent="0.2">
      <c r="H31" s="28"/>
    </row>
    <row r="32" spans="8:8" s="24" customFormat="1" ht="12.75" customHeight="1" x14ac:dyDescent="0.2">
      <c r="H32" s="28"/>
    </row>
    <row r="33" spans="8:8" s="24" customFormat="1" ht="12.75" customHeight="1" x14ac:dyDescent="0.2">
      <c r="H33" s="28"/>
    </row>
    <row r="34" spans="8:8" s="24" customFormat="1" ht="12.75" customHeight="1" x14ac:dyDescent="0.2">
      <c r="H34" s="28"/>
    </row>
    <row r="35" spans="8:8" s="24" customFormat="1" ht="12.75" customHeight="1" x14ac:dyDescent="0.2">
      <c r="H35" s="28"/>
    </row>
    <row r="36" spans="8:8" s="24" customFormat="1" ht="12.75" customHeight="1" x14ac:dyDescent="0.2">
      <c r="H36" s="28"/>
    </row>
    <row r="37" spans="8:8" s="24" customFormat="1" ht="12.75" customHeight="1" x14ac:dyDescent="0.2">
      <c r="H37" s="28"/>
    </row>
    <row r="38" spans="8:8" s="24" customFormat="1" ht="12.75" customHeight="1" x14ac:dyDescent="0.2">
      <c r="H38" s="28"/>
    </row>
    <row r="39" spans="8:8" s="24" customFormat="1" ht="12.75" customHeight="1" x14ac:dyDescent="0.2">
      <c r="H39" s="28"/>
    </row>
    <row r="40" spans="8:8" s="24" customFormat="1" ht="12.75" customHeight="1" x14ac:dyDescent="0.2">
      <c r="H40" s="28"/>
    </row>
    <row r="41" spans="8:8" s="24" customFormat="1" ht="12.75" customHeight="1" x14ac:dyDescent="0.2">
      <c r="H41" s="28"/>
    </row>
    <row r="42" spans="8:8" s="24" customFormat="1" ht="12.75" customHeight="1" x14ac:dyDescent="0.2">
      <c r="H42" s="28"/>
    </row>
    <row r="43" spans="8:8" s="24" customFormat="1" ht="12.75" customHeight="1" x14ac:dyDescent="0.2">
      <c r="H43" s="28"/>
    </row>
    <row r="44" spans="8:8" s="24" customFormat="1" ht="12.75" customHeight="1" x14ac:dyDescent="0.2">
      <c r="H44" s="28"/>
    </row>
    <row r="45" spans="8:8" s="24" customFormat="1" ht="12.75" customHeight="1" x14ac:dyDescent="0.2">
      <c r="H45" s="28"/>
    </row>
    <row r="46" spans="8:8" s="24" customFormat="1" ht="12.75" customHeight="1" x14ac:dyDescent="0.2">
      <c r="H46" s="28"/>
    </row>
    <row r="47" spans="8:8" s="24" customFormat="1" ht="12.75" customHeight="1" x14ac:dyDescent="0.2">
      <c r="H47" s="28"/>
    </row>
    <row r="48" spans="8:8" s="24" customFormat="1" ht="12.75" customHeight="1" x14ac:dyDescent="0.2">
      <c r="H48" s="28"/>
    </row>
    <row r="49" spans="8:8" s="24" customFormat="1" ht="12.75" customHeight="1" x14ac:dyDescent="0.2">
      <c r="H49" s="28"/>
    </row>
    <row r="50" spans="8:8" s="24" customFormat="1" ht="12.75" customHeight="1" x14ac:dyDescent="0.2">
      <c r="H50" s="28"/>
    </row>
    <row r="51" spans="8:8" s="24" customFormat="1" ht="12.75" customHeight="1" x14ac:dyDescent="0.2">
      <c r="H51" s="28"/>
    </row>
    <row r="52" spans="8:8" s="24" customFormat="1" ht="12.75" customHeight="1" x14ac:dyDescent="0.2">
      <c r="H52" s="28"/>
    </row>
    <row r="53" spans="8:8" s="24" customFormat="1" ht="12.75" customHeight="1" x14ac:dyDescent="0.2">
      <c r="H53" s="28"/>
    </row>
    <row r="54" spans="8:8" s="24" customFormat="1" ht="12.75" customHeight="1" x14ac:dyDescent="0.2">
      <c r="H54" s="28"/>
    </row>
    <row r="55" spans="8:8" s="24" customFormat="1" ht="12.75" customHeight="1" x14ac:dyDescent="0.2">
      <c r="H55" s="28"/>
    </row>
    <row r="56" spans="8:8" s="24" customFormat="1" ht="12.75" customHeight="1" x14ac:dyDescent="0.2">
      <c r="H56" s="28"/>
    </row>
    <row r="57" spans="8:8" s="24" customFormat="1" ht="12.75" customHeight="1" x14ac:dyDescent="0.2">
      <c r="H57" s="28"/>
    </row>
    <row r="58" spans="8:8" s="24" customFormat="1" ht="12.75" customHeight="1" x14ac:dyDescent="0.2">
      <c r="H58" s="28"/>
    </row>
    <row r="59" spans="8:8" s="24" customFormat="1" ht="12.75" customHeight="1" x14ac:dyDescent="0.2">
      <c r="H59" s="28"/>
    </row>
    <row r="60" spans="8:8" s="24" customFormat="1" ht="12.75" customHeight="1" x14ac:dyDescent="0.2">
      <c r="H60" s="28"/>
    </row>
    <row r="61" spans="8:8" s="24" customFormat="1" ht="12.75" customHeight="1" x14ac:dyDescent="0.2">
      <c r="H61" s="28"/>
    </row>
    <row r="62" spans="8:8" s="24" customFormat="1" ht="12.75" customHeight="1" x14ac:dyDescent="0.2">
      <c r="H62" s="28"/>
    </row>
    <row r="63" spans="8:8" s="24" customFormat="1" ht="12.75" customHeight="1" x14ac:dyDescent="0.2">
      <c r="H63" s="28"/>
    </row>
    <row r="64" spans="8:8" s="24" customFormat="1" ht="12.75" customHeight="1" x14ac:dyDescent="0.2">
      <c r="H64" s="28"/>
    </row>
    <row r="65" spans="8:8" s="24" customFormat="1" ht="12.75" customHeight="1" x14ac:dyDescent="0.2">
      <c r="H65" s="28"/>
    </row>
    <row r="66" spans="8:8" s="24" customFormat="1" ht="12.75" customHeight="1" x14ac:dyDescent="0.2">
      <c r="H66" s="28"/>
    </row>
    <row r="67" spans="8:8" s="24" customFormat="1" ht="12.75" customHeight="1" x14ac:dyDescent="0.2">
      <c r="H67" s="28"/>
    </row>
    <row r="68" spans="8:8" s="24" customFormat="1" ht="12.75" customHeight="1" x14ac:dyDescent="0.2">
      <c r="H68" s="28"/>
    </row>
    <row r="69" spans="8:8" s="24" customFormat="1" ht="12.75" customHeight="1" x14ac:dyDescent="0.2">
      <c r="H69" s="28"/>
    </row>
    <row r="70" spans="8:8" s="24" customFormat="1" ht="12.75" customHeight="1" x14ac:dyDescent="0.2">
      <c r="H70" s="28"/>
    </row>
    <row r="71" spans="8:8" s="24" customFormat="1" ht="12.75" customHeight="1" x14ac:dyDescent="0.2">
      <c r="H71" s="28"/>
    </row>
    <row r="72" spans="8:8" s="24" customFormat="1" ht="12.75" customHeight="1" x14ac:dyDescent="0.2">
      <c r="H72" s="28"/>
    </row>
    <row r="73" spans="8:8" s="24" customFormat="1" ht="12.75" customHeight="1" x14ac:dyDescent="0.2">
      <c r="H73" s="28"/>
    </row>
    <row r="74" spans="8:8" s="24" customFormat="1" ht="12.75" customHeight="1" x14ac:dyDescent="0.2">
      <c r="H74" s="28"/>
    </row>
    <row r="75" spans="8:8" s="24" customFormat="1" ht="12.75" customHeight="1" x14ac:dyDescent="0.2">
      <c r="H75" s="28"/>
    </row>
    <row r="76" spans="8:8" s="24" customFormat="1" ht="12.75" customHeight="1" x14ac:dyDescent="0.2">
      <c r="H76" s="28"/>
    </row>
    <row r="77" spans="8:8" s="24" customFormat="1" ht="12.75" customHeight="1" x14ac:dyDescent="0.2">
      <c r="H77" s="28"/>
    </row>
    <row r="78" spans="8:8" s="24" customFormat="1" ht="12.75" customHeight="1" x14ac:dyDescent="0.2">
      <c r="H78" s="28"/>
    </row>
    <row r="79" spans="8:8" s="24" customFormat="1" ht="12.75" customHeight="1" x14ac:dyDescent="0.2">
      <c r="H79" s="28"/>
    </row>
    <row r="80" spans="8:8" s="24" customFormat="1" ht="12.75" customHeight="1" x14ac:dyDescent="0.2">
      <c r="H80" s="28"/>
    </row>
    <row r="81" spans="8:8" s="24" customFormat="1" ht="12.75" customHeight="1" x14ac:dyDescent="0.2">
      <c r="H81" s="28"/>
    </row>
    <row r="82" spans="8:8" s="24" customFormat="1" ht="12.75" customHeight="1" x14ac:dyDescent="0.2">
      <c r="H82" s="28"/>
    </row>
    <row r="83" spans="8:8" s="24" customFormat="1" ht="12.75" customHeight="1" x14ac:dyDescent="0.2">
      <c r="H83" s="28"/>
    </row>
    <row r="84" spans="8:8" s="24" customFormat="1" ht="12.75" customHeight="1" x14ac:dyDescent="0.2">
      <c r="H84" s="28"/>
    </row>
    <row r="85" spans="8:8" s="24" customFormat="1" ht="12.75" customHeight="1" x14ac:dyDescent="0.2">
      <c r="H85" s="28"/>
    </row>
    <row r="86" spans="8:8" s="24" customFormat="1" ht="12.75" customHeight="1" x14ac:dyDescent="0.2">
      <c r="H86" s="28"/>
    </row>
    <row r="87" spans="8:8" s="24" customFormat="1" ht="12.75" customHeight="1" x14ac:dyDescent="0.2">
      <c r="H87" s="28"/>
    </row>
    <row r="88" spans="8:8" s="24" customFormat="1" ht="12.75" customHeight="1" x14ac:dyDescent="0.2">
      <c r="H88" s="28"/>
    </row>
    <row r="89" spans="8:8" s="24" customFormat="1" ht="12.75" customHeight="1" x14ac:dyDescent="0.2">
      <c r="H89" s="28"/>
    </row>
    <row r="90" spans="8:8" s="24" customFormat="1" ht="12.75" customHeight="1" x14ac:dyDescent="0.2">
      <c r="H90" s="28"/>
    </row>
    <row r="91" spans="8:8" s="24" customFormat="1" ht="12.75" customHeight="1" x14ac:dyDescent="0.2">
      <c r="H91" s="28"/>
    </row>
    <row r="92" spans="8:8" s="24" customFormat="1" ht="12.75" customHeight="1" x14ac:dyDescent="0.2">
      <c r="H92" s="28"/>
    </row>
    <row r="93" spans="8:8" s="24" customFormat="1" ht="12.75" customHeight="1" x14ac:dyDescent="0.2">
      <c r="H93" s="28"/>
    </row>
    <row r="94" spans="8:8" s="24" customFormat="1" ht="12.75" customHeight="1" x14ac:dyDescent="0.2">
      <c r="H94" s="28"/>
    </row>
    <row r="95" spans="8:8" s="24" customFormat="1" ht="12.75" customHeight="1" x14ac:dyDescent="0.2">
      <c r="H95" s="28"/>
    </row>
    <row r="96" spans="8:8" s="24" customFormat="1" ht="12.75" customHeight="1" x14ac:dyDescent="0.2">
      <c r="H96" s="28"/>
    </row>
    <row r="97" spans="8:8" s="24" customFormat="1" ht="12.75" customHeight="1" x14ac:dyDescent="0.2">
      <c r="H97" s="28"/>
    </row>
    <row r="98" spans="8:8" s="24" customFormat="1" ht="12.75" customHeight="1" x14ac:dyDescent="0.2">
      <c r="H98" s="28"/>
    </row>
    <row r="99" spans="8:8" s="24" customFormat="1" ht="12.75" customHeight="1" x14ac:dyDescent="0.2">
      <c r="H99" s="28"/>
    </row>
    <row r="100" spans="8:8" s="24" customFormat="1" ht="12.75" customHeight="1" x14ac:dyDescent="0.2">
      <c r="H100" s="28"/>
    </row>
    <row r="101" spans="8:8" s="24" customFormat="1" ht="12.75" customHeight="1" x14ac:dyDescent="0.2">
      <c r="H101" s="28"/>
    </row>
    <row r="102" spans="8:8" s="24" customFormat="1" ht="12.75" customHeight="1" x14ac:dyDescent="0.2">
      <c r="H102" s="28"/>
    </row>
    <row r="103" spans="8:8" s="24" customFormat="1" ht="12.75" customHeight="1" x14ac:dyDescent="0.2">
      <c r="H103" s="28"/>
    </row>
    <row r="104" spans="8:8" s="24" customFormat="1" ht="12.75" customHeight="1" x14ac:dyDescent="0.2">
      <c r="H104" s="28"/>
    </row>
    <row r="105" spans="8:8" s="24" customFormat="1" ht="12.75" customHeight="1" x14ac:dyDescent="0.2">
      <c r="H105" s="28"/>
    </row>
    <row r="106" spans="8:8" s="24" customFormat="1" ht="12.75" customHeight="1" x14ac:dyDescent="0.2">
      <c r="H106" s="28"/>
    </row>
    <row r="107" spans="8:8" s="24" customFormat="1" ht="12.75" customHeight="1" x14ac:dyDescent="0.2">
      <c r="H107" s="28"/>
    </row>
    <row r="108" spans="8:8" s="24" customFormat="1" ht="12.75" customHeight="1" x14ac:dyDescent="0.2">
      <c r="H108" s="28"/>
    </row>
    <row r="109" spans="8:8" s="24" customFormat="1" ht="12.75" customHeight="1" x14ac:dyDescent="0.2">
      <c r="H109" s="28"/>
    </row>
    <row r="110" spans="8:8" s="24" customFormat="1" ht="12.75" customHeight="1" x14ac:dyDescent="0.2">
      <c r="H110" s="28"/>
    </row>
    <row r="111" spans="8:8" s="24" customFormat="1" ht="12.75" customHeight="1" x14ac:dyDescent="0.2">
      <c r="H111" s="28"/>
    </row>
    <row r="112" spans="8:8" s="24" customFormat="1" ht="12.75" customHeight="1" x14ac:dyDescent="0.2">
      <c r="H112" s="28"/>
    </row>
    <row r="113" spans="8:8" s="24" customFormat="1" ht="12.75" customHeight="1" x14ac:dyDescent="0.2">
      <c r="H113" s="28"/>
    </row>
    <row r="114" spans="8:8" s="24" customFormat="1" ht="12.75" customHeight="1" x14ac:dyDescent="0.2">
      <c r="H114" s="28"/>
    </row>
    <row r="115" spans="8:8" s="24" customFormat="1" ht="12.75" customHeight="1" x14ac:dyDescent="0.2">
      <c r="H115" s="28"/>
    </row>
    <row r="116" spans="8:8" s="24" customFormat="1" ht="12.75" customHeight="1" x14ac:dyDescent="0.2">
      <c r="H116" s="28"/>
    </row>
    <row r="117" spans="8:8" s="24" customFormat="1" ht="12.75" customHeight="1" x14ac:dyDescent="0.2">
      <c r="H117" s="28"/>
    </row>
    <row r="118" spans="8:8" s="24" customFormat="1" ht="12.75" customHeight="1" x14ac:dyDescent="0.2">
      <c r="H118" s="28"/>
    </row>
    <row r="119" spans="8:8" s="24" customFormat="1" ht="12.75" customHeight="1" x14ac:dyDescent="0.2">
      <c r="H119" s="28"/>
    </row>
    <row r="120" spans="8:8" s="24" customFormat="1" ht="12.75" customHeight="1" x14ac:dyDescent="0.2">
      <c r="H120" s="28"/>
    </row>
    <row r="121" spans="8:8" s="24" customFormat="1" ht="12.75" customHeight="1" x14ac:dyDescent="0.2">
      <c r="H121" s="28"/>
    </row>
    <row r="122" spans="8:8" s="24" customFormat="1" ht="12.75" customHeight="1" x14ac:dyDescent="0.2">
      <c r="H122" s="28"/>
    </row>
    <row r="123" spans="8:8" s="24" customFormat="1" ht="12.75" customHeight="1" x14ac:dyDescent="0.2">
      <c r="H123" s="28"/>
    </row>
    <row r="124" spans="8:8" s="24" customFormat="1" ht="12.75" customHeight="1" x14ac:dyDescent="0.2">
      <c r="H124" s="28"/>
    </row>
    <row r="125" spans="8:8" s="24" customFormat="1" ht="12.75" customHeight="1" x14ac:dyDescent="0.2">
      <c r="H125" s="28"/>
    </row>
    <row r="126" spans="8:8" s="24" customFormat="1" ht="12.75" customHeight="1" x14ac:dyDescent="0.2">
      <c r="H126" s="28"/>
    </row>
    <row r="127" spans="8:8" s="24" customFormat="1" ht="12.75" customHeight="1" x14ac:dyDescent="0.2">
      <c r="H127" s="28"/>
    </row>
    <row r="128" spans="8:8" s="24" customFormat="1" ht="12.75" customHeight="1" x14ac:dyDescent="0.2">
      <c r="H128" s="28"/>
    </row>
    <row r="129" spans="8:8" s="24" customFormat="1" ht="12.75" customHeight="1" x14ac:dyDescent="0.2">
      <c r="H129" s="28"/>
    </row>
    <row r="130" spans="8:8" s="24" customFormat="1" ht="12.75" customHeight="1" x14ac:dyDescent="0.2">
      <c r="H130" s="28"/>
    </row>
    <row r="131" spans="8:8" s="24" customFormat="1" ht="12.75" customHeight="1" x14ac:dyDescent="0.2">
      <c r="H131" s="28"/>
    </row>
    <row r="132" spans="8:8" s="24" customFormat="1" ht="12.75" customHeight="1" x14ac:dyDescent="0.2">
      <c r="H132" s="28"/>
    </row>
    <row r="133" spans="8:8" s="24" customFormat="1" ht="12.75" customHeight="1" x14ac:dyDescent="0.2">
      <c r="H133" s="28"/>
    </row>
    <row r="134" spans="8:8" s="24" customFormat="1" ht="12.75" customHeight="1" x14ac:dyDescent="0.2">
      <c r="H134" s="28"/>
    </row>
    <row r="135" spans="8:8" s="24" customFormat="1" ht="12.75" customHeight="1" x14ac:dyDescent="0.2">
      <c r="H135" s="28"/>
    </row>
    <row r="136" spans="8:8" s="24" customFormat="1" ht="12.75" customHeight="1" x14ac:dyDescent="0.2">
      <c r="H136" s="28"/>
    </row>
    <row r="137" spans="8:8" s="24" customFormat="1" ht="12.75" customHeight="1" x14ac:dyDescent="0.2">
      <c r="H137" s="28"/>
    </row>
    <row r="138" spans="8:8" s="24" customFormat="1" ht="12.75" customHeight="1" x14ac:dyDescent="0.2">
      <c r="H138" s="28"/>
    </row>
    <row r="139" spans="8:8" s="24" customFormat="1" ht="12.75" customHeight="1" x14ac:dyDescent="0.2">
      <c r="H139" s="28"/>
    </row>
    <row r="140" spans="8:8" s="24" customFormat="1" ht="12.75" customHeight="1" x14ac:dyDescent="0.2">
      <c r="H140" s="28"/>
    </row>
    <row r="141" spans="8:8" s="24" customFormat="1" ht="12.75" customHeight="1" x14ac:dyDescent="0.2">
      <c r="H141" s="28"/>
    </row>
    <row r="142" spans="8:8" s="24" customFormat="1" ht="12.75" customHeight="1" x14ac:dyDescent="0.2">
      <c r="H142" s="28"/>
    </row>
    <row r="143" spans="8:8" s="24" customFormat="1" ht="12.75" customHeight="1" x14ac:dyDescent="0.2">
      <c r="H143" s="28"/>
    </row>
    <row r="144" spans="8:8" s="24" customFormat="1" ht="12.75" customHeight="1" x14ac:dyDescent="0.2">
      <c r="H144" s="28"/>
    </row>
    <row r="145" spans="8:8" s="24" customFormat="1" ht="12.75" customHeight="1" x14ac:dyDescent="0.2">
      <c r="H145" s="28"/>
    </row>
    <row r="146" spans="8:8" s="24" customFormat="1" ht="12.75" customHeight="1" x14ac:dyDescent="0.2">
      <c r="H146" s="28"/>
    </row>
    <row r="147" spans="8:8" s="24" customFormat="1" ht="12.75" customHeight="1" x14ac:dyDescent="0.2">
      <c r="H147" s="28"/>
    </row>
    <row r="148" spans="8:8" s="24" customFormat="1" ht="12.75" customHeight="1" x14ac:dyDescent="0.2">
      <c r="H148" s="28"/>
    </row>
    <row r="149" spans="8:8" s="24" customFormat="1" ht="12.75" customHeight="1" x14ac:dyDescent="0.2">
      <c r="H149" s="28"/>
    </row>
    <row r="150" spans="8:8" s="24" customFormat="1" ht="12.75" customHeight="1" x14ac:dyDescent="0.2">
      <c r="H150" s="28"/>
    </row>
    <row r="151" spans="8:8" s="24" customFormat="1" ht="12.75" customHeight="1" x14ac:dyDescent="0.2">
      <c r="H151" s="28"/>
    </row>
    <row r="152" spans="8:8" s="24" customFormat="1" ht="12.75" customHeight="1" x14ac:dyDescent="0.2">
      <c r="H152" s="28"/>
    </row>
    <row r="153" spans="8:8" s="24" customFormat="1" ht="12.75" customHeight="1" x14ac:dyDescent="0.2">
      <c r="H153" s="28"/>
    </row>
    <row r="154" spans="8:8" s="24" customFormat="1" ht="12.75" customHeight="1" x14ac:dyDescent="0.2">
      <c r="H154" s="28"/>
    </row>
    <row r="155" spans="8:8" s="24" customFormat="1" ht="12.75" customHeight="1" x14ac:dyDescent="0.2">
      <c r="H155" s="28"/>
    </row>
    <row r="156" spans="8:8" s="24" customFormat="1" ht="12.75" customHeight="1" x14ac:dyDescent="0.2">
      <c r="H156" s="28"/>
    </row>
    <row r="157" spans="8:8" s="24" customFormat="1" ht="12.75" customHeight="1" x14ac:dyDescent="0.2">
      <c r="H157" s="28"/>
    </row>
    <row r="158" spans="8:8" s="24" customFormat="1" ht="12.75" customHeight="1" x14ac:dyDescent="0.2">
      <c r="H158" s="28"/>
    </row>
    <row r="159" spans="8:8" s="24" customFormat="1" ht="12.75" customHeight="1" x14ac:dyDescent="0.2">
      <c r="H159" s="28"/>
    </row>
    <row r="160" spans="8:8" s="24" customFormat="1" ht="12.75" customHeight="1" x14ac:dyDescent="0.2">
      <c r="H160" s="28"/>
    </row>
    <row r="161" spans="8:8" s="24" customFormat="1" ht="12.75" customHeight="1" x14ac:dyDescent="0.2">
      <c r="H161" s="28"/>
    </row>
    <row r="162" spans="8:8" s="24" customFormat="1" ht="12.75" customHeight="1" x14ac:dyDescent="0.2">
      <c r="H162" s="28"/>
    </row>
    <row r="163" spans="8:8" s="24" customFormat="1" ht="12.75" customHeight="1" x14ac:dyDescent="0.2">
      <c r="H163" s="28"/>
    </row>
    <row r="164" spans="8:8" s="24" customFormat="1" ht="12.75" customHeight="1" x14ac:dyDescent="0.2">
      <c r="H164" s="28"/>
    </row>
    <row r="165" spans="8:8" s="24" customFormat="1" ht="12.75" customHeight="1" x14ac:dyDescent="0.2">
      <c r="H165" s="28"/>
    </row>
    <row r="166" spans="8:8" s="24" customFormat="1" ht="12.75" customHeight="1" x14ac:dyDescent="0.2">
      <c r="H166" s="28"/>
    </row>
    <row r="167" spans="8:8" s="24" customFormat="1" ht="12.75" customHeight="1" x14ac:dyDescent="0.2">
      <c r="H167" s="28"/>
    </row>
    <row r="168" spans="8:8" s="24" customFormat="1" ht="12.75" customHeight="1" x14ac:dyDescent="0.2">
      <c r="H168" s="28"/>
    </row>
    <row r="169" spans="8:8" s="24" customFormat="1" ht="12.75" customHeight="1" x14ac:dyDescent="0.2">
      <c r="H169" s="28"/>
    </row>
    <row r="170" spans="8:8" s="24" customFormat="1" ht="12.75" customHeight="1" x14ac:dyDescent="0.2">
      <c r="H170" s="28"/>
    </row>
    <row r="171" spans="8:8" s="24" customFormat="1" ht="12.75" customHeight="1" x14ac:dyDescent="0.2">
      <c r="H171" s="28"/>
    </row>
    <row r="172" spans="8:8" s="24" customFormat="1" ht="12.75" customHeight="1" x14ac:dyDescent="0.2">
      <c r="H172" s="28"/>
    </row>
    <row r="173" spans="8:8" s="24" customFormat="1" ht="12.75" customHeight="1" x14ac:dyDescent="0.2">
      <c r="H173" s="28"/>
    </row>
    <row r="174" spans="8:8" s="24" customFormat="1" ht="12.75" customHeight="1" x14ac:dyDescent="0.2">
      <c r="H174" s="28"/>
    </row>
    <row r="175" spans="8:8" s="24" customFormat="1" ht="12.75" customHeight="1" x14ac:dyDescent="0.2">
      <c r="H175" s="28"/>
    </row>
    <row r="176" spans="8:8" s="24" customFormat="1" ht="12.75" customHeight="1" x14ac:dyDescent="0.2">
      <c r="H176" s="28"/>
    </row>
    <row r="177" spans="8:8" s="24" customFormat="1" ht="12.75" customHeight="1" x14ac:dyDescent="0.2">
      <c r="H177" s="28"/>
    </row>
    <row r="178" spans="8:8" s="24" customFormat="1" ht="12.75" customHeight="1" x14ac:dyDescent="0.2">
      <c r="H178" s="28"/>
    </row>
    <row r="179" spans="8:8" s="24" customFormat="1" ht="12.75" customHeight="1" x14ac:dyDescent="0.2">
      <c r="H179" s="28"/>
    </row>
    <row r="180" spans="8:8" s="24" customFormat="1" ht="12.75" customHeight="1" x14ac:dyDescent="0.2">
      <c r="H180" s="28"/>
    </row>
    <row r="181" spans="8:8" s="24" customFormat="1" ht="12.75" customHeight="1" x14ac:dyDescent="0.2">
      <c r="H181" s="28"/>
    </row>
    <row r="182" spans="8:8" s="24" customFormat="1" ht="12.75" customHeight="1" x14ac:dyDescent="0.2">
      <c r="H182" s="28"/>
    </row>
    <row r="183" spans="8:8" s="24" customFormat="1" ht="12.75" customHeight="1" x14ac:dyDescent="0.2">
      <c r="H183" s="28"/>
    </row>
    <row r="184" spans="8:8" s="24" customFormat="1" ht="12.75" customHeight="1" x14ac:dyDescent="0.2">
      <c r="H184" s="28"/>
    </row>
    <row r="185" spans="8:8" s="24" customFormat="1" ht="12.75" customHeight="1" x14ac:dyDescent="0.2">
      <c r="H185" s="28"/>
    </row>
    <row r="186" spans="8:8" s="24" customFormat="1" ht="12.75" customHeight="1" x14ac:dyDescent="0.2">
      <c r="H186" s="28"/>
    </row>
    <row r="187" spans="8:8" s="24" customFormat="1" ht="12.75" customHeight="1" x14ac:dyDescent="0.2">
      <c r="H187" s="28"/>
    </row>
    <row r="188" spans="8:8" s="24" customFormat="1" ht="12.75" customHeight="1" x14ac:dyDescent="0.2">
      <c r="H188" s="28"/>
    </row>
    <row r="189" spans="8:8" s="24" customFormat="1" ht="12.75" customHeight="1" x14ac:dyDescent="0.2">
      <c r="H189" s="28"/>
    </row>
    <row r="190" spans="8:8" s="24" customFormat="1" ht="12.75" customHeight="1" x14ac:dyDescent="0.2">
      <c r="H190" s="28"/>
    </row>
    <row r="191" spans="8:8" s="24" customFormat="1" ht="12.75" customHeight="1" x14ac:dyDescent="0.2">
      <c r="H191" s="28"/>
    </row>
    <row r="192" spans="8:8" s="24" customFormat="1" ht="12.75" customHeight="1" x14ac:dyDescent="0.2">
      <c r="H192" s="28"/>
    </row>
    <row r="193" spans="8:8" s="24" customFormat="1" ht="12.75" customHeight="1" x14ac:dyDescent="0.2">
      <c r="H193" s="28"/>
    </row>
    <row r="194" spans="8:8" s="24" customFormat="1" ht="12.75" customHeight="1" x14ac:dyDescent="0.2">
      <c r="H194" s="28"/>
    </row>
    <row r="195" spans="8:8" s="24" customFormat="1" ht="12.75" customHeight="1" x14ac:dyDescent="0.2">
      <c r="H195" s="28"/>
    </row>
    <row r="196" spans="8:8" s="24" customFormat="1" ht="12.75" customHeight="1" x14ac:dyDescent="0.2">
      <c r="H196" s="28"/>
    </row>
    <row r="197" spans="8:8" s="24" customFormat="1" ht="12.75" customHeight="1" x14ac:dyDescent="0.2">
      <c r="H197" s="28"/>
    </row>
    <row r="198" spans="8:8" s="24" customFormat="1" ht="12.75" customHeight="1" x14ac:dyDescent="0.2">
      <c r="H198" s="28"/>
    </row>
    <row r="199" spans="8:8" s="24" customFormat="1" ht="12.75" customHeight="1" x14ac:dyDescent="0.2">
      <c r="H199" s="28"/>
    </row>
    <row r="200" spans="8:8" s="24" customFormat="1" ht="12.75" customHeight="1" x14ac:dyDescent="0.2">
      <c r="H200" s="28"/>
    </row>
    <row r="201" spans="8:8" s="24" customFormat="1" ht="12.75" customHeight="1" x14ac:dyDescent="0.2">
      <c r="H201" s="28"/>
    </row>
    <row r="202" spans="8:8" s="24" customFormat="1" ht="12.75" customHeight="1" x14ac:dyDescent="0.2">
      <c r="H202" s="28"/>
    </row>
    <row r="203" spans="8:8" s="24" customFormat="1" ht="12.75" customHeight="1" x14ac:dyDescent="0.2">
      <c r="H203" s="28"/>
    </row>
    <row r="204" spans="8:8" s="24" customFormat="1" ht="12.75" customHeight="1" x14ac:dyDescent="0.2">
      <c r="H204" s="28"/>
    </row>
    <row r="205" spans="8:8" s="24" customFormat="1" ht="12.75" customHeight="1" x14ac:dyDescent="0.2">
      <c r="H205" s="28"/>
    </row>
    <row r="206" spans="8:8" s="24" customFormat="1" ht="12.75" customHeight="1" x14ac:dyDescent="0.2">
      <c r="H206" s="28"/>
    </row>
    <row r="207" spans="8:8" s="24" customFormat="1" ht="12.75" customHeight="1" x14ac:dyDescent="0.2">
      <c r="H207" s="28"/>
    </row>
    <row r="208" spans="8:8" s="24" customFormat="1" ht="12.75" customHeight="1" x14ac:dyDescent="0.2">
      <c r="H208" s="28"/>
    </row>
    <row r="209" spans="8:8" s="24" customFormat="1" ht="12.75" customHeight="1" x14ac:dyDescent="0.2">
      <c r="H209" s="28"/>
    </row>
    <row r="210" spans="8:8" s="24" customFormat="1" ht="12.75" customHeight="1" x14ac:dyDescent="0.2">
      <c r="H210" s="28"/>
    </row>
    <row r="211" spans="8:8" s="24" customFormat="1" ht="12.75" customHeight="1" x14ac:dyDescent="0.2">
      <c r="H211" s="28"/>
    </row>
    <row r="212" spans="8:8" s="24" customFormat="1" ht="12.75" customHeight="1" x14ac:dyDescent="0.2">
      <c r="H212" s="28"/>
    </row>
    <row r="213" spans="8:8" s="24" customFormat="1" ht="12.75" customHeight="1" x14ac:dyDescent="0.2">
      <c r="H213" s="28"/>
    </row>
    <row r="214" spans="8:8" s="24" customFormat="1" ht="12.75" customHeight="1" x14ac:dyDescent="0.2">
      <c r="H214" s="28"/>
    </row>
    <row r="215" spans="8:8" s="24" customFormat="1" ht="12.75" customHeight="1" x14ac:dyDescent="0.2">
      <c r="H215" s="28"/>
    </row>
    <row r="216" spans="8:8" s="24" customFormat="1" ht="12.75" customHeight="1" x14ac:dyDescent="0.2">
      <c r="H216" s="28"/>
    </row>
    <row r="217" spans="8:8" s="24" customFormat="1" ht="12.75" customHeight="1" x14ac:dyDescent="0.2">
      <c r="H217" s="28"/>
    </row>
    <row r="218" spans="8:8" s="24" customFormat="1" ht="12.75" customHeight="1" x14ac:dyDescent="0.2">
      <c r="H218" s="28"/>
    </row>
    <row r="219" spans="8:8" s="24" customFormat="1" ht="12.75" customHeight="1" x14ac:dyDescent="0.2">
      <c r="H219" s="28"/>
    </row>
    <row r="220" spans="8:8" s="24" customFormat="1" ht="12.75" customHeight="1" x14ac:dyDescent="0.2">
      <c r="H220" s="28"/>
    </row>
    <row r="221" spans="8:8" s="24" customFormat="1" ht="12.75" customHeight="1" x14ac:dyDescent="0.2">
      <c r="H221" s="28"/>
    </row>
    <row r="222" spans="8:8" s="24" customFormat="1" ht="12.75" customHeight="1" x14ac:dyDescent="0.2">
      <c r="H222" s="28"/>
    </row>
    <row r="223" spans="8:8" s="24" customFormat="1" ht="12.75" customHeight="1" x14ac:dyDescent="0.2">
      <c r="H223" s="28"/>
    </row>
    <row r="224" spans="8:8" s="24" customFormat="1" ht="12.75" customHeight="1" x14ac:dyDescent="0.2">
      <c r="H224" s="28"/>
    </row>
    <row r="225" spans="8:8" s="24" customFormat="1" ht="12.75" customHeight="1" x14ac:dyDescent="0.2">
      <c r="H225" s="28"/>
    </row>
    <row r="226" spans="8:8" s="24" customFormat="1" ht="12.75" customHeight="1" x14ac:dyDescent="0.2">
      <c r="H226" s="28"/>
    </row>
    <row r="227" spans="8:8" s="24" customFormat="1" ht="12.75" customHeight="1" x14ac:dyDescent="0.2">
      <c r="H227" s="28"/>
    </row>
    <row r="228" spans="8:8" s="24" customFormat="1" ht="12.75" customHeight="1" x14ac:dyDescent="0.2">
      <c r="H228" s="28"/>
    </row>
    <row r="229" spans="8:8" s="24" customFormat="1" ht="12.75" customHeight="1" x14ac:dyDescent="0.2">
      <c r="H229" s="28"/>
    </row>
    <row r="230" spans="8:8" s="24" customFormat="1" ht="12.75" customHeight="1" x14ac:dyDescent="0.2">
      <c r="H230" s="28"/>
    </row>
    <row r="231" spans="8:8" s="24" customFormat="1" ht="12.75" customHeight="1" x14ac:dyDescent="0.2">
      <c r="H231" s="28"/>
    </row>
    <row r="232" spans="8:8" s="24" customFormat="1" ht="12.75" customHeight="1" x14ac:dyDescent="0.2">
      <c r="H232" s="28"/>
    </row>
    <row r="233" spans="8:8" s="24" customFormat="1" ht="12.75" customHeight="1" x14ac:dyDescent="0.2">
      <c r="H233" s="28"/>
    </row>
    <row r="234" spans="8:8" s="24" customFormat="1" ht="12.75" customHeight="1" x14ac:dyDescent="0.2">
      <c r="H234" s="28"/>
    </row>
    <row r="235" spans="8:8" s="24" customFormat="1" ht="12.75" customHeight="1" x14ac:dyDescent="0.2">
      <c r="H235" s="28"/>
    </row>
    <row r="236" spans="8:8" s="24" customFormat="1" ht="12.75" customHeight="1" x14ac:dyDescent="0.2">
      <c r="H236" s="28"/>
    </row>
    <row r="237" spans="8:8" s="24" customFormat="1" ht="12.75" customHeight="1" x14ac:dyDescent="0.2">
      <c r="H237" s="28"/>
    </row>
    <row r="238" spans="8:8" s="24" customFormat="1" ht="12.75" customHeight="1" x14ac:dyDescent="0.2">
      <c r="H238" s="28"/>
    </row>
    <row r="239" spans="8:8" s="24" customFormat="1" ht="12.75" customHeight="1" x14ac:dyDescent="0.2">
      <c r="H239" s="28"/>
    </row>
    <row r="240" spans="8:8" s="24" customFormat="1" ht="12.75" customHeight="1" x14ac:dyDescent="0.2">
      <c r="H240" s="28"/>
    </row>
    <row r="241" spans="8:8" s="24" customFormat="1" ht="12.75" customHeight="1" x14ac:dyDescent="0.2">
      <c r="H241" s="28"/>
    </row>
    <row r="242" spans="8:8" s="24" customFormat="1" ht="12.75" customHeight="1" x14ac:dyDescent="0.2">
      <c r="H242" s="28"/>
    </row>
    <row r="243" spans="8:8" s="24" customFormat="1" ht="12.75" customHeight="1" x14ac:dyDescent="0.2">
      <c r="H243" s="28"/>
    </row>
    <row r="244" spans="8:8" s="24" customFormat="1" ht="12.75" customHeight="1" x14ac:dyDescent="0.2">
      <c r="H244" s="28"/>
    </row>
    <row r="245" spans="8:8" s="24" customFormat="1" ht="12.75" customHeight="1" x14ac:dyDescent="0.2">
      <c r="H245" s="28"/>
    </row>
    <row r="246" spans="8:8" s="24" customFormat="1" ht="12.75" customHeight="1" x14ac:dyDescent="0.2">
      <c r="H246" s="28"/>
    </row>
    <row r="247" spans="8:8" s="24" customFormat="1" ht="12.75" customHeight="1" x14ac:dyDescent="0.2">
      <c r="H247" s="28"/>
    </row>
    <row r="248" spans="8:8" s="24" customFormat="1" ht="12.75" customHeight="1" x14ac:dyDescent="0.2">
      <c r="H248" s="28"/>
    </row>
    <row r="249" spans="8:8" s="24" customFormat="1" ht="12.75" customHeight="1" x14ac:dyDescent="0.2">
      <c r="H249" s="28"/>
    </row>
    <row r="250" spans="8:8" s="24" customFormat="1" ht="12.75" customHeight="1" x14ac:dyDescent="0.2">
      <c r="H250" s="28"/>
    </row>
    <row r="251" spans="8:8" s="24" customFormat="1" ht="12.75" customHeight="1" x14ac:dyDescent="0.2">
      <c r="H251" s="28"/>
    </row>
    <row r="252" spans="8:8" s="24" customFormat="1" ht="12.75" customHeight="1" x14ac:dyDescent="0.2">
      <c r="H252" s="28"/>
    </row>
    <row r="253" spans="8:8" s="24" customFormat="1" ht="12.75" customHeight="1" x14ac:dyDescent="0.2">
      <c r="H253" s="28"/>
    </row>
    <row r="254" spans="8:8" s="24" customFormat="1" ht="12.75" customHeight="1" x14ac:dyDescent="0.2">
      <c r="H254" s="28"/>
    </row>
    <row r="255" spans="8:8" s="24" customFormat="1" ht="12.75" customHeight="1" x14ac:dyDescent="0.2">
      <c r="H255" s="28"/>
    </row>
    <row r="256" spans="8:8" s="24" customFormat="1" ht="12.75" customHeight="1" x14ac:dyDescent="0.2">
      <c r="H256" s="28"/>
    </row>
    <row r="257" spans="8:8" s="24" customFormat="1" ht="12.75" customHeight="1" x14ac:dyDescent="0.2">
      <c r="H257" s="28"/>
    </row>
    <row r="258" spans="8:8" s="24" customFormat="1" ht="12.75" customHeight="1" x14ac:dyDescent="0.2">
      <c r="H258" s="28"/>
    </row>
    <row r="259" spans="8:8" s="24" customFormat="1" ht="12.75" customHeight="1" x14ac:dyDescent="0.2">
      <c r="H259" s="28"/>
    </row>
    <row r="260" spans="8:8" s="24" customFormat="1" ht="12.75" customHeight="1" x14ac:dyDescent="0.2">
      <c r="H260" s="28"/>
    </row>
    <row r="261" spans="8:8" s="24" customFormat="1" ht="12.75" customHeight="1" x14ac:dyDescent="0.2">
      <c r="H261" s="28"/>
    </row>
    <row r="262" spans="8:8" s="24" customFormat="1" ht="12.75" customHeight="1" x14ac:dyDescent="0.2">
      <c r="H262" s="28"/>
    </row>
    <row r="263" spans="8:8" s="24" customFormat="1" ht="12.75" customHeight="1" x14ac:dyDescent="0.2">
      <c r="H263" s="28"/>
    </row>
    <row r="264" spans="8:8" s="24" customFormat="1" ht="12.75" customHeight="1" x14ac:dyDescent="0.2">
      <c r="H264" s="28"/>
    </row>
    <row r="265" spans="8:8" s="24" customFormat="1" ht="12.75" customHeight="1" x14ac:dyDescent="0.2">
      <c r="H265" s="28"/>
    </row>
    <row r="266" spans="8:8" s="24" customFormat="1" ht="12.75" customHeight="1" x14ac:dyDescent="0.2">
      <c r="H266" s="28"/>
    </row>
    <row r="267" spans="8:8" s="24" customFormat="1" ht="12.75" customHeight="1" x14ac:dyDescent="0.2">
      <c r="H267" s="28"/>
    </row>
    <row r="268" spans="8:8" s="24" customFormat="1" ht="12.75" customHeight="1" x14ac:dyDescent="0.2">
      <c r="H268" s="28"/>
    </row>
    <row r="269" spans="8:8" s="24" customFormat="1" ht="12.75" customHeight="1" x14ac:dyDescent="0.2">
      <c r="H269" s="28"/>
    </row>
    <row r="270" spans="8:8" s="24" customFormat="1" ht="12.75" customHeight="1" x14ac:dyDescent="0.2">
      <c r="H270" s="28"/>
    </row>
    <row r="271" spans="8:8" s="24" customFormat="1" ht="12.75" customHeight="1" x14ac:dyDescent="0.2">
      <c r="H271" s="28"/>
    </row>
    <row r="272" spans="8:8" s="24" customFormat="1" ht="12.75" customHeight="1" x14ac:dyDescent="0.2">
      <c r="H272" s="28"/>
    </row>
    <row r="273" spans="8:8" s="24" customFormat="1" ht="12.75" customHeight="1" x14ac:dyDescent="0.2">
      <c r="H273" s="28"/>
    </row>
    <row r="274" spans="8:8" s="24" customFormat="1" ht="12.75" customHeight="1" x14ac:dyDescent="0.2">
      <c r="H274" s="28"/>
    </row>
    <row r="275" spans="8:8" s="24" customFormat="1" ht="12.75" customHeight="1" x14ac:dyDescent="0.2">
      <c r="H275" s="28"/>
    </row>
    <row r="276" spans="8:8" s="24" customFormat="1" ht="12.75" customHeight="1" x14ac:dyDescent="0.2">
      <c r="H276" s="28"/>
    </row>
    <row r="277" spans="8:8" s="24" customFormat="1" ht="12.75" customHeight="1" x14ac:dyDescent="0.2">
      <c r="H277" s="28"/>
    </row>
    <row r="278" spans="8:8" s="24" customFormat="1" ht="12.75" customHeight="1" x14ac:dyDescent="0.2">
      <c r="H278" s="28"/>
    </row>
    <row r="279" spans="8:8" s="24" customFormat="1" ht="12.75" customHeight="1" x14ac:dyDescent="0.2">
      <c r="H279" s="28"/>
    </row>
    <row r="280" spans="8:8" s="24" customFormat="1" ht="12.75" customHeight="1" x14ac:dyDescent="0.2">
      <c r="H280" s="28"/>
    </row>
    <row r="281" spans="8:8" s="24" customFormat="1" ht="12.75" customHeight="1" x14ac:dyDescent="0.2">
      <c r="H281" s="28"/>
    </row>
    <row r="282" spans="8:8" s="24" customFormat="1" ht="12.75" customHeight="1" x14ac:dyDescent="0.2">
      <c r="H282" s="28"/>
    </row>
    <row r="283" spans="8:8" s="24" customFormat="1" ht="12.75" customHeight="1" x14ac:dyDescent="0.2">
      <c r="H283" s="28"/>
    </row>
    <row r="284" spans="8:8" s="24" customFormat="1" ht="12.75" customHeight="1" x14ac:dyDescent="0.2">
      <c r="H284" s="28"/>
    </row>
    <row r="285" spans="8:8" s="24" customFormat="1" ht="12.75" customHeight="1" x14ac:dyDescent="0.2">
      <c r="H285" s="28"/>
    </row>
    <row r="286" spans="8:8" s="24" customFormat="1" ht="12.75" customHeight="1" x14ac:dyDescent="0.2">
      <c r="H286" s="28"/>
    </row>
    <row r="287" spans="8:8" s="24" customFormat="1" ht="12.75" customHeight="1" x14ac:dyDescent="0.2">
      <c r="H287" s="28"/>
    </row>
    <row r="288" spans="8:8" s="24" customFormat="1" ht="12.75" customHeight="1" x14ac:dyDescent="0.2">
      <c r="H288" s="28"/>
    </row>
    <row r="289" spans="8:8" s="24" customFormat="1" ht="12.75" customHeight="1" x14ac:dyDescent="0.2">
      <c r="H289" s="28"/>
    </row>
    <row r="290" spans="8:8" s="24" customFormat="1" ht="12.75" customHeight="1" x14ac:dyDescent="0.2">
      <c r="H290" s="28"/>
    </row>
    <row r="291" spans="8:8" s="24" customFormat="1" ht="12.75" customHeight="1" x14ac:dyDescent="0.2">
      <c r="H291" s="28"/>
    </row>
    <row r="292" spans="8:8" s="24" customFormat="1" ht="12.75" customHeight="1" x14ac:dyDescent="0.2">
      <c r="H292" s="28"/>
    </row>
    <row r="293" spans="8:8" s="24" customFormat="1" ht="12.75" customHeight="1" x14ac:dyDescent="0.2">
      <c r="H293" s="28"/>
    </row>
    <row r="294" spans="8:8" s="24" customFormat="1" ht="12.75" customHeight="1" x14ac:dyDescent="0.2">
      <c r="H294" s="28"/>
    </row>
    <row r="295" spans="8:8" s="24" customFormat="1" ht="12.75" customHeight="1" x14ac:dyDescent="0.2">
      <c r="H295" s="28"/>
    </row>
    <row r="296" spans="8:8" s="24" customFormat="1" ht="12.75" customHeight="1" x14ac:dyDescent="0.2">
      <c r="H296" s="28"/>
    </row>
    <row r="297" spans="8:8" s="24" customFormat="1" ht="12.75" customHeight="1" x14ac:dyDescent="0.2">
      <c r="H297" s="28"/>
    </row>
    <row r="298" spans="8:8" s="24" customFormat="1" ht="12.75" customHeight="1" x14ac:dyDescent="0.2">
      <c r="H298" s="28"/>
    </row>
    <row r="299" spans="8:8" s="24" customFormat="1" ht="12.75" customHeight="1" x14ac:dyDescent="0.2">
      <c r="H299" s="28"/>
    </row>
    <row r="300" spans="8:8" s="24" customFormat="1" ht="12.75" customHeight="1" x14ac:dyDescent="0.2">
      <c r="H300" s="28"/>
    </row>
    <row r="301" spans="8:8" s="24" customFormat="1" ht="12.75" customHeight="1" x14ac:dyDescent="0.2">
      <c r="H301" s="28"/>
    </row>
    <row r="302" spans="8:8" s="24" customFormat="1" ht="12.75" customHeight="1" x14ac:dyDescent="0.2">
      <c r="H302" s="28"/>
    </row>
    <row r="303" spans="8:8" s="24" customFormat="1" ht="12.75" customHeight="1" x14ac:dyDescent="0.2">
      <c r="H303" s="28"/>
    </row>
    <row r="304" spans="8:8" s="24" customFormat="1" ht="12.75" customHeight="1" x14ac:dyDescent="0.2">
      <c r="H304" s="28"/>
    </row>
    <row r="305" spans="8:8" s="24" customFormat="1" ht="12.75" customHeight="1" x14ac:dyDescent="0.2">
      <c r="H305" s="28"/>
    </row>
    <row r="306" spans="8:8" s="24" customFormat="1" ht="12.75" customHeight="1" x14ac:dyDescent="0.2">
      <c r="H306" s="28"/>
    </row>
    <row r="307" spans="8:8" s="24" customFormat="1" ht="12.75" customHeight="1" x14ac:dyDescent="0.2">
      <c r="H307" s="28"/>
    </row>
    <row r="308" spans="8:8" s="24" customFormat="1" ht="12.75" customHeight="1" x14ac:dyDescent="0.2">
      <c r="H308" s="28"/>
    </row>
    <row r="309" spans="8:8" s="24" customFormat="1" ht="12.75" customHeight="1" x14ac:dyDescent="0.2">
      <c r="H309" s="28"/>
    </row>
    <row r="310" spans="8:8" s="24" customFormat="1" ht="12.75" customHeight="1" x14ac:dyDescent="0.2">
      <c r="H310" s="28"/>
    </row>
    <row r="311" spans="8:8" s="24" customFormat="1" ht="12.75" customHeight="1" x14ac:dyDescent="0.2">
      <c r="H311" s="28"/>
    </row>
    <row r="312" spans="8:8" s="24" customFormat="1" ht="12.75" customHeight="1" x14ac:dyDescent="0.2">
      <c r="H312" s="28"/>
    </row>
    <row r="313" spans="8:8" s="24" customFormat="1" ht="12.75" customHeight="1" x14ac:dyDescent="0.2">
      <c r="H313" s="28"/>
    </row>
    <row r="314" spans="8:8" s="24" customFormat="1" ht="12.75" customHeight="1" x14ac:dyDescent="0.2">
      <c r="H314" s="28"/>
    </row>
    <row r="315" spans="8:8" s="24" customFormat="1" ht="12.75" customHeight="1" x14ac:dyDescent="0.2">
      <c r="H315" s="28"/>
    </row>
    <row r="316" spans="8:8" s="24" customFormat="1" ht="12.75" customHeight="1" x14ac:dyDescent="0.2">
      <c r="H316" s="28"/>
    </row>
    <row r="317" spans="8:8" s="24" customFormat="1" ht="12.75" customHeight="1" x14ac:dyDescent="0.2">
      <c r="H317" s="28"/>
    </row>
    <row r="318" spans="8:8" s="24" customFormat="1" ht="12.75" customHeight="1" x14ac:dyDescent="0.2">
      <c r="H318" s="28"/>
    </row>
    <row r="319" spans="8:8" s="24" customFormat="1" ht="12.75" customHeight="1" x14ac:dyDescent="0.2">
      <c r="H319" s="28"/>
    </row>
    <row r="320" spans="8:8" s="24" customFormat="1" ht="12.75" customHeight="1" x14ac:dyDescent="0.2">
      <c r="H320" s="28"/>
    </row>
    <row r="321" spans="8:8" s="24" customFormat="1" ht="12.75" customHeight="1" x14ac:dyDescent="0.2">
      <c r="H321" s="28"/>
    </row>
    <row r="322" spans="8:8" s="24" customFormat="1" ht="12.75" customHeight="1" x14ac:dyDescent="0.2">
      <c r="H322" s="28"/>
    </row>
    <row r="323" spans="8:8" s="24" customFormat="1" ht="12.75" customHeight="1" x14ac:dyDescent="0.2">
      <c r="H323" s="28"/>
    </row>
    <row r="324" spans="8:8" s="24" customFormat="1" ht="12.75" customHeight="1" x14ac:dyDescent="0.2">
      <c r="H324" s="28"/>
    </row>
    <row r="325" spans="8:8" s="24" customFormat="1" ht="12.75" customHeight="1" x14ac:dyDescent="0.2">
      <c r="H325" s="28"/>
    </row>
    <row r="326" spans="8:8" s="24" customFormat="1" ht="12.75" customHeight="1" x14ac:dyDescent="0.2">
      <c r="H326" s="28"/>
    </row>
    <row r="327" spans="8:8" s="24" customFormat="1" ht="12.75" customHeight="1" x14ac:dyDescent="0.2">
      <c r="H327" s="28"/>
    </row>
    <row r="328" spans="8:8" s="24" customFormat="1" ht="12.75" customHeight="1" x14ac:dyDescent="0.2">
      <c r="H328" s="28"/>
    </row>
    <row r="329" spans="8:8" s="24" customFormat="1" ht="12.75" customHeight="1" x14ac:dyDescent="0.2">
      <c r="H329" s="28"/>
    </row>
    <row r="330" spans="8:8" s="24" customFormat="1" ht="12.75" customHeight="1" x14ac:dyDescent="0.2">
      <c r="H330" s="28"/>
    </row>
    <row r="331" spans="8:8" s="24" customFormat="1" ht="12.75" customHeight="1" x14ac:dyDescent="0.2">
      <c r="H331" s="28"/>
    </row>
    <row r="332" spans="8:8" s="24" customFormat="1" ht="12.75" customHeight="1" x14ac:dyDescent="0.2">
      <c r="H332" s="28"/>
    </row>
    <row r="333" spans="8:8" s="24" customFormat="1" ht="12.75" customHeight="1" x14ac:dyDescent="0.2">
      <c r="H333" s="28"/>
    </row>
    <row r="334" spans="8:8" s="24" customFormat="1" ht="12.75" customHeight="1" x14ac:dyDescent="0.2">
      <c r="H334" s="28"/>
    </row>
    <row r="335" spans="8:8" s="24" customFormat="1" ht="12.75" customHeight="1" x14ac:dyDescent="0.2">
      <c r="H335" s="28"/>
    </row>
    <row r="336" spans="8:8" s="24" customFormat="1" ht="12.75" customHeight="1" x14ac:dyDescent="0.2">
      <c r="H336" s="28"/>
    </row>
    <row r="337" spans="8:8" s="24" customFormat="1" ht="12.75" customHeight="1" x14ac:dyDescent="0.2">
      <c r="H337" s="28"/>
    </row>
    <row r="338" spans="8:8" s="24" customFormat="1" ht="12.75" customHeight="1" x14ac:dyDescent="0.2">
      <c r="H338" s="28"/>
    </row>
    <row r="339" spans="8:8" s="24" customFormat="1" ht="12.75" customHeight="1" x14ac:dyDescent="0.2">
      <c r="H339" s="28"/>
    </row>
    <row r="340" spans="8:8" s="24" customFormat="1" ht="12.75" customHeight="1" x14ac:dyDescent="0.2">
      <c r="H340" s="28"/>
    </row>
    <row r="341" spans="8:8" s="24" customFormat="1" ht="12.75" customHeight="1" x14ac:dyDescent="0.2">
      <c r="H341" s="28"/>
    </row>
    <row r="342" spans="8:8" s="24" customFormat="1" ht="12.75" customHeight="1" x14ac:dyDescent="0.2">
      <c r="H342" s="28"/>
    </row>
    <row r="343" spans="8:8" s="24" customFormat="1" ht="12.75" customHeight="1" x14ac:dyDescent="0.2">
      <c r="H343" s="28"/>
    </row>
    <row r="344" spans="8:8" s="24" customFormat="1" ht="12.75" customHeight="1" x14ac:dyDescent="0.2">
      <c r="H344" s="28"/>
    </row>
    <row r="345" spans="8:8" s="24" customFormat="1" ht="12.75" customHeight="1" x14ac:dyDescent="0.2">
      <c r="H345" s="28"/>
    </row>
    <row r="346" spans="8:8" s="24" customFormat="1" ht="12.75" customHeight="1" x14ac:dyDescent="0.2">
      <c r="H346" s="28"/>
    </row>
    <row r="347" spans="8:8" s="24" customFormat="1" ht="12.75" customHeight="1" x14ac:dyDescent="0.2">
      <c r="H347" s="28"/>
    </row>
    <row r="348" spans="8:8" s="24" customFormat="1" ht="12.75" customHeight="1" x14ac:dyDescent="0.2">
      <c r="H348" s="28"/>
    </row>
    <row r="349" spans="8:8" s="24" customFormat="1" ht="12.75" customHeight="1" x14ac:dyDescent="0.2">
      <c r="H349" s="28"/>
    </row>
    <row r="350" spans="8:8" s="24" customFormat="1" ht="12.75" customHeight="1" x14ac:dyDescent="0.2">
      <c r="H350" s="28"/>
    </row>
    <row r="351" spans="8:8" s="24" customFormat="1" ht="12.75" customHeight="1" x14ac:dyDescent="0.2">
      <c r="H351" s="28"/>
    </row>
    <row r="352" spans="8:8" s="24" customFormat="1" ht="12.75" customHeight="1" x14ac:dyDescent="0.2">
      <c r="H352" s="28"/>
    </row>
    <row r="353" spans="8:8" s="24" customFormat="1" ht="12.75" customHeight="1" x14ac:dyDescent="0.2">
      <c r="H353" s="28"/>
    </row>
    <row r="354" spans="8:8" s="24" customFormat="1" ht="12.75" customHeight="1" x14ac:dyDescent="0.2">
      <c r="H354" s="28"/>
    </row>
    <row r="355" spans="8:8" s="24" customFormat="1" ht="12.75" customHeight="1" x14ac:dyDescent="0.2">
      <c r="H355" s="28"/>
    </row>
    <row r="356" spans="8:8" s="24" customFormat="1" ht="12.75" customHeight="1" x14ac:dyDescent="0.2">
      <c r="H356" s="28"/>
    </row>
    <row r="357" spans="8:8" s="24" customFormat="1" ht="12.75" customHeight="1" x14ac:dyDescent="0.2">
      <c r="H357" s="28"/>
    </row>
    <row r="358" spans="8:8" s="24" customFormat="1" ht="12.75" customHeight="1" x14ac:dyDescent="0.2">
      <c r="H358" s="28"/>
    </row>
    <row r="359" spans="8:8" s="24" customFormat="1" ht="12.75" customHeight="1" x14ac:dyDescent="0.2">
      <c r="H359" s="28"/>
    </row>
    <row r="360" spans="8:8" s="24" customFormat="1" ht="12.75" customHeight="1" x14ac:dyDescent="0.2">
      <c r="H360" s="28"/>
    </row>
    <row r="361" spans="8:8" s="24" customFormat="1" ht="12.75" customHeight="1" x14ac:dyDescent="0.2">
      <c r="H361" s="28"/>
    </row>
    <row r="362" spans="8:8" s="24" customFormat="1" ht="12.75" customHeight="1" x14ac:dyDescent="0.2">
      <c r="H362" s="28"/>
    </row>
    <row r="363" spans="8:8" s="24" customFormat="1" ht="12.75" customHeight="1" x14ac:dyDescent="0.2">
      <c r="H363" s="28"/>
    </row>
    <row r="364" spans="8:8" s="24" customFormat="1" ht="12.75" customHeight="1" x14ac:dyDescent="0.2">
      <c r="H364" s="28"/>
    </row>
    <row r="365" spans="8:8" s="24" customFormat="1" ht="12.75" customHeight="1" x14ac:dyDescent="0.2">
      <c r="H365" s="28"/>
    </row>
    <row r="366" spans="8:8" s="24" customFormat="1" ht="12.75" customHeight="1" x14ac:dyDescent="0.2">
      <c r="H366" s="28"/>
    </row>
    <row r="367" spans="8:8" s="24" customFormat="1" ht="12.75" customHeight="1" x14ac:dyDescent="0.2">
      <c r="H367" s="28"/>
    </row>
    <row r="368" spans="8:8" s="24" customFormat="1" ht="12.75" customHeight="1" x14ac:dyDescent="0.2">
      <c r="H368" s="28"/>
    </row>
    <row r="369" spans="8:8" s="24" customFormat="1" ht="12.75" customHeight="1" x14ac:dyDescent="0.2">
      <c r="H369" s="28"/>
    </row>
    <row r="370" spans="8:8" s="24" customFormat="1" ht="12.75" customHeight="1" x14ac:dyDescent="0.2">
      <c r="H370" s="28"/>
    </row>
    <row r="371" spans="8:8" s="24" customFormat="1" ht="12.75" customHeight="1" x14ac:dyDescent="0.2">
      <c r="H371" s="28"/>
    </row>
    <row r="372" spans="8:8" s="24" customFormat="1" ht="12.75" customHeight="1" x14ac:dyDescent="0.2">
      <c r="H372" s="28"/>
    </row>
    <row r="373" spans="8:8" s="24" customFormat="1" ht="12.75" customHeight="1" x14ac:dyDescent="0.2">
      <c r="H373" s="28"/>
    </row>
    <row r="374" spans="8:8" s="24" customFormat="1" ht="12.75" customHeight="1" x14ac:dyDescent="0.2">
      <c r="H374" s="28"/>
    </row>
    <row r="375" spans="8:8" s="24" customFormat="1" ht="12.75" customHeight="1" x14ac:dyDescent="0.2">
      <c r="H375" s="28"/>
    </row>
    <row r="376" spans="8:8" s="24" customFormat="1" ht="12.75" customHeight="1" x14ac:dyDescent="0.2">
      <c r="H376" s="28"/>
    </row>
    <row r="377" spans="8:8" s="24" customFormat="1" ht="12.75" customHeight="1" x14ac:dyDescent="0.2">
      <c r="H377" s="28"/>
    </row>
    <row r="378" spans="8:8" s="24" customFormat="1" ht="12.75" customHeight="1" x14ac:dyDescent="0.2">
      <c r="H378" s="28"/>
    </row>
    <row r="379" spans="8:8" s="24" customFormat="1" ht="12.75" customHeight="1" x14ac:dyDescent="0.2">
      <c r="H379" s="28"/>
    </row>
    <row r="380" spans="8:8" s="24" customFormat="1" ht="12.75" customHeight="1" x14ac:dyDescent="0.2">
      <c r="H380" s="28"/>
    </row>
    <row r="381" spans="8:8" s="24" customFormat="1" ht="12.75" customHeight="1" x14ac:dyDescent="0.2">
      <c r="H381" s="28"/>
    </row>
    <row r="382" spans="8:8" s="24" customFormat="1" ht="12.75" customHeight="1" x14ac:dyDescent="0.2">
      <c r="H382" s="28"/>
    </row>
    <row r="383" spans="8:8" s="24" customFormat="1" ht="12.75" customHeight="1" x14ac:dyDescent="0.2">
      <c r="H383" s="28"/>
    </row>
    <row r="384" spans="8:8" s="24" customFormat="1" ht="12.75" customHeight="1" x14ac:dyDescent="0.2">
      <c r="H384" s="28"/>
    </row>
    <row r="385" spans="8:8" s="24" customFormat="1" ht="12.75" customHeight="1" x14ac:dyDescent="0.2">
      <c r="H385" s="28"/>
    </row>
    <row r="386" spans="8:8" s="24" customFormat="1" ht="12.75" customHeight="1" x14ac:dyDescent="0.2">
      <c r="H386" s="28"/>
    </row>
    <row r="387" spans="8:8" s="24" customFormat="1" ht="12.75" customHeight="1" x14ac:dyDescent="0.2">
      <c r="H387" s="28"/>
    </row>
    <row r="388" spans="8:8" s="24" customFormat="1" ht="12.75" customHeight="1" x14ac:dyDescent="0.2">
      <c r="H388" s="28"/>
    </row>
    <row r="389" spans="8:8" s="24" customFormat="1" ht="12.75" customHeight="1" x14ac:dyDescent="0.2">
      <c r="H389" s="28"/>
    </row>
    <row r="390" spans="8:8" s="24" customFormat="1" ht="12.75" customHeight="1" x14ac:dyDescent="0.2">
      <c r="H390" s="28"/>
    </row>
    <row r="391" spans="8:8" s="24" customFormat="1" ht="12.75" customHeight="1" x14ac:dyDescent="0.2">
      <c r="H391" s="28"/>
    </row>
    <row r="392" spans="8:8" s="24" customFormat="1" ht="12.75" customHeight="1" x14ac:dyDescent="0.2">
      <c r="H392" s="28"/>
    </row>
    <row r="393" spans="8:8" s="24" customFormat="1" ht="12.75" customHeight="1" x14ac:dyDescent="0.2">
      <c r="H393" s="28"/>
    </row>
    <row r="394" spans="8:8" s="24" customFormat="1" ht="12.75" customHeight="1" x14ac:dyDescent="0.2">
      <c r="H394" s="28"/>
    </row>
    <row r="395" spans="8:8" s="24" customFormat="1" ht="12.75" customHeight="1" x14ac:dyDescent="0.2">
      <c r="H395" s="28"/>
    </row>
    <row r="396" spans="8:8" s="24" customFormat="1" ht="12.75" customHeight="1" x14ac:dyDescent="0.2">
      <c r="H396" s="28"/>
    </row>
    <row r="397" spans="8:8" s="24" customFormat="1" ht="12.75" customHeight="1" x14ac:dyDescent="0.2">
      <c r="H397" s="28"/>
    </row>
    <row r="398" spans="8:8" s="24" customFormat="1" ht="12.75" customHeight="1" x14ac:dyDescent="0.2">
      <c r="H398" s="28"/>
    </row>
    <row r="399" spans="8:8" s="24" customFormat="1" ht="12.75" customHeight="1" x14ac:dyDescent="0.2">
      <c r="H399" s="28"/>
    </row>
    <row r="400" spans="8:8" s="24" customFormat="1" ht="12.75" customHeight="1" x14ac:dyDescent="0.2">
      <c r="H400" s="28"/>
    </row>
    <row r="401" spans="8:8" s="24" customFormat="1" ht="12.75" customHeight="1" x14ac:dyDescent="0.2">
      <c r="H401" s="28"/>
    </row>
    <row r="402" spans="8:8" s="24" customFormat="1" ht="12.75" customHeight="1" x14ac:dyDescent="0.2">
      <c r="H402" s="28"/>
    </row>
    <row r="403" spans="8:8" s="24" customFormat="1" ht="12.75" customHeight="1" x14ac:dyDescent="0.2">
      <c r="H403" s="28"/>
    </row>
    <row r="404" spans="8:8" s="24" customFormat="1" ht="12.75" customHeight="1" x14ac:dyDescent="0.2">
      <c r="H404" s="28"/>
    </row>
    <row r="405" spans="8:8" s="24" customFormat="1" ht="12.75" customHeight="1" x14ac:dyDescent="0.2">
      <c r="H405" s="28"/>
    </row>
    <row r="406" spans="8:8" s="24" customFormat="1" ht="12.75" customHeight="1" x14ac:dyDescent="0.2">
      <c r="H406" s="28"/>
    </row>
    <row r="407" spans="8:8" s="24" customFormat="1" ht="12.75" customHeight="1" x14ac:dyDescent="0.2">
      <c r="H407" s="28"/>
    </row>
    <row r="408" spans="8:8" s="24" customFormat="1" ht="12.75" customHeight="1" x14ac:dyDescent="0.2">
      <c r="H408" s="28"/>
    </row>
    <row r="409" spans="8:8" s="24" customFormat="1" ht="12.75" customHeight="1" x14ac:dyDescent="0.2">
      <c r="H409" s="28"/>
    </row>
    <row r="410" spans="8:8" s="24" customFormat="1" ht="12.75" customHeight="1" x14ac:dyDescent="0.2">
      <c r="H410" s="28"/>
    </row>
    <row r="411" spans="8:8" s="24" customFormat="1" ht="12.75" customHeight="1" x14ac:dyDescent="0.2">
      <c r="H411" s="28"/>
    </row>
    <row r="412" spans="8:8" s="24" customFormat="1" ht="12.75" customHeight="1" x14ac:dyDescent="0.2">
      <c r="H412" s="28"/>
    </row>
    <row r="413" spans="8:8" s="24" customFormat="1" ht="12.75" customHeight="1" x14ac:dyDescent="0.2">
      <c r="H413" s="28"/>
    </row>
    <row r="414" spans="8:8" s="24" customFormat="1" ht="12.75" customHeight="1" x14ac:dyDescent="0.2">
      <c r="H414" s="28"/>
    </row>
    <row r="415" spans="8:8" s="24" customFormat="1" ht="12.75" customHeight="1" x14ac:dyDescent="0.2">
      <c r="H415" s="28"/>
    </row>
    <row r="416" spans="8:8" s="24" customFormat="1" ht="12.75" customHeight="1" x14ac:dyDescent="0.2">
      <c r="H416" s="28"/>
    </row>
    <row r="417" spans="8:8" s="24" customFormat="1" ht="12.75" customHeight="1" x14ac:dyDescent="0.2">
      <c r="H417" s="28"/>
    </row>
    <row r="418" spans="8:8" s="24" customFormat="1" ht="12.75" customHeight="1" x14ac:dyDescent="0.2">
      <c r="H418" s="28"/>
    </row>
    <row r="419" spans="8:8" s="24" customFormat="1" ht="12.75" customHeight="1" x14ac:dyDescent="0.2">
      <c r="H419" s="28"/>
    </row>
    <row r="420" spans="8:8" s="24" customFormat="1" ht="12.75" customHeight="1" x14ac:dyDescent="0.2">
      <c r="H420" s="28"/>
    </row>
    <row r="421" spans="8:8" s="24" customFormat="1" ht="12.75" customHeight="1" x14ac:dyDescent="0.2">
      <c r="H421" s="28"/>
    </row>
    <row r="422" spans="8:8" s="24" customFormat="1" ht="12.75" customHeight="1" x14ac:dyDescent="0.2">
      <c r="H422" s="28"/>
    </row>
    <row r="423" spans="8:8" s="24" customFormat="1" ht="12.75" customHeight="1" x14ac:dyDescent="0.2">
      <c r="H423" s="28"/>
    </row>
    <row r="424" spans="8:8" s="24" customFormat="1" ht="12.75" customHeight="1" x14ac:dyDescent="0.2">
      <c r="H424" s="28"/>
    </row>
    <row r="425" spans="8:8" s="24" customFormat="1" ht="12.75" customHeight="1" x14ac:dyDescent="0.2">
      <c r="H425" s="28"/>
    </row>
    <row r="426" spans="8:8" s="24" customFormat="1" ht="12.75" customHeight="1" x14ac:dyDescent="0.2">
      <c r="H426" s="28"/>
    </row>
    <row r="427" spans="8:8" s="24" customFormat="1" ht="12.75" customHeight="1" x14ac:dyDescent="0.2">
      <c r="H427" s="28"/>
    </row>
    <row r="428" spans="8:8" s="24" customFormat="1" ht="12.75" customHeight="1" x14ac:dyDescent="0.2">
      <c r="H428" s="28"/>
    </row>
    <row r="429" spans="8:8" s="24" customFormat="1" ht="12.75" customHeight="1" x14ac:dyDescent="0.2">
      <c r="H429" s="28"/>
    </row>
    <row r="430" spans="8:8" s="24" customFormat="1" ht="12.75" customHeight="1" x14ac:dyDescent="0.2">
      <c r="H430" s="28"/>
    </row>
    <row r="431" spans="8:8" s="24" customFormat="1" ht="12.75" customHeight="1" x14ac:dyDescent="0.2">
      <c r="H431" s="28"/>
    </row>
    <row r="432" spans="8:8" s="24" customFormat="1" ht="12.75" customHeight="1" x14ac:dyDescent="0.2">
      <c r="H432" s="28"/>
    </row>
    <row r="433" spans="8:8" s="24" customFormat="1" ht="12.75" customHeight="1" x14ac:dyDescent="0.2">
      <c r="H433" s="28"/>
    </row>
    <row r="434" spans="8:8" s="24" customFormat="1" ht="12.75" customHeight="1" x14ac:dyDescent="0.2">
      <c r="H434" s="28"/>
    </row>
    <row r="435" spans="8:8" s="24" customFormat="1" ht="12.75" customHeight="1" x14ac:dyDescent="0.2">
      <c r="H435" s="28"/>
    </row>
    <row r="436" spans="8:8" s="24" customFormat="1" ht="12.75" customHeight="1" x14ac:dyDescent="0.2">
      <c r="H436" s="28"/>
    </row>
    <row r="437" spans="8:8" s="24" customFormat="1" ht="12.75" customHeight="1" x14ac:dyDescent="0.2">
      <c r="H437" s="28"/>
    </row>
    <row r="438" spans="8:8" s="24" customFormat="1" ht="12.75" customHeight="1" x14ac:dyDescent="0.2">
      <c r="H438" s="28"/>
    </row>
    <row r="439" spans="8:8" s="24" customFormat="1" ht="12.75" customHeight="1" x14ac:dyDescent="0.2">
      <c r="H439" s="28"/>
    </row>
    <row r="440" spans="8:8" s="24" customFormat="1" ht="12.75" customHeight="1" x14ac:dyDescent="0.2">
      <c r="H440" s="28"/>
    </row>
    <row r="441" spans="8:8" s="24" customFormat="1" ht="12.75" customHeight="1" x14ac:dyDescent="0.2">
      <c r="H441" s="28"/>
    </row>
    <row r="442" spans="8:8" s="24" customFormat="1" ht="12.75" customHeight="1" x14ac:dyDescent="0.2">
      <c r="H442" s="28"/>
    </row>
    <row r="443" spans="8:8" s="24" customFormat="1" ht="12.75" customHeight="1" x14ac:dyDescent="0.2">
      <c r="H443" s="28"/>
    </row>
    <row r="444" spans="8:8" s="24" customFormat="1" ht="12.75" customHeight="1" x14ac:dyDescent="0.2">
      <c r="H444" s="28"/>
    </row>
    <row r="445" spans="8:8" s="24" customFormat="1" ht="12.75" customHeight="1" x14ac:dyDescent="0.2">
      <c r="H445" s="28"/>
    </row>
    <row r="446" spans="8:8" s="24" customFormat="1" ht="12.75" customHeight="1" x14ac:dyDescent="0.2">
      <c r="H446" s="28"/>
    </row>
    <row r="447" spans="8:8" s="24" customFormat="1" ht="12.75" customHeight="1" x14ac:dyDescent="0.2">
      <c r="H447" s="28"/>
    </row>
    <row r="448" spans="8:8" s="24" customFormat="1" ht="12.75" customHeight="1" x14ac:dyDescent="0.2">
      <c r="H448" s="28"/>
    </row>
    <row r="449" spans="8:8" s="24" customFormat="1" ht="12.75" customHeight="1" x14ac:dyDescent="0.2">
      <c r="H449" s="28"/>
    </row>
    <row r="450" spans="8:8" s="24" customFormat="1" ht="12.75" customHeight="1" x14ac:dyDescent="0.2">
      <c r="H450" s="28"/>
    </row>
    <row r="451" spans="8:8" s="24" customFormat="1" ht="12.75" customHeight="1" x14ac:dyDescent="0.2">
      <c r="H451" s="28"/>
    </row>
    <row r="452" spans="8:8" s="24" customFormat="1" ht="12.75" customHeight="1" x14ac:dyDescent="0.2">
      <c r="H452" s="28"/>
    </row>
    <row r="453" spans="8:8" s="24" customFormat="1" ht="12.75" customHeight="1" x14ac:dyDescent="0.2">
      <c r="H453" s="28"/>
    </row>
    <row r="454" spans="8:8" s="24" customFormat="1" ht="12.75" customHeight="1" x14ac:dyDescent="0.2">
      <c r="H454" s="28"/>
    </row>
    <row r="455" spans="8:8" s="24" customFormat="1" ht="12.75" customHeight="1" x14ac:dyDescent="0.2">
      <c r="H455" s="28"/>
    </row>
    <row r="456" spans="8:8" s="24" customFormat="1" ht="12.75" customHeight="1" x14ac:dyDescent="0.2">
      <c r="H456" s="28"/>
    </row>
    <row r="457" spans="8:8" s="24" customFormat="1" ht="12.75" customHeight="1" x14ac:dyDescent="0.2">
      <c r="H457" s="28"/>
    </row>
    <row r="458" spans="8:8" s="24" customFormat="1" ht="12.75" customHeight="1" x14ac:dyDescent="0.2">
      <c r="H458" s="28"/>
    </row>
    <row r="459" spans="8:8" s="24" customFormat="1" ht="12.75" customHeight="1" x14ac:dyDescent="0.2">
      <c r="H459" s="28"/>
    </row>
    <row r="460" spans="8:8" s="24" customFormat="1" ht="12.75" customHeight="1" x14ac:dyDescent="0.2">
      <c r="H460" s="28"/>
    </row>
    <row r="461" spans="8:8" s="24" customFormat="1" ht="12.75" customHeight="1" x14ac:dyDescent="0.2">
      <c r="H461" s="28"/>
    </row>
    <row r="462" spans="8:8" s="24" customFormat="1" ht="12.75" customHeight="1" x14ac:dyDescent="0.2">
      <c r="H462" s="28"/>
    </row>
    <row r="463" spans="8:8" s="24" customFormat="1" ht="12.75" customHeight="1" x14ac:dyDescent="0.2">
      <c r="H463" s="28"/>
    </row>
    <row r="464" spans="8:8" s="24" customFormat="1" ht="12.75" customHeight="1" x14ac:dyDescent="0.2">
      <c r="H464" s="28"/>
    </row>
    <row r="465" spans="8:8" s="24" customFormat="1" ht="12.75" customHeight="1" x14ac:dyDescent="0.2">
      <c r="H465" s="28"/>
    </row>
    <row r="466" spans="8:8" s="24" customFormat="1" ht="12.75" customHeight="1" x14ac:dyDescent="0.2">
      <c r="H466" s="28"/>
    </row>
    <row r="467" spans="8:8" s="24" customFormat="1" ht="12.75" customHeight="1" x14ac:dyDescent="0.2">
      <c r="H467" s="28"/>
    </row>
    <row r="468" spans="8:8" s="24" customFormat="1" ht="12.75" customHeight="1" x14ac:dyDescent="0.2">
      <c r="H468" s="28"/>
    </row>
    <row r="469" spans="8:8" s="24" customFormat="1" ht="12.75" customHeight="1" x14ac:dyDescent="0.2">
      <c r="H469" s="28"/>
    </row>
    <row r="470" spans="8:8" s="24" customFormat="1" ht="12.75" customHeight="1" x14ac:dyDescent="0.2">
      <c r="H470" s="28"/>
    </row>
    <row r="471" spans="8:8" s="24" customFormat="1" ht="12.75" customHeight="1" x14ac:dyDescent="0.2">
      <c r="H471" s="28"/>
    </row>
    <row r="472" spans="8:8" s="24" customFormat="1" ht="12.75" customHeight="1" x14ac:dyDescent="0.2">
      <c r="H472" s="28"/>
    </row>
    <row r="473" spans="8:8" s="24" customFormat="1" ht="12.75" customHeight="1" x14ac:dyDescent="0.2">
      <c r="H473" s="28"/>
    </row>
    <row r="474" spans="8:8" s="24" customFormat="1" ht="12.75" customHeight="1" x14ac:dyDescent="0.2">
      <c r="H474" s="28"/>
    </row>
    <row r="475" spans="8:8" s="24" customFormat="1" ht="12.75" customHeight="1" x14ac:dyDescent="0.2">
      <c r="H475" s="28"/>
    </row>
    <row r="476" spans="8:8" s="24" customFormat="1" ht="12.75" customHeight="1" x14ac:dyDescent="0.2">
      <c r="H476" s="28"/>
    </row>
    <row r="477" spans="8:8" s="24" customFormat="1" ht="12.75" customHeight="1" x14ac:dyDescent="0.2">
      <c r="H477" s="28"/>
    </row>
    <row r="478" spans="8:8" s="24" customFormat="1" ht="12.75" customHeight="1" x14ac:dyDescent="0.2">
      <c r="H478" s="28"/>
    </row>
    <row r="479" spans="8:8" s="24" customFormat="1" ht="12.75" customHeight="1" x14ac:dyDescent="0.2">
      <c r="H479" s="28"/>
    </row>
    <row r="480" spans="8:8" s="24" customFormat="1" ht="12.75" customHeight="1" x14ac:dyDescent="0.2">
      <c r="H480" s="28"/>
    </row>
    <row r="481" spans="8:8" s="24" customFormat="1" ht="12.75" customHeight="1" x14ac:dyDescent="0.2">
      <c r="H481" s="28"/>
    </row>
    <row r="482" spans="8:8" s="24" customFormat="1" ht="12.75" customHeight="1" x14ac:dyDescent="0.2">
      <c r="H482" s="28"/>
    </row>
    <row r="483" spans="8:8" s="24" customFormat="1" ht="12.75" customHeight="1" x14ac:dyDescent="0.2">
      <c r="H483" s="28"/>
    </row>
    <row r="484" spans="8:8" s="24" customFormat="1" ht="12.75" customHeight="1" x14ac:dyDescent="0.2">
      <c r="H484" s="28"/>
    </row>
    <row r="485" spans="8:8" s="24" customFormat="1" ht="12.75" customHeight="1" x14ac:dyDescent="0.2">
      <c r="H485" s="28"/>
    </row>
    <row r="486" spans="8:8" s="24" customFormat="1" ht="12.75" customHeight="1" x14ac:dyDescent="0.2">
      <c r="H486" s="28"/>
    </row>
    <row r="487" spans="8:8" s="24" customFormat="1" ht="12.75" customHeight="1" x14ac:dyDescent="0.2">
      <c r="H487" s="28"/>
    </row>
    <row r="488" spans="8:8" s="24" customFormat="1" ht="12.75" customHeight="1" x14ac:dyDescent="0.2">
      <c r="H488" s="28"/>
    </row>
    <row r="489" spans="8:8" s="24" customFormat="1" ht="12.75" customHeight="1" x14ac:dyDescent="0.2">
      <c r="H489" s="28"/>
    </row>
    <row r="490" spans="8:8" s="24" customFormat="1" ht="12.75" customHeight="1" x14ac:dyDescent="0.2">
      <c r="H490" s="28"/>
    </row>
    <row r="491" spans="8:8" s="24" customFormat="1" ht="12.75" customHeight="1" x14ac:dyDescent="0.2">
      <c r="H491" s="28"/>
    </row>
    <row r="492" spans="8:8" s="24" customFormat="1" ht="12.75" customHeight="1" x14ac:dyDescent="0.2">
      <c r="H492" s="28"/>
    </row>
    <row r="493" spans="8:8" s="24" customFormat="1" ht="12.75" customHeight="1" x14ac:dyDescent="0.2">
      <c r="H493" s="28"/>
    </row>
    <row r="494" spans="8:8" s="24" customFormat="1" ht="12.75" customHeight="1" x14ac:dyDescent="0.2">
      <c r="H494" s="28"/>
    </row>
    <row r="495" spans="8:8" s="24" customFormat="1" ht="12.75" customHeight="1" x14ac:dyDescent="0.2">
      <c r="H495" s="28"/>
    </row>
    <row r="496" spans="8:8" s="24" customFormat="1" ht="12.75" customHeight="1" x14ac:dyDescent="0.2">
      <c r="H496" s="28"/>
    </row>
    <row r="497" spans="8:8" s="24" customFormat="1" ht="12.75" customHeight="1" x14ac:dyDescent="0.2">
      <c r="H497" s="28"/>
    </row>
    <row r="498" spans="8:8" s="24" customFormat="1" ht="12.75" customHeight="1" x14ac:dyDescent="0.2">
      <c r="H498" s="28"/>
    </row>
    <row r="499" spans="8:8" s="24" customFormat="1" ht="12.75" customHeight="1" x14ac:dyDescent="0.2">
      <c r="H499" s="28"/>
    </row>
    <row r="500" spans="8:8" s="24" customFormat="1" ht="12.75" customHeight="1" x14ac:dyDescent="0.2">
      <c r="H500" s="28"/>
    </row>
    <row r="501" spans="8:8" s="24" customFormat="1" ht="12.75" customHeight="1" x14ac:dyDescent="0.2">
      <c r="H501" s="28"/>
    </row>
    <row r="502" spans="8:8" s="24" customFormat="1" ht="12.75" customHeight="1" x14ac:dyDescent="0.2">
      <c r="H502" s="28"/>
    </row>
    <row r="503" spans="8:8" s="24" customFormat="1" ht="12.75" customHeight="1" x14ac:dyDescent="0.2">
      <c r="H503" s="28"/>
    </row>
    <row r="504" spans="8:8" s="24" customFormat="1" ht="12.75" customHeight="1" x14ac:dyDescent="0.2">
      <c r="H504" s="28"/>
    </row>
    <row r="505" spans="8:8" s="24" customFormat="1" ht="12.75" customHeight="1" x14ac:dyDescent="0.2">
      <c r="H505" s="28"/>
    </row>
    <row r="506" spans="8:8" s="24" customFormat="1" ht="12.75" customHeight="1" x14ac:dyDescent="0.2">
      <c r="H506" s="28"/>
    </row>
    <row r="507" spans="8:8" s="24" customFormat="1" ht="12.75" customHeight="1" x14ac:dyDescent="0.2">
      <c r="H507" s="28"/>
    </row>
    <row r="508" spans="8:8" s="24" customFormat="1" ht="12.75" customHeight="1" x14ac:dyDescent="0.2">
      <c r="H508" s="28"/>
    </row>
    <row r="509" spans="8:8" s="24" customFormat="1" ht="12.75" customHeight="1" x14ac:dyDescent="0.2">
      <c r="H509" s="28"/>
    </row>
    <row r="510" spans="8:8" s="24" customFormat="1" ht="12.75" customHeight="1" x14ac:dyDescent="0.2">
      <c r="H510" s="28"/>
    </row>
    <row r="511" spans="8:8" s="24" customFormat="1" ht="12.75" customHeight="1" x14ac:dyDescent="0.2">
      <c r="H511" s="28"/>
    </row>
    <row r="512" spans="8:8" s="24" customFormat="1" ht="12.75" customHeight="1" x14ac:dyDescent="0.2">
      <c r="H512" s="28"/>
    </row>
    <row r="513" spans="8:8" s="24" customFormat="1" ht="12.75" customHeight="1" x14ac:dyDescent="0.2">
      <c r="H513" s="28"/>
    </row>
    <row r="514" spans="8:8" s="24" customFormat="1" ht="12.75" customHeight="1" x14ac:dyDescent="0.2">
      <c r="H514" s="28"/>
    </row>
    <row r="515" spans="8:8" s="24" customFormat="1" ht="12.75" customHeight="1" x14ac:dyDescent="0.2">
      <c r="H515" s="28"/>
    </row>
    <row r="516" spans="8:8" s="24" customFormat="1" ht="12.75" customHeight="1" x14ac:dyDescent="0.2">
      <c r="H516" s="28"/>
    </row>
    <row r="517" spans="8:8" s="24" customFormat="1" ht="12.75" customHeight="1" x14ac:dyDescent="0.2">
      <c r="H517" s="28"/>
    </row>
    <row r="518" spans="8:8" s="24" customFormat="1" ht="12.75" customHeight="1" x14ac:dyDescent="0.2">
      <c r="H518" s="28"/>
    </row>
    <row r="519" spans="8:8" s="24" customFormat="1" ht="12.75" customHeight="1" x14ac:dyDescent="0.2">
      <c r="H519" s="28"/>
    </row>
    <row r="520" spans="8:8" s="24" customFormat="1" ht="12.75" customHeight="1" x14ac:dyDescent="0.2">
      <c r="H520" s="28"/>
    </row>
    <row r="521" spans="8:8" s="24" customFormat="1" ht="12.75" customHeight="1" x14ac:dyDescent="0.2">
      <c r="H521" s="28"/>
    </row>
    <row r="522" spans="8:8" s="24" customFormat="1" ht="12.75" customHeight="1" x14ac:dyDescent="0.2">
      <c r="H522" s="28"/>
    </row>
    <row r="523" spans="8:8" s="24" customFormat="1" ht="12.75" customHeight="1" x14ac:dyDescent="0.2">
      <c r="H523" s="28"/>
    </row>
    <row r="524" spans="8:8" s="24" customFormat="1" ht="12.75" customHeight="1" x14ac:dyDescent="0.2">
      <c r="H524" s="28"/>
    </row>
    <row r="525" spans="8:8" s="24" customFormat="1" ht="12.75" customHeight="1" x14ac:dyDescent="0.2">
      <c r="H525" s="28"/>
    </row>
    <row r="526" spans="8:8" s="24" customFormat="1" ht="12.75" customHeight="1" x14ac:dyDescent="0.2">
      <c r="H526" s="28"/>
    </row>
    <row r="527" spans="8:8" s="24" customFormat="1" ht="12.75" customHeight="1" x14ac:dyDescent="0.2">
      <c r="H527" s="28"/>
    </row>
    <row r="528" spans="8:8" s="24" customFormat="1" ht="12.75" customHeight="1" x14ac:dyDescent="0.2">
      <c r="H528" s="28"/>
    </row>
    <row r="529" spans="8:8" s="24" customFormat="1" ht="12.75" customHeight="1" x14ac:dyDescent="0.2">
      <c r="H529" s="28"/>
    </row>
    <row r="530" spans="8:8" s="24" customFormat="1" ht="12.75" customHeight="1" x14ac:dyDescent="0.2">
      <c r="H530" s="28"/>
    </row>
    <row r="531" spans="8:8" s="24" customFormat="1" ht="12.75" customHeight="1" x14ac:dyDescent="0.2">
      <c r="H531" s="28"/>
    </row>
    <row r="532" spans="8:8" s="24" customFormat="1" ht="12.75" customHeight="1" x14ac:dyDescent="0.2">
      <c r="H532" s="28"/>
    </row>
    <row r="533" spans="8:8" s="24" customFormat="1" ht="12.75" customHeight="1" x14ac:dyDescent="0.2">
      <c r="H533" s="28"/>
    </row>
    <row r="534" spans="8:8" s="24" customFormat="1" ht="12.75" customHeight="1" x14ac:dyDescent="0.2">
      <c r="H534" s="28"/>
    </row>
    <row r="535" spans="8:8" s="24" customFormat="1" ht="12.75" customHeight="1" x14ac:dyDescent="0.2">
      <c r="H535" s="28"/>
    </row>
    <row r="536" spans="8:8" s="24" customFormat="1" ht="12.75" customHeight="1" x14ac:dyDescent="0.2">
      <c r="H536" s="28"/>
    </row>
    <row r="537" spans="8:8" s="24" customFormat="1" ht="12.75" customHeight="1" x14ac:dyDescent="0.2">
      <c r="H537" s="28"/>
    </row>
    <row r="538" spans="8:8" s="24" customFormat="1" ht="12.75" customHeight="1" x14ac:dyDescent="0.2">
      <c r="H538" s="28"/>
    </row>
    <row r="539" spans="8:8" s="24" customFormat="1" ht="12.75" customHeight="1" x14ac:dyDescent="0.2">
      <c r="H539" s="28"/>
    </row>
    <row r="540" spans="8:8" s="24" customFormat="1" ht="12.75" customHeight="1" x14ac:dyDescent="0.2">
      <c r="H540" s="28"/>
    </row>
    <row r="541" spans="8:8" s="24" customFormat="1" ht="12.75" customHeight="1" x14ac:dyDescent="0.2">
      <c r="H541" s="28"/>
    </row>
    <row r="542" spans="8:8" s="24" customFormat="1" ht="12.75" customHeight="1" x14ac:dyDescent="0.2">
      <c r="H542" s="28"/>
    </row>
    <row r="543" spans="8:8" s="24" customFormat="1" ht="12.75" customHeight="1" x14ac:dyDescent="0.2">
      <c r="H543" s="28"/>
    </row>
    <row r="544" spans="8:8" s="24" customFormat="1" ht="12.75" customHeight="1" x14ac:dyDescent="0.2">
      <c r="H544" s="28"/>
    </row>
    <row r="545" spans="8:8" s="24" customFormat="1" ht="12.75" customHeight="1" x14ac:dyDescent="0.2">
      <c r="H545" s="28"/>
    </row>
    <row r="546" spans="8:8" s="24" customFormat="1" ht="12.75" customHeight="1" x14ac:dyDescent="0.2">
      <c r="H546" s="28"/>
    </row>
    <row r="547" spans="8:8" s="24" customFormat="1" ht="12.75" customHeight="1" x14ac:dyDescent="0.2">
      <c r="H547" s="28"/>
    </row>
    <row r="548" spans="8:8" s="24" customFormat="1" ht="12.75" customHeight="1" x14ac:dyDescent="0.2">
      <c r="H548" s="28"/>
    </row>
    <row r="549" spans="8:8" s="24" customFormat="1" ht="12.75" customHeight="1" x14ac:dyDescent="0.2">
      <c r="H549" s="28"/>
    </row>
    <row r="550" spans="8:8" s="24" customFormat="1" ht="12.75" customHeight="1" x14ac:dyDescent="0.2">
      <c r="H550" s="28"/>
    </row>
    <row r="551" spans="8:8" s="24" customFormat="1" ht="12.75" customHeight="1" x14ac:dyDescent="0.2">
      <c r="H551" s="28"/>
    </row>
    <row r="552" spans="8:8" s="24" customFormat="1" ht="12.75" customHeight="1" x14ac:dyDescent="0.2">
      <c r="H552" s="28"/>
    </row>
    <row r="553" spans="8:8" s="24" customFormat="1" ht="12.75" customHeight="1" x14ac:dyDescent="0.2">
      <c r="H553" s="28"/>
    </row>
    <row r="554" spans="8:8" s="24" customFormat="1" ht="12.75" customHeight="1" x14ac:dyDescent="0.2">
      <c r="H554" s="28"/>
    </row>
    <row r="555" spans="8:8" s="24" customFormat="1" ht="12.75" customHeight="1" x14ac:dyDescent="0.2">
      <c r="H555" s="28"/>
    </row>
    <row r="556" spans="8:8" s="24" customFormat="1" ht="12.75" customHeight="1" x14ac:dyDescent="0.2">
      <c r="H556" s="28"/>
    </row>
    <row r="557" spans="8:8" s="24" customFormat="1" ht="12.75" customHeight="1" x14ac:dyDescent="0.2">
      <c r="H557" s="28"/>
    </row>
    <row r="558" spans="8:8" s="24" customFormat="1" ht="12.75" customHeight="1" x14ac:dyDescent="0.2">
      <c r="H558" s="28"/>
    </row>
    <row r="559" spans="8:8" s="24" customFormat="1" ht="12.75" customHeight="1" x14ac:dyDescent="0.2">
      <c r="H559" s="28"/>
    </row>
    <row r="560" spans="8:8" s="24" customFormat="1" ht="12.75" customHeight="1" x14ac:dyDescent="0.2">
      <c r="H560" s="28"/>
    </row>
    <row r="561" spans="8:8" s="24" customFormat="1" ht="12.75" customHeight="1" x14ac:dyDescent="0.2">
      <c r="H561" s="28"/>
    </row>
    <row r="562" spans="8:8" s="24" customFormat="1" ht="12.75" customHeight="1" x14ac:dyDescent="0.2">
      <c r="H562" s="28"/>
    </row>
    <row r="563" spans="8:8" s="24" customFormat="1" ht="12.75" customHeight="1" x14ac:dyDescent="0.2">
      <c r="H563" s="28"/>
    </row>
    <row r="564" spans="8:8" s="24" customFormat="1" ht="12.75" customHeight="1" x14ac:dyDescent="0.2">
      <c r="H564" s="28"/>
    </row>
    <row r="565" spans="8:8" s="24" customFormat="1" ht="12.75" customHeight="1" x14ac:dyDescent="0.2">
      <c r="H565" s="28"/>
    </row>
    <row r="566" spans="8:8" s="24" customFormat="1" ht="12.75" customHeight="1" x14ac:dyDescent="0.2">
      <c r="H566" s="28"/>
    </row>
    <row r="567" spans="8:8" s="24" customFormat="1" ht="12.75" customHeight="1" x14ac:dyDescent="0.2">
      <c r="H567" s="28"/>
    </row>
    <row r="568" spans="8:8" s="24" customFormat="1" ht="12.75" customHeight="1" x14ac:dyDescent="0.2">
      <c r="H568" s="28"/>
    </row>
    <row r="569" spans="8:8" s="24" customFormat="1" ht="12.75" customHeight="1" x14ac:dyDescent="0.2">
      <c r="H569" s="28"/>
    </row>
    <row r="570" spans="8:8" s="24" customFormat="1" ht="12.75" customHeight="1" x14ac:dyDescent="0.2">
      <c r="H570" s="28"/>
    </row>
    <row r="571" spans="8:8" s="24" customFormat="1" ht="12.75" customHeight="1" x14ac:dyDescent="0.2">
      <c r="H571" s="28"/>
    </row>
    <row r="572" spans="8:8" s="24" customFormat="1" ht="12.75" customHeight="1" x14ac:dyDescent="0.2">
      <c r="H572" s="28"/>
    </row>
    <row r="573" spans="8:8" s="24" customFormat="1" ht="12.75" customHeight="1" x14ac:dyDescent="0.2">
      <c r="H573" s="28"/>
    </row>
    <row r="574" spans="8:8" s="24" customFormat="1" ht="12.75" customHeight="1" x14ac:dyDescent="0.2">
      <c r="H574" s="28"/>
    </row>
    <row r="575" spans="8:8" s="24" customFormat="1" ht="12.75" customHeight="1" x14ac:dyDescent="0.2">
      <c r="H575" s="28"/>
    </row>
    <row r="576" spans="8:8" s="24" customFormat="1" ht="12.75" customHeight="1" x14ac:dyDescent="0.2">
      <c r="H576" s="28"/>
    </row>
    <row r="577" spans="8:8" s="24" customFormat="1" ht="12.75" customHeight="1" x14ac:dyDescent="0.2">
      <c r="H577" s="28"/>
    </row>
    <row r="578" spans="8:8" s="24" customFormat="1" ht="12.75" customHeight="1" x14ac:dyDescent="0.2">
      <c r="H578" s="28"/>
    </row>
    <row r="579" spans="8:8" s="24" customFormat="1" ht="12.75" customHeight="1" x14ac:dyDescent="0.2">
      <c r="H579" s="28"/>
    </row>
    <row r="580" spans="8:8" s="24" customFormat="1" ht="12.75" customHeight="1" x14ac:dyDescent="0.2">
      <c r="H580" s="28"/>
    </row>
    <row r="581" spans="8:8" s="24" customFormat="1" ht="12.75" customHeight="1" x14ac:dyDescent="0.2">
      <c r="H581" s="28"/>
    </row>
    <row r="582" spans="8:8" s="24" customFormat="1" ht="12.75" customHeight="1" x14ac:dyDescent="0.2">
      <c r="H582" s="28"/>
    </row>
    <row r="583" spans="8:8" s="24" customFormat="1" ht="12.75" customHeight="1" x14ac:dyDescent="0.2">
      <c r="H583" s="28"/>
    </row>
    <row r="584" spans="8:8" s="24" customFormat="1" ht="12.75" customHeight="1" x14ac:dyDescent="0.2">
      <c r="H584" s="28"/>
    </row>
    <row r="585" spans="8:8" s="24" customFormat="1" ht="12.75" customHeight="1" x14ac:dyDescent="0.2">
      <c r="H585" s="28"/>
    </row>
    <row r="586" spans="8:8" s="24" customFormat="1" ht="12.75" customHeight="1" x14ac:dyDescent="0.2">
      <c r="H586" s="28"/>
    </row>
    <row r="587" spans="8:8" s="24" customFormat="1" ht="12.75" customHeight="1" x14ac:dyDescent="0.2">
      <c r="H587" s="28"/>
    </row>
    <row r="588" spans="8:8" s="24" customFormat="1" ht="12.75" customHeight="1" x14ac:dyDescent="0.2">
      <c r="H588" s="28"/>
    </row>
    <row r="589" spans="8:8" s="24" customFormat="1" ht="12.75" customHeight="1" x14ac:dyDescent="0.2">
      <c r="H589" s="28"/>
    </row>
    <row r="590" spans="8:8" s="24" customFormat="1" ht="12.75" customHeight="1" x14ac:dyDescent="0.2">
      <c r="H590" s="28"/>
    </row>
    <row r="591" spans="8:8" s="24" customFormat="1" ht="12.75" customHeight="1" x14ac:dyDescent="0.2">
      <c r="H591" s="28"/>
    </row>
    <row r="592" spans="8:8" s="24" customFormat="1" ht="12.75" customHeight="1" x14ac:dyDescent="0.2">
      <c r="H592" s="28"/>
    </row>
    <row r="593" spans="8:8" s="24" customFormat="1" ht="12.75" customHeight="1" x14ac:dyDescent="0.2">
      <c r="H593" s="28"/>
    </row>
    <row r="594" spans="8:8" s="24" customFormat="1" ht="12.75" customHeight="1" x14ac:dyDescent="0.2">
      <c r="H594" s="28"/>
    </row>
    <row r="595" spans="8:8" s="24" customFormat="1" ht="12.75" customHeight="1" x14ac:dyDescent="0.2">
      <c r="H595" s="28"/>
    </row>
    <row r="596" spans="8:8" s="24" customFormat="1" ht="12.75" customHeight="1" x14ac:dyDescent="0.2">
      <c r="H596" s="28"/>
    </row>
    <row r="597" spans="8:8" s="24" customFormat="1" ht="12.75" customHeight="1" x14ac:dyDescent="0.2">
      <c r="H597" s="28"/>
    </row>
    <row r="598" spans="8:8" s="24" customFormat="1" ht="12.75" customHeight="1" x14ac:dyDescent="0.2">
      <c r="H598" s="28"/>
    </row>
    <row r="599" spans="8:8" s="24" customFormat="1" ht="12.75" customHeight="1" x14ac:dyDescent="0.2">
      <c r="H599" s="28"/>
    </row>
    <row r="600" spans="8:8" s="24" customFormat="1" ht="12.75" customHeight="1" x14ac:dyDescent="0.2">
      <c r="H600" s="28"/>
    </row>
    <row r="601" spans="8:8" s="24" customFormat="1" ht="12.75" customHeight="1" x14ac:dyDescent="0.2">
      <c r="H601" s="28"/>
    </row>
    <row r="602" spans="8:8" s="24" customFormat="1" ht="12.75" customHeight="1" x14ac:dyDescent="0.2">
      <c r="H602" s="28"/>
    </row>
    <row r="603" spans="8:8" s="24" customFormat="1" ht="12.75" customHeight="1" x14ac:dyDescent="0.2">
      <c r="H603" s="28"/>
    </row>
    <row r="604" spans="8:8" s="24" customFormat="1" ht="12.75" customHeight="1" x14ac:dyDescent="0.2">
      <c r="H604" s="28"/>
    </row>
    <row r="605" spans="8:8" s="24" customFormat="1" ht="12.75" customHeight="1" x14ac:dyDescent="0.2">
      <c r="H605" s="28"/>
    </row>
    <row r="606" spans="8:8" s="24" customFormat="1" ht="12.75" customHeight="1" x14ac:dyDescent="0.2">
      <c r="H606" s="28"/>
    </row>
    <row r="607" spans="8:8" s="24" customFormat="1" ht="12.75" customHeight="1" x14ac:dyDescent="0.2">
      <c r="H607" s="28"/>
    </row>
    <row r="608" spans="8:8" s="24" customFormat="1" ht="12.75" customHeight="1" x14ac:dyDescent="0.2">
      <c r="H608" s="28"/>
    </row>
    <row r="609" spans="8:8" s="24" customFormat="1" ht="12.75" customHeight="1" x14ac:dyDescent="0.2">
      <c r="H609" s="28"/>
    </row>
    <row r="610" spans="8:8" s="24" customFormat="1" ht="12.75" customHeight="1" x14ac:dyDescent="0.2">
      <c r="H610" s="28"/>
    </row>
    <row r="611" spans="8:8" s="24" customFormat="1" ht="12.75" customHeight="1" x14ac:dyDescent="0.2">
      <c r="H611" s="28"/>
    </row>
    <row r="612" spans="8:8" s="24" customFormat="1" ht="12.75" customHeight="1" x14ac:dyDescent="0.2">
      <c r="H612" s="28"/>
    </row>
    <row r="613" spans="8:8" s="24" customFormat="1" ht="12.75" customHeight="1" x14ac:dyDescent="0.2">
      <c r="H613" s="28"/>
    </row>
    <row r="614" spans="8:8" s="24" customFormat="1" ht="12.75" customHeight="1" x14ac:dyDescent="0.2">
      <c r="H614" s="28"/>
    </row>
    <row r="615" spans="8:8" s="24" customFormat="1" ht="12.75" customHeight="1" x14ac:dyDescent="0.2">
      <c r="H615" s="28"/>
    </row>
    <row r="616" spans="8:8" s="24" customFormat="1" ht="12.75" customHeight="1" x14ac:dyDescent="0.2">
      <c r="H616" s="28"/>
    </row>
    <row r="617" spans="8:8" s="24" customFormat="1" ht="12.75" customHeight="1" x14ac:dyDescent="0.2">
      <c r="H617" s="28"/>
    </row>
    <row r="618" spans="8:8" s="24" customFormat="1" ht="12.75" customHeight="1" x14ac:dyDescent="0.2">
      <c r="H618" s="28"/>
    </row>
    <row r="619" spans="8:8" s="24" customFormat="1" ht="12.75" customHeight="1" x14ac:dyDescent="0.2">
      <c r="H619" s="28"/>
    </row>
    <row r="620" spans="8:8" s="24" customFormat="1" ht="12.75" customHeight="1" x14ac:dyDescent="0.2">
      <c r="H620" s="28"/>
    </row>
    <row r="621" spans="8:8" s="24" customFormat="1" ht="12.75" customHeight="1" x14ac:dyDescent="0.2">
      <c r="H621" s="28"/>
    </row>
    <row r="622" spans="8:8" s="24" customFormat="1" ht="12.75" customHeight="1" x14ac:dyDescent="0.2">
      <c r="H622" s="28"/>
    </row>
    <row r="623" spans="8:8" s="24" customFormat="1" ht="12.75" customHeight="1" x14ac:dyDescent="0.2">
      <c r="H623" s="28"/>
    </row>
    <row r="624" spans="8:8" s="24" customFormat="1" ht="12.75" customHeight="1" x14ac:dyDescent="0.2">
      <c r="H624" s="28"/>
    </row>
    <row r="625" spans="8:8" s="24" customFormat="1" ht="12.75" customHeight="1" x14ac:dyDescent="0.2">
      <c r="H625" s="28"/>
    </row>
    <row r="626" spans="8:8" s="24" customFormat="1" ht="12.75" customHeight="1" x14ac:dyDescent="0.2">
      <c r="H626" s="28"/>
    </row>
    <row r="627" spans="8:8" s="24" customFormat="1" ht="12.75" customHeight="1" x14ac:dyDescent="0.2">
      <c r="H627" s="28"/>
    </row>
    <row r="628" spans="8:8" s="24" customFormat="1" ht="12.75" customHeight="1" x14ac:dyDescent="0.2">
      <c r="H628" s="28"/>
    </row>
    <row r="629" spans="8:8" s="24" customFormat="1" ht="12.75" customHeight="1" x14ac:dyDescent="0.2">
      <c r="H629" s="28"/>
    </row>
    <row r="630" spans="8:8" s="24" customFormat="1" ht="12.75" customHeight="1" x14ac:dyDescent="0.2">
      <c r="H630" s="28"/>
    </row>
    <row r="631" spans="8:8" s="24" customFormat="1" ht="12.75" customHeight="1" x14ac:dyDescent="0.2">
      <c r="H631" s="28"/>
    </row>
    <row r="632" spans="8:8" s="24" customFormat="1" ht="12.75" customHeight="1" x14ac:dyDescent="0.2">
      <c r="H632" s="28"/>
    </row>
    <row r="633" spans="8:8" s="24" customFormat="1" ht="12.75" customHeight="1" x14ac:dyDescent="0.2">
      <c r="H633" s="28"/>
    </row>
    <row r="634" spans="8:8" s="24" customFormat="1" ht="12.75" customHeight="1" x14ac:dyDescent="0.2">
      <c r="H634" s="28"/>
    </row>
    <row r="635" spans="8:8" s="24" customFormat="1" ht="12.75" customHeight="1" x14ac:dyDescent="0.2">
      <c r="H635" s="28"/>
    </row>
    <row r="636" spans="8:8" s="24" customFormat="1" ht="12.75" customHeight="1" x14ac:dyDescent="0.2">
      <c r="H636" s="28"/>
    </row>
    <row r="637" spans="8:8" s="24" customFormat="1" ht="12.75" customHeight="1" x14ac:dyDescent="0.2">
      <c r="H637" s="28"/>
    </row>
    <row r="638" spans="8:8" s="24" customFormat="1" ht="12.75" customHeight="1" x14ac:dyDescent="0.2">
      <c r="H638" s="28"/>
    </row>
    <row r="639" spans="8:8" s="24" customFormat="1" ht="12.75" customHeight="1" x14ac:dyDescent="0.2">
      <c r="H639" s="28"/>
    </row>
    <row r="640" spans="8:8" s="24" customFormat="1" ht="12.75" customHeight="1" x14ac:dyDescent="0.2">
      <c r="H640" s="28"/>
    </row>
    <row r="641" spans="8:8" s="24" customFormat="1" ht="12.75" customHeight="1" x14ac:dyDescent="0.2">
      <c r="H641" s="28"/>
    </row>
    <row r="642" spans="8:8" s="24" customFormat="1" ht="12.75" customHeight="1" x14ac:dyDescent="0.2">
      <c r="H642" s="28"/>
    </row>
    <row r="643" spans="8:8" s="24" customFormat="1" ht="12.75" customHeight="1" x14ac:dyDescent="0.2">
      <c r="H643" s="28"/>
    </row>
    <row r="644" spans="8:8" s="24" customFormat="1" ht="12.75" customHeight="1" x14ac:dyDescent="0.2">
      <c r="H644" s="28"/>
    </row>
    <row r="645" spans="8:8" s="24" customFormat="1" ht="12.75" customHeight="1" x14ac:dyDescent="0.2">
      <c r="H645" s="28"/>
    </row>
    <row r="646" spans="8:8" s="24" customFormat="1" ht="12.75" customHeight="1" x14ac:dyDescent="0.2">
      <c r="H646" s="28"/>
    </row>
    <row r="647" spans="8:8" s="24" customFormat="1" ht="12.75" customHeight="1" x14ac:dyDescent="0.2">
      <c r="H647" s="28"/>
    </row>
    <row r="648" spans="8:8" s="24" customFormat="1" ht="12.75" customHeight="1" x14ac:dyDescent="0.2">
      <c r="H648" s="28"/>
    </row>
    <row r="649" spans="8:8" s="24" customFormat="1" ht="12.75" customHeight="1" x14ac:dyDescent="0.2">
      <c r="H649" s="28"/>
    </row>
    <row r="650" spans="8:8" s="24" customFormat="1" ht="12.75" customHeight="1" x14ac:dyDescent="0.2">
      <c r="H650" s="28"/>
    </row>
    <row r="651" spans="8:8" s="24" customFormat="1" ht="12.75" customHeight="1" x14ac:dyDescent="0.2">
      <c r="H651" s="28"/>
    </row>
    <row r="652" spans="8:8" s="24" customFormat="1" ht="12.75" customHeight="1" x14ac:dyDescent="0.2">
      <c r="H652" s="28"/>
    </row>
    <row r="653" spans="8:8" s="24" customFormat="1" ht="12.75" customHeight="1" x14ac:dyDescent="0.2">
      <c r="H653" s="28"/>
    </row>
    <row r="654" spans="8:8" s="24" customFormat="1" ht="12.75" customHeight="1" x14ac:dyDescent="0.2">
      <c r="H654" s="28"/>
    </row>
    <row r="655" spans="8:8" s="24" customFormat="1" ht="12.75" customHeight="1" x14ac:dyDescent="0.2">
      <c r="H655" s="28"/>
    </row>
    <row r="656" spans="8:8" s="24" customFormat="1" ht="12.75" customHeight="1" x14ac:dyDescent="0.2">
      <c r="H656" s="28"/>
    </row>
    <row r="657" spans="8:8" s="24" customFormat="1" ht="12.75" customHeight="1" x14ac:dyDescent="0.2">
      <c r="H657" s="28"/>
    </row>
    <row r="658" spans="8:8" s="24" customFormat="1" ht="12.75" customHeight="1" x14ac:dyDescent="0.2">
      <c r="H658" s="28"/>
    </row>
    <row r="659" spans="8:8" s="24" customFormat="1" ht="12.75" customHeight="1" x14ac:dyDescent="0.2">
      <c r="H659" s="28"/>
    </row>
    <row r="660" spans="8:8" s="24" customFormat="1" ht="12.75" customHeight="1" x14ac:dyDescent="0.2">
      <c r="H660" s="28"/>
    </row>
    <row r="661" spans="8:8" s="24" customFormat="1" ht="12.75" customHeight="1" x14ac:dyDescent="0.2">
      <c r="H661" s="28"/>
    </row>
    <row r="662" spans="8:8" s="24" customFormat="1" ht="12.75" customHeight="1" x14ac:dyDescent="0.2">
      <c r="H662" s="28"/>
    </row>
    <row r="663" spans="8:8" s="24" customFormat="1" ht="12.75" customHeight="1" x14ac:dyDescent="0.2">
      <c r="H663" s="28"/>
    </row>
    <row r="664" spans="8:8" s="24" customFormat="1" ht="12.75" customHeight="1" x14ac:dyDescent="0.2">
      <c r="H664" s="28"/>
    </row>
    <row r="665" spans="8:8" s="24" customFormat="1" ht="12.75" customHeight="1" x14ac:dyDescent="0.2">
      <c r="H665" s="28"/>
    </row>
    <row r="666" spans="8:8" s="24" customFormat="1" ht="12.75" customHeight="1" x14ac:dyDescent="0.2">
      <c r="H666" s="28"/>
    </row>
    <row r="667" spans="8:8" s="24" customFormat="1" ht="12.75" customHeight="1" x14ac:dyDescent="0.2">
      <c r="H667" s="28"/>
    </row>
    <row r="668" spans="8:8" s="24" customFormat="1" ht="12.75" customHeight="1" x14ac:dyDescent="0.2">
      <c r="H668" s="28"/>
    </row>
    <row r="669" spans="8:8" s="24" customFormat="1" ht="12.75" customHeight="1" x14ac:dyDescent="0.2">
      <c r="H669" s="28"/>
    </row>
    <row r="670" spans="8:8" s="24" customFormat="1" ht="12.75" customHeight="1" x14ac:dyDescent="0.2">
      <c r="H670" s="28"/>
    </row>
    <row r="671" spans="8:8" s="24" customFormat="1" ht="12.75" customHeight="1" x14ac:dyDescent="0.2">
      <c r="H671" s="28"/>
    </row>
    <row r="672" spans="8:8" s="24" customFormat="1" ht="12.75" customHeight="1" x14ac:dyDescent="0.2">
      <c r="H672" s="28"/>
    </row>
    <row r="673" spans="8:8" s="24" customFormat="1" ht="12.75" customHeight="1" x14ac:dyDescent="0.2">
      <c r="H673" s="28"/>
    </row>
    <row r="674" spans="8:8" s="24" customFormat="1" ht="12.75" customHeight="1" x14ac:dyDescent="0.2">
      <c r="H674" s="28"/>
    </row>
    <row r="675" spans="8:8" s="24" customFormat="1" ht="12.75" customHeight="1" x14ac:dyDescent="0.2">
      <c r="H675" s="28"/>
    </row>
    <row r="676" spans="8:8" s="24" customFormat="1" ht="12.75" customHeight="1" x14ac:dyDescent="0.2">
      <c r="H676" s="28"/>
    </row>
    <row r="677" spans="8:8" s="24" customFormat="1" ht="12.75" customHeight="1" x14ac:dyDescent="0.2">
      <c r="H677" s="28"/>
    </row>
    <row r="678" spans="8:8" s="24" customFormat="1" ht="12.75" customHeight="1" x14ac:dyDescent="0.2">
      <c r="H678" s="28"/>
    </row>
    <row r="679" spans="8:8" s="24" customFormat="1" ht="12.75" customHeight="1" x14ac:dyDescent="0.2">
      <c r="H679" s="28"/>
    </row>
    <row r="680" spans="8:8" s="24" customFormat="1" ht="12.75" customHeight="1" x14ac:dyDescent="0.2">
      <c r="H680" s="28"/>
    </row>
    <row r="681" spans="8:8" s="24" customFormat="1" ht="12.75" customHeight="1" x14ac:dyDescent="0.2">
      <c r="H681" s="28"/>
    </row>
    <row r="682" spans="8:8" s="24" customFormat="1" ht="12.75" customHeight="1" x14ac:dyDescent="0.2">
      <c r="H682" s="28"/>
    </row>
    <row r="683" spans="8:8" s="24" customFormat="1" ht="12.75" customHeight="1" x14ac:dyDescent="0.2">
      <c r="H683" s="28"/>
    </row>
    <row r="684" spans="8:8" s="24" customFormat="1" ht="12.75" customHeight="1" x14ac:dyDescent="0.2">
      <c r="H684" s="28"/>
    </row>
    <row r="685" spans="8:8" s="24" customFormat="1" ht="12.75" customHeight="1" x14ac:dyDescent="0.2">
      <c r="H685" s="28"/>
    </row>
    <row r="686" spans="8:8" s="24" customFormat="1" ht="12.75" customHeight="1" x14ac:dyDescent="0.2">
      <c r="H686" s="28"/>
    </row>
    <row r="687" spans="8:8" s="24" customFormat="1" ht="12.75" customHeight="1" x14ac:dyDescent="0.2">
      <c r="H687" s="28"/>
    </row>
    <row r="688" spans="8:8" s="24" customFormat="1" ht="12.75" customHeight="1" x14ac:dyDescent="0.2">
      <c r="H688" s="28"/>
    </row>
    <row r="689" spans="8:8" s="24" customFormat="1" ht="12.75" customHeight="1" x14ac:dyDescent="0.2">
      <c r="H689" s="28"/>
    </row>
    <row r="690" spans="8:8" s="24" customFormat="1" ht="12.75" customHeight="1" x14ac:dyDescent="0.2">
      <c r="H690" s="28"/>
    </row>
    <row r="691" spans="8:8" s="24" customFormat="1" ht="12.75" customHeight="1" x14ac:dyDescent="0.2">
      <c r="H691" s="28"/>
    </row>
    <row r="692" spans="8:8" s="24" customFormat="1" ht="12.75" customHeight="1" x14ac:dyDescent="0.2">
      <c r="H692" s="28"/>
    </row>
    <row r="693" spans="8:8" s="24" customFormat="1" ht="12.75" customHeight="1" x14ac:dyDescent="0.2">
      <c r="H693" s="28"/>
    </row>
    <row r="694" spans="8:8" s="24" customFormat="1" ht="12.75" customHeight="1" x14ac:dyDescent="0.2">
      <c r="H694" s="28"/>
    </row>
    <row r="695" spans="8:8" s="24" customFormat="1" ht="12.75" customHeight="1" x14ac:dyDescent="0.2">
      <c r="H695" s="28"/>
    </row>
    <row r="696" spans="8:8" s="24" customFormat="1" ht="12.75" customHeight="1" x14ac:dyDescent="0.2">
      <c r="H696" s="28"/>
    </row>
    <row r="697" spans="8:8" s="24" customFormat="1" ht="12.75" customHeight="1" x14ac:dyDescent="0.2">
      <c r="H697" s="28"/>
    </row>
    <row r="698" spans="8:8" s="24" customFormat="1" ht="12.75" customHeight="1" x14ac:dyDescent="0.2">
      <c r="H698" s="28"/>
    </row>
    <row r="699" spans="8:8" s="24" customFormat="1" ht="12.75" customHeight="1" x14ac:dyDescent="0.2">
      <c r="H699" s="28"/>
    </row>
    <row r="700" spans="8:8" s="24" customFormat="1" ht="12.75" customHeight="1" x14ac:dyDescent="0.2">
      <c r="H700" s="28"/>
    </row>
    <row r="701" spans="8:8" s="24" customFormat="1" ht="12.75" customHeight="1" x14ac:dyDescent="0.2">
      <c r="H701" s="28"/>
    </row>
    <row r="702" spans="8:8" s="24" customFormat="1" ht="12.75" customHeight="1" x14ac:dyDescent="0.2">
      <c r="H702" s="28"/>
    </row>
    <row r="703" spans="8:8" s="24" customFormat="1" ht="12.75" customHeight="1" x14ac:dyDescent="0.2">
      <c r="H703" s="28"/>
    </row>
    <row r="704" spans="8:8" s="24" customFormat="1" ht="12.75" customHeight="1" x14ac:dyDescent="0.2">
      <c r="H704" s="28"/>
    </row>
    <row r="705" spans="8:8" s="24" customFormat="1" ht="12.75" customHeight="1" x14ac:dyDescent="0.2">
      <c r="H705" s="28"/>
    </row>
    <row r="706" spans="8:8" s="24" customFormat="1" ht="12.75" customHeight="1" x14ac:dyDescent="0.2">
      <c r="H706" s="28"/>
    </row>
    <row r="707" spans="8:8" s="24" customFormat="1" ht="12.75" customHeight="1" x14ac:dyDescent="0.2">
      <c r="H707" s="28"/>
    </row>
    <row r="708" spans="8:8" s="24" customFormat="1" ht="12.75" customHeight="1" x14ac:dyDescent="0.2">
      <c r="H708" s="28"/>
    </row>
    <row r="709" spans="8:8" s="24" customFormat="1" ht="12.75" customHeight="1" x14ac:dyDescent="0.2">
      <c r="H709" s="28"/>
    </row>
    <row r="710" spans="8:8" s="24" customFormat="1" ht="12.75" customHeight="1" x14ac:dyDescent="0.2">
      <c r="H710" s="28"/>
    </row>
    <row r="711" spans="8:8" s="24" customFormat="1" ht="12.75" customHeight="1" x14ac:dyDescent="0.2">
      <c r="H711" s="28"/>
    </row>
    <row r="712" spans="8:8" s="24" customFormat="1" ht="12.75" customHeight="1" x14ac:dyDescent="0.2">
      <c r="H712" s="28"/>
    </row>
    <row r="713" spans="8:8" s="24" customFormat="1" ht="12.75" customHeight="1" x14ac:dyDescent="0.2">
      <c r="H713" s="28"/>
    </row>
    <row r="714" spans="8:8" s="24" customFormat="1" ht="12.75" customHeight="1" x14ac:dyDescent="0.2">
      <c r="H714" s="28"/>
    </row>
    <row r="715" spans="8:8" s="24" customFormat="1" ht="12.75" customHeight="1" x14ac:dyDescent="0.2">
      <c r="H715" s="28"/>
    </row>
    <row r="716" spans="8:8" s="24" customFormat="1" ht="12.75" customHeight="1" x14ac:dyDescent="0.2">
      <c r="H716" s="28"/>
    </row>
    <row r="717" spans="8:8" s="24" customFormat="1" ht="12.75" customHeight="1" x14ac:dyDescent="0.2">
      <c r="H717" s="28"/>
    </row>
    <row r="718" spans="8:8" s="24" customFormat="1" ht="12.75" customHeight="1" x14ac:dyDescent="0.2">
      <c r="H718" s="28"/>
    </row>
    <row r="719" spans="8:8" s="24" customFormat="1" ht="12.75" customHeight="1" x14ac:dyDescent="0.2">
      <c r="H719" s="28"/>
    </row>
    <row r="720" spans="8:8" s="24" customFormat="1" ht="12.75" customHeight="1" x14ac:dyDescent="0.2">
      <c r="H720" s="28"/>
    </row>
    <row r="721" spans="8:8" s="24" customFormat="1" ht="12.75" customHeight="1" x14ac:dyDescent="0.2">
      <c r="H721" s="28"/>
    </row>
    <row r="722" spans="8:8" s="24" customFormat="1" ht="12.75" customHeight="1" x14ac:dyDescent="0.2">
      <c r="H722" s="28"/>
    </row>
    <row r="723" spans="8:8" s="24" customFormat="1" ht="12.75" customHeight="1" x14ac:dyDescent="0.2">
      <c r="H723" s="28"/>
    </row>
    <row r="724" spans="8:8" s="24" customFormat="1" ht="12.75" customHeight="1" x14ac:dyDescent="0.2">
      <c r="H724" s="28"/>
    </row>
    <row r="725" spans="8:8" s="24" customFormat="1" ht="12.75" customHeight="1" x14ac:dyDescent="0.2">
      <c r="H725" s="28"/>
    </row>
    <row r="726" spans="8:8" s="24" customFormat="1" ht="12.75" customHeight="1" x14ac:dyDescent="0.2">
      <c r="H726" s="28"/>
    </row>
    <row r="727" spans="8:8" s="24" customFormat="1" ht="12.75" customHeight="1" x14ac:dyDescent="0.2">
      <c r="H727" s="28"/>
    </row>
    <row r="728" spans="8:8" s="24" customFormat="1" ht="12.75" customHeight="1" x14ac:dyDescent="0.2">
      <c r="H728" s="28"/>
    </row>
    <row r="729" spans="8:8" s="24" customFormat="1" ht="12.75" customHeight="1" x14ac:dyDescent="0.2">
      <c r="H729" s="28"/>
    </row>
    <row r="730" spans="8:8" s="24" customFormat="1" ht="12.75" customHeight="1" x14ac:dyDescent="0.2">
      <c r="H730" s="28"/>
    </row>
    <row r="731" spans="8:8" s="24" customFormat="1" ht="12.75" customHeight="1" x14ac:dyDescent="0.2">
      <c r="H731" s="28"/>
    </row>
    <row r="732" spans="8:8" s="24" customFormat="1" ht="12.75" customHeight="1" x14ac:dyDescent="0.2">
      <c r="H732" s="28"/>
    </row>
    <row r="733" spans="8:8" s="24" customFormat="1" ht="12.75" customHeight="1" x14ac:dyDescent="0.2">
      <c r="H733" s="28"/>
    </row>
    <row r="734" spans="8:8" s="24" customFormat="1" ht="12.75" customHeight="1" x14ac:dyDescent="0.2">
      <c r="H734" s="28"/>
    </row>
    <row r="735" spans="8:8" s="24" customFormat="1" ht="12.75" customHeight="1" x14ac:dyDescent="0.2">
      <c r="H735" s="28"/>
    </row>
    <row r="736" spans="8:8" s="24" customFormat="1" ht="12.75" customHeight="1" x14ac:dyDescent="0.2">
      <c r="H736" s="28"/>
    </row>
    <row r="737" spans="8:8" s="24" customFormat="1" ht="12.75" customHeight="1" x14ac:dyDescent="0.2">
      <c r="H737" s="28"/>
    </row>
    <row r="738" spans="8:8" s="24" customFormat="1" ht="12.75" customHeight="1" x14ac:dyDescent="0.2">
      <c r="H738" s="28"/>
    </row>
    <row r="739" spans="8:8" s="24" customFormat="1" ht="12.75" customHeight="1" x14ac:dyDescent="0.2">
      <c r="H739" s="28"/>
    </row>
    <row r="740" spans="8:8" s="24" customFormat="1" ht="12.75" customHeight="1" x14ac:dyDescent="0.2">
      <c r="H740" s="28"/>
    </row>
    <row r="741" spans="8:8" s="24" customFormat="1" ht="12.75" customHeight="1" x14ac:dyDescent="0.2">
      <c r="H741" s="28"/>
    </row>
    <row r="742" spans="8:8" s="24" customFormat="1" ht="12.75" customHeight="1" x14ac:dyDescent="0.2">
      <c r="H742" s="28"/>
    </row>
    <row r="743" spans="8:8" s="24" customFormat="1" ht="12.75" customHeight="1" x14ac:dyDescent="0.2">
      <c r="H743" s="28"/>
    </row>
    <row r="744" spans="8:8" s="24" customFormat="1" ht="12.75" customHeight="1" x14ac:dyDescent="0.2">
      <c r="H744" s="28"/>
    </row>
    <row r="745" spans="8:8" s="24" customFormat="1" ht="12.75" customHeight="1" x14ac:dyDescent="0.2">
      <c r="H745" s="28"/>
    </row>
    <row r="746" spans="8:8" s="24" customFormat="1" ht="12.75" customHeight="1" x14ac:dyDescent="0.2">
      <c r="H746" s="28"/>
    </row>
    <row r="747" spans="8:8" s="24" customFormat="1" ht="12.75" customHeight="1" x14ac:dyDescent="0.2">
      <c r="H747" s="28"/>
    </row>
    <row r="748" spans="8:8" s="24" customFormat="1" ht="12.75" customHeight="1" x14ac:dyDescent="0.2">
      <c r="H748" s="28"/>
    </row>
    <row r="749" spans="8:8" s="24" customFormat="1" ht="12.75" customHeight="1" x14ac:dyDescent="0.2">
      <c r="H749" s="28"/>
    </row>
    <row r="750" spans="8:8" s="24" customFormat="1" ht="12.75" customHeight="1" x14ac:dyDescent="0.2">
      <c r="H750" s="28"/>
    </row>
    <row r="751" spans="8:8" s="24" customFormat="1" ht="12.75" customHeight="1" x14ac:dyDescent="0.2">
      <c r="H751" s="28"/>
    </row>
    <row r="752" spans="8:8" s="24" customFormat="1" ht="12.75" customHeight="1" x14ac:dyDescent="0.2">
      <c r="H752" s="28"/>
    </row>
    <row r="753" spans="8:8" s="24" customFormat="1" ht="12.75" customHeight="1" x14ac:dyDescent="0.2">
      <c r="H753" s="28"/>
    </row>
    <row r="754" spans="8:8" s="24" customFormat="1" ht="12.75" customHeight="1" x14ac:dyDescent="0.2">
      <c r="H754" s="28"/>
    </row>
    <row r="755" spans="8:8" s="24" customFormat="1" ht="12.75" customHeight="1" x14ac:dyDescent="0.2">
      <c r="H755" s="28"/>
    </row>
    <row r="756" spans="8:8" s="24" customFormat="1" ht="12.75" customHeight="1" x14ac:dyDescent="0.2">
      <c r="H756" s="28"/>
    </row>
    <row r="757" spans="8:8" s="24" customFormat="1" ht="12.75" customHeight="1" x14ac:dyDescent="0.2">
      <c r="H757" s="28"/>
    </row>
    <row r="758" spans="8:8" s="24" customFormat="1" ht="12.75" customHeight="1" x14ac:dyDescent="0.2">
      <c r="H758" s="28"/>
    </row>
    <row r="759" spans="8:8" s="24" customFormat="1" ht="12.75" customHeight="1" x14ac:dyDescent="0.2">
      <c r="H759" s="28"/>
    </row>
    <row r="760" spans="8:8" s="24" customFormat="1" ht="12.75" customHeight="1" x14ac:dyDescent="0.2">
      <c r="H760" s="28"/>
    </row>
    <row r="761" spans="8:8" s="24" customFormat="1" ht="12.75" customHeight="1" x14ac:dyDescent="0.2">
      <c r="H761" s="28"/>
    </row>
    <row r="762" spans="8:8" s="24" customFormat="1" ht="12.75" customHeight="1" x14ac:dyDescent="0.2">
      <c r="H762" s="28"/>
    </row>
    <row r="763" spans="8:8" s="24" customFormat="1" ht="12.75" customHeight="1" x14ac:dyDescent="0.2">
      <c r="H763" s="28"/>
    </row>
    <row r="764" spans="8:8" s="24" customFormat="1" ht="12.75" customHeight="1" x14ac:dyDescent="0.2">
      <c r="H764" s="28"/>
    </row>
    <row r="765" spans="8:8" s="24" customFormat="1" ht="12.75" customHeight="1" x14ac:dyDescent="0.2">
      <c r="H765" s="28"/>
    </row>
    <row r="766" spans="8:8" s="24" customFormat="1" ht="12.75" customHeight="1" x14ac:dyDescent="0.2">
      <c r="H766" s="28"/>
    </row>
    <row r="767" spans="8:8" s="24" customFormat="1" ht="12.75" customHeight="1" x14ac:dyDescent="0.2">
      <c r="H767" s="28"/>
    </row>
    <row r="768" spans="8:8" s="24" customFormat="1" ht="12.75" customHeight="1" x14ac:dyDescent="0.2">
      <c r="H768" s="28"/>
    </row>
    <row r="769" spans="8:8" s="24" customFormat="1" ht="12.75" customHeight="1" x14ac:dyDescent="0.2">
      <c r="H769" s="28"/>
    </row>
    <row r="770" spans="8:8" s="24" customFormat="1" ht="12.75" customHeight="1" x14ac:dyDescent="0.2">
      <c r="H770" s="28"/>
    </row>
    <row r="771" spans="8:8" s="24" customFormat="1" ht="12.75" customHeight="1" x14ac:dyDescent="0.2">
      <c r="H771" s="28"/>
    </row>
    <row r="772" spans="8:8" s="24" customFormat="1" ht="12.75" customHeight="1" x14ac:dyDescent="0.2">
      <c r="H772" s="28"/>
    </row>
    <row r="773" spans="8:8" s="24" customFormat="1" ht="12.75" customHeight="1" x14ac:dyDescent="0.2">
      <c r="H773" s="28"/>
    </row>
    <row r="774" spans="8:8" s="24" customFormat="1" ht="12.75" customHeight="1" x14ac:dyDescent="0.2">
      <c r="H774" s="28"/>
    </row>
    <row r="775" spans="8:8" s="24" customFormat="1" ht="12.75" customHeight="1" x14ac:dyDescent="0.2">
      <c r="H775" s="28"/>
    </row>
    <row r="776" spans="8:8" s="24" customFormat="1" ht="12.75" customHeight="1" x14ac:dyDescent="0.2">
      <c r="H776" s="28"/>
    </row>
    <row r="777" spans="8:8" s="24" customFormat="1" ht="12.75" customHeight="1" x14ac:dyDescent="0.2">
      <c r="H777" s="28"/>
    </row>
    <row r="778" spans="8:8" s="24" customFormat="1" ht="12.75" customHeight="1" x14ac:dyDescent="0.2">
      <c r="H778" s="28"/>
    </row>
    <row r="779" spans="8:8" s="24" customFormat="1" ht="12.75" customHeight="1" x14ac:dyDescent="0.2">
      <c r="H779" s="28"/>
    </row>
    <row r="780" spans="8:8" s="24" customFormat="1" ht="12.75" customHeight="1" x14ac:dyDescent="0.2">
      <c r="H780" s="28"/>
    </row>
    <row r="781" spans="8:8" s="24" customFormat="1" ht="12.75" customHeight="1" x14ac:dyDescent="0.2">
      <c r="H781" s="28"/>
    </row>
    <row r="782" spans="8:8" s="24" customFormat="1" ht="12.75" customHeight="1" x14ac:dyDescent="0.2">
      <c r="H782" s="28"/>
    </row>
    <row r="783" spans="8:8" s="24" customFormat="1" ht="12.75" customHeight="1" x14ac:dyDescent="0.2">
      <c r="H783" s="28"/>
    </row>
    <row r="784" spans="8:8" s="24" customFormat="1" ht="12.75" customHeight="1" x14ac:dyDescent="0.2">
      <c r="H784" s="28"/>
    </row>
    <row r="785" spans="8:8" s="24" customFormat="1" ht="12.75" customHeight="1" x14ac:dyDescent="0.2">
      <c r="H785" s="28"/>
    </row>
    <row r="786" spans="8:8" s="24" customFormat="1" ht="12.75" customHeight="1" x14ac:dyDescent="0.2">
      <c r="H786" s="28"/>
    </row>
    <row r="787" spans="8:8" s="24" customFormat="1" ht="12.75" customHeight="1" x14ac:dyDescent="0.2">
      <c r="H787" s="28"/>
    </row>
    <row r="788" spans="8:8" s="24" customFormat="1" ht="12.75" customHeight="1" x14ac:dyDescent="0.2">
      <c r="H788" s="28"/>
    </row>
    <row r="789" spans="8:8" s="24" customFormat="1" ht="12.75" customHeight="1" x14ac:dyDescent="0.2">
      <c r="H789" s="28"/>
    </row>
    <row r="790" spans="8:8" s="24" customFormat="1" ht="12.75" customHeight="1" x14ac:dyDescent="0.2">
      <c r="H790" s="28"/>
    </row>
    <row r="791" spans="8:8" s="24" customFormat="1" ht="12.75" customHeight="1" x14ac:dyDescent="0.2">
      <c r="H791" s="28"/>
    </row>
    <row r="792" spans="8:8" s="24" customFormat="1" ht="12.75" customHeight="1" x14ac:dyDescent="0.2">
      <c r="H792" s="28"/>
    </row>
    <row r="793" spans="8:8" s="24" customFormat="1" ht="12.75" customHeight="1" x14ac:dyDescent="0.2">
      <c r="H793" s="28"/>
    </row>
    <row r="794" spans="8:8" s="24" customFormat="1" ht="12.75" customHeight="1" x14ac:dyDescent="0.2">
      <c r="H794" s="28"/>
    </row>
    <row r="795" spans="8:8" s="24" customFormat="1" ht="12.75" customHeight="1" x14ac:dyDescent="0.2">
      <c r="H795" s="28"/>
    </row>
    <row r="796" spans="8:8" s="24" customFormat="1" ht="12.75" customHeight="1" x14ac:dyDescent="0.2">
      <c r="H796" s="28"/>
    </row>
    <row r="797" spans="8:8" s="24" customFormat="1" ht="12.75" customHeight="1" x14ac:dyDescent="0.2">
      <c r="H797" s="28"/>
    </row>
    <row r="798" spans="8:8" s="24" customFormat="1" ht="12.75" customHeight="1" x14ac:dyDescent="0.2">
      <c r="H798" s="28"/>
    </row>
    <row r="799" spans="8:8" s="24" customFormat="1" ht="12.75" customHeight="1" x14ac:dyDescent="0.2">
      <c r="H799" s="28"/>
    </row>
    <row r="800" spans="8:8" s="24" customFormat="1" ht="12.75" customHeight="1" x14ac:dyDescent="0.2">
      <c r="H800" s="28"/>
    </row>
    <row r="801" spans="8:8" s="24" customFormat="1" ht="12.75" customHeight="1" x14ac:dyDescent="0.2">
      <c r="H801" s="28"/>
    </row>
    <row r="802" spans="8:8" s="24" customFormat="1" ht="12.75" customHeight="1" x14ac:dyDescent="0.2">
      <c r="H802" s="28"/>
    </row>
    <row r="803" spans="8:8" s="24" customFormat="1" ht="12.75" customHeight="1" x14ac:dyDescent="0.2">
      <c r="H803" s="28"/>
    </row>
    <row r="804" spans="8:8" s="24" customFormat="1" ht="12.75" customHeight="1" x14ac:dyDescent="0.2">
      <c r="H804" s="28"/>
    </row>
    <row r="805" spans="8:8" s="24" customFormat="1" ht="12.75" customHeight="1" x14ac:dyDescent="0.2">
      <c r="H805" s="28"/>
    </row>
    <row r="806" spans="8:8" s="24" customFormat="1" ht="12.75" customHeight="1" x14ac:dyDescent="0.2">
      <c r="H806" s="28"/>
    </row>
    <row r="807" spans="8:8" s="24" customFormat="1" ht="12.75" customHeight="1" x14ac:dyDescent="0.2">
      <c r="H807" s="28"/>
    </row>
    <row r="808" spans="8:8" s="24" customFormat="1" ht="12.75" customHeight="1" x14ac:dyDescent="0.2">
      <c r="H808" s="28"/>
    </row>
    <row r="809" spans="8:8" s="24" customFormat="1" ht="12.75" customHeight="1" x14ac:dyDescent="0.2">
      <c r="H809" s="28"/>
    </row>
    <row r="810" spans="8:8" s="24" customFormat="1" ht="12.75" customHeight="1" x14ac:dyDescent="0.2">
      <c r="H810" s="28"/>
    </row>
    <row r="811" spans="8:8" s="24" customFormat="1" ht="12.75" customHeight="1" x14ac:dyDescent="0.2">
      <c r="H811" s="28"/>
    </row>
    <row r="812" spans="8:8" s="24" customFormat="1" ht="12.75" customHeight="1" x14ac:dyDescent="0.2">
      <c r="H812" s="28"/>
    </row>
    <row r="813" spans="8:8" s="24" customFormat="1" ht="12.75" customHeight="1" x14ac:dyDescent="0.2">
      <c r="H813" s="28"/>
    </row>
    <row r="814" spans="8:8" s="24" customFormat="1" ht="12.75" customHeight="1" x14ac:dyDescent="0.2">
      <c r="H814" s="28"/>
    </row>
    <row r="815" spans="8:8" s="24" customFormat="1" ht="12.75" customHeight="1" x14ac:dyDescent="0.2">
      <c r="H815" s="28"/>
    </row>
    <row r="816" spans="8:8" s="24" customFormat="1" ht="12.75" customHeight="1" x14ac:dyDescent="0.2">
      <c r="H816" s="28"/>
    </row>
    <row r="817" spans="8:8" s="24" customFormat="1" ht="12.75" customHeight="1" x14ac:dyDescent="0.2">
      <c r="H817" s="28"/>
    </row>
    <row r="818" spans="8:8" s="24" customFormat="1" ht="12.75" customHeight="1" x14ac:dyDescent="0.2">
      <c r="H818" s="28"/>
    </row>
    <row r="819" spans="8:8" s="24" customFormat="1" ht="12.75" customHeight="1" x14ac:dyDescent="0.2">
      <c r="H819" s="28"/>
    </row>
    <row r="820" spans="8:8" s="24" customFormat="1" ht="12.75" customHeight="1" x14ac:dyDescent="0.2">
      <c r="H820" s="28"/>
    </row>
    <row r="821" spans="8:8" s="24" customFormat="1" ht="12.75" customHeight="1" x14ac:dyDescent="0.2">
      <c r="H821" s="28"/>
    </row>
    <row r="822" spans="8:8" s="24" customFormat="1" ht="12.75" customHeight="1" x14ac:dyDescent="0.2">
      <c r="H822" s="28"/>
    </row>
    <row r="823" spans="8:8" s="24" customFormat="1" ht="12.75" customHeight="1" x14ac:dyDescent="0.2">
      <c r="H823" s="28"/>
    </row>
    <row r="824" spans="8:8" s="24" customFormat="1" ht="12.75" customHeight="1" x14ac:dyDescent="0.2">
      <c r="H824" s="28"/>
    </row>
    <row r="825" spans="8:8" s="24" customFormat="1" ht="12.75" customHeight="1" x14ac:dyDescent="0.2">
      <c r="H825" s="28"/>
    </row>
    <row r="826" spans="8:8" s="24" customFormat="1" ht="12.75" customHeight="1" x14ac:dyDescent="0.2">
      <c r="H826" s="28"/>
    </row>
    <row r="827" spans="8:8" s="24" customFormat="1" ht="12.75" customHeight="1" x14ac:dyDescent="0.2">
      <c r="H827" s="28"/>
    </row>
    <row r="828" spans="8:8" s="24" customFormat="1" ht="12.75" customHeight="1" x14ac:dyDescent="0.2">
      <c r="H828" s="28"/>
    </row>
    <row r="829" spans="8:8" s="24" customFormat="1" ht="12.75" customHeight="1" x14ac:dyDescent="0.2">
      <c r="H829" s="28"/>
    </row>
    <row r="830" spans="8:8" s="24" customFormat="1" ht="12.75" customHeight="1" x14ac:dyDescent="0.2">
      <c r="H830" s="28"/>
    </row>
    <row r="831" spans="8:8" s="24" customFormat="1" ht="12.75" customHeight="1" x14ac:dyDescent="0.2">
      <c r="H831" s="28"/>
    </row>
    <row r="832" spans="8:8" s="24" customFormat="1" ht="12.75" customHeight="1" x14ac:dyDescent="0.2">
      <c r="H832" s="28"/>
    </row>
    <row r="833" spans="8:8" s="24" customFormat="1" ht="12.75" customHeight="1" x14ac:dyDescent="0.2">
      <c r="H833" s="28"/>
    </row>
    <row r="834" spans="8:8" s="24" customFormat="1" ht="12.75" customHeight="1" x14ac:dyDescent="0.2">
      <c r="H834" s="28"/>
    </row>
    <row r="835" spans="8:8" s="24" customFormat="1" ht="12.75" customHeight="1" x14ac:dyDescent="0.2">
      <c r="H835" s="28"/>
    </row>
    <row r="836" spans="8:8" s="24" customFormat="1" ht="12.75" customHeight="1" x14ac:dyDescent="0.2">
      <c r="H836" s="28"/>
    </row>
    <row r="837" spans="8:8" s="24" customFormat="1" ht="12.75" customHeight="1" x14ac:dyDescent="0.2">
      <c r="H837" s="28"/>
    </row>
    <row r="838" spans="8:8" s="24" customFormat="1" ht="12.75" customHeight="1" x14ac:dyDescent="0.2">
      <c r="H838" s="28"/>
    </row>
    <row r="839" spans="8:8" s="24" customFormat="1" ht="12.75" customHeight="1" x14ac:dyDescent="0.2">
      <c r="H839" s="28"/>
    </row>
    <row r="840" spans="8:8" s="24" customFormat="1" ht="12.75" customHeight="1" x14ac:dyDescent="0.2">
      <c r="H840" s="28"/>
    </row>
    <row r="841" spans="8:8" s="24" customFormat="1" ht="12.75" customHeight="1" x14ac:dyDescent="0.2">
      <c r="H841" s="28"/>
    </row>
    <row r="842" spans="8:8" s="24" customFormat="1" ht="12.75" customHeight="1" x14ac:dyDescent="0.2">
      <c r="H842" s="28"/>
    </row>
    <row r="843" spans="8:8" s="24" customFormat="1" ht="12.75" customHeight="1" x14ac:dyDescent="0.2">
      <c r="H843" s="28"/>
    </row>
    <row r="844" spans="8:8" s="24" customFormat="1" ht="12.75" customHeight="1" x14ac:dyDescent="0.2">
      <c r="H844" s="28"/>
    </row>
    <row r="845" spans="8:8" s="24" customFormat="1" ht="12.75" customHeight="1" x14ac:dyDescent="0.2">
      <c r="H845" s="28"/>
    </row>
    <row r="846" spans="8:8" s="24" customFormat="1" ht="12.75" customHeight="1" x14ac:dyDescent="0.2">
      <c r="H846" s="28"/>
    </row>
    <row r="847" spans="8:8" s="24" customFormat="1" ht="12.75" customHeight="1" x14ac:dyDescent="0.2">
      <c r="H847" s="28"/>
    </row>
    <row r="848" spans="8:8" s="24" customFormat="1" ht="12.75" customHeight="1" x14ac:dyDescent="0.2">
      <c r="H848" s="28"/>
    </row>
    <row r="849" spans="8:8" s="24" customFormat="1" ht="12.75" customHeight="1" x14ac:dyDescent="0.2">
      <c r="H849" s="28"/>
    </row>
    <row r="850" spans="8:8" s="24" customFormat="1" ht="12.75" customHeight="1" x14ac:dyDescent="0.2">
      <c r="H850" s="28"/>
    </row>
    <row r="851" spans="8:8" s="24" customFormat="1" ht="12.75" customHeight="1" x14ac:dyDescent="0.2">
      <c r="H851" s="28"/>
    </row>
    <row r="852" spans="8:8" s="24" customFormat="1" ht="12.75" customHeight="1" x14ac:dyDescent="0.2">
      <c r="H852" s="28"/>
    </row>
    <row r="853" spans="8:8" s="24" customFormat="1" ht="12.75" customHeight="1" x14ac:dyDescent="0.2">
      <c r="H853" s="28"/>
    </row>
    <row r="854" spans="8:8" s="24" customFormat="1" ht="12.75" customHeight="1" x14ac:dyDescent="0.2">
      <c r="H854" s="28"/>
    </row>
    <row r="855" spans="8:8" s="24" customFormat="1" ht="12.75" customHeight="1" x14ac:dyDescent="0.2">
      <c r="H855" s="28"/>
    </row>
    <row r="856" spans="8:8" s="24" customFormat="1" ht="12.75" customHeight="1" x14ac:dyDescent="0.2">
      <c r="H856" s="28"/>
    </row>
    <row r="857" spans="8:8" s="24" customFormat="1" ht="12.75" customHeight="1" x14ac:dyDescent="0.2">
      <c r="H857" s="28"/>
    </row>
    <row r="858" spans="8:8" s="24" customFormat="1" ht="12.75" customHeight="1" x14ac:dyDescent="0.2">
      <c r="H858" s="28"/>
    </row>
    <row r="859" spans="8:8" s="24" customFormat="1" ht="12.75" customHeight="1" x14ac:dyDescent="0.2">
      <c r="H859" s="28"/>
    </row>
    <row r="860" spans="8:8" s="24" customFormat="1" ht="12.75" customHeight="1" x14ac:dyDescent="0.2">
      <c r="H860" s="28"/>
    </row>
    <row r="861" spans="8:8" s="24" customFormat="1" ht="12.75" customHeight="1" x14ac:dyDescent="0.2">
      <c r="H861" s="28"/>
    </row>
    <row r="862" spans="8:8" s="24" customFormat="1" ht="12.75" customHeight="1" x14ac:dyDescent="0.2">
      <c r="H862" s="28"/>
    </row>
    <row r="863" spans="8:8" s="24" customFormat="1" ht="12.75" customHeight="1" x14ac:dyDescent="0.2">
      <c r="H863" s="28"/>
    </row>
    <row r="864" spans="8:8" s="24" customFormat="1" ht="12.75" customHeight="1" x14ac:dyDescent="0.2">
      <c r="H864" s="28"/>
    </row>
    <row r="865" spans="8:8" s="24" customFormat="1" ht="12.75" customHeight="1" x14ac:dyDescent="0.2">
      <c r="H865" s="28"/>
    </row>
    <row r="866" spans="8:8" s="24" customFormat="1" ht="12.75" customHeight="1" x14ac:dyDescent="0.2">
      <c r="H866" s="28"/>
    </row>
    <row r="867" spans="8:8" s="24" customFormat="1" ht="12.75" customHeight="1" x14ac:dyDescent="0.2">
      <c r="H867" s="28"/>
    </row>
    <row r="868" spans="8:8" s="24" customFormat="1" ht="12.75" customHeight="1" x14ac:dyDescent="0.2">
      <c r="H868" s="28"/>
    </row>
    <row r="869" spans="8:8" s="24" customFormat="1" ht="12.75" customHeight="1" x14ac:dyDescent="0.2">
      <c r="H869" s="28"/>
    </row>
    <row r="870" spans="8:8" s="24" customFormat="1" ht="12.75" customHeight="1" x14ac:dyDescent="0.2">
      <c r="H870" s="28"/>
    </row>
    <row r="871" spans="8:8" s="24" customFormat="1" ht="12.75" customHeight="1" x14ac:dyDescent="0.2">
      <c r="H871" s="28"/>
    </row>
    <row r="872" spans="8:8" s="24" customFormat="1" ht="12.75" customHeight="1" x14ac:dyDescent="0.2">
      <c r="H872" s="28"/>
    </row>
    <row r="873" spans="8:8" s="24" customFormat="1" ht="12.75" customHeight="1" x14ac:dyDescent="0.2">
      <c r="H873" s="28"/>
    </row>
    <row r="874" spans="8:8" s="24" customFormat="1" ht="12.75" customHeight="1" x14ac:dyDescent="0.2">
      <c r="H874" s="28"/>
    </row>
    <row r="875" spans="8:8" s="24" customFormat="1" ht="12.75" customHeight="1" x14ac:dyDescent="0.2">
      <c r="H875" s="28"/>
    </row>
    <row r="876" spans="8:8" s="24" customFormat="1" ht="12.75" customHeight="1" x14ac:dyDescent="0.2">
      <c r="H876" s="28"/>
    </row>
    <row r="877" spans="8:8" s="24" customFormat="1" ht="12.75" customHeight="1" x14ac:dyDescent="0.2">
      <c r="H877" s="28"/>
    </row>
    <row r="878" spans="8:8" s="24" customFormat="1" ht="12.75" customHeight="1" x14ac:dyDescent="0.2">
      <c r="H878" s="28"/>
    </row>
    <row r="879" spans="8:8" s="24" customFormat="1" ht="12.75" customHeight="1" x14ac:dyDescent="0.2">
      <c r="H879" s="28"/>
    </row>
    <row r="880" spans="8:8" s="24" customFormat="1" ht="12.75" customHeight="1" x14ac:dyDescent="0.2">
      <c r="H880" s="28"/>
    </row>
    <row r="881" spans="8:8" s="24" customFormat="1" ht="12.75" customHeight="1" x14ac:dyDescent="0.2">
      <c r="H881" s="28"/>
    </row>
    <row r="882" spans="8:8" s="24" customFormat="1" ht="12.75" customHeight="1" x14ac:dyDescent="0.2">
      <c r="H882" s="28"/>
    </row>
    <row r="883" spans="8:8" s="24" customFormat="1" ht="12.75" customHeight="1" x14ac:dyDescent="0.2">
      <c r="H883" s="28"/>
    </row>
    <row r="884" spans="8:8" s="24" customFormat="1" ht="12.75" customHeight="1" x14ac:dyDescent="0.2">
      <c r="H884" s="28"/>
    </row>
    <row r="885" spans="8:8" s="24" customFormat="1" ht="12.75" customHeight="1" x14ac:dyDescent="0.2">
      <c r="H885" s="28"/>
    </row>
    <row r="886" spans="8:8" s="24" customFormat="1" ht="12.75" customHeight="1" x14ac:dyDescent="0.2">
      <c r="H886" s="28"/>
    </row>
    <row r="887" spans="8:8" s="24" customFormat="1" ht="12.75" customHeight="1" x14ac:dyDescent="0.2">
      <c r="H887" s="28"/>
    </row>
    <row r="888" spans="8:8" s="24" customFormat="1" ht="12.75" customHeight="1" x14ac:dyDescent="0.2">
      <c r="H888" s="28"/>
    </row>
    <row r="889" spans="8:8" s="24" customFormat="1" ht="12.75" customHeight="1" x14ac:dyDescent="0.2">
      <c r="H889" s="28"/>
    </row>
    <row r="890" spans="8:8" s="24" customFormat="1" ht="12.75" customHeight="1" x14ac:dyDescent="0.2">
      <c r="H890" s="28"/>
    </row>
    <row r="891" spans="8:8" s="24" customFormat="1" ht="12.75" customHeight="1" x14ac:dyDescent="0.2">
      <c r="H891" s="28"/>
    </row>
    <row r="892" spans="8:8" s="24" customFormat="1" ht="12.75" customHeight="1" x14ac:dyDescent="0.2">
      <c r="H892" s="28"/>
    </row>
    <row r="893" spans="8:8" s="24" customFormat="1" ht="12.75" customHeight="1" x14ac:dyDescent="0.2">
      <c r="H893" s="28"/>
    </row>
    <row r="894" spans="8:8" s="24" customFormat="1" ht="12.75" customHeight="1" x14ac:dyDescent="0.2">
      <c r="H894" s="28"/>
    </row>
    <row r="895" spans="8:8" s="24" customFormat="1" ht="12.75" customHeight="1" x14ac:dyDescent="0.2">
      <c r="H895" s="28"/>
    </row>
    <row r="896" spans="8:8" s="24" customFormat="1" ht="12.75" customHeight="1" x14ac:dyDescent="0.2">
      <c r="H896" s="28"/>
    </row>
    <row r="897" spans="8:8" s="24" customFormat="1" ht="12.75" customHeight="1" x14ac:dyDescent="0.2">
      <c r="H897" s="28"/>
    </row>
    <row r="898" spans="8:8" s="24" customFormat="1" ht="12.75" customHeight="1" x14ac:dyDescent="0.2">
      <c r="H898" s="28"/>
    </row>
    <row r="899" spans="8:8" s="24" customFormat="1" ht="12.75" customHeight="1" x14ac:dyDescent="0.2">
      <c r="H899" s="28"/>
    </row>
    <row r="900" spans="8:8" s="24" customFormat="1" ht="12.75" customHeight="1" x14ac:dyDescent="0.2">
      <c r="H900" s="28"/>
    </row>
    <row r="901" spans="8:8" s="24" customFormat="1" ht="12.75" customHeight="1" x14ac:dyDescent="0.2">
      <c r="H901" s="28"/>
    </row>
    <row r="902" spans="8:8" s="24" customFormat="1" ht="12.75" customHeight="1" x14ac:dyDescent="0.2">
      <c r="H902" s="28"/>
    </row>
    <row r="903" spans="8:8" s="24" customFormat="1" ht="12.75" customHeight="1" x14ac:dyDescent="0.2">
      <c r="H903" s="28"/>
    </row>
    <row r="904" spans="8:8" s="24" customFormat="1" ht="12.75" customHeight="1" x14ac:dyDescent="0.2">
      <c r="H904" s="28"/>
    </row>
    <row r="905" spans="8:8" s="24" customFormat="1" ht="12.75" customHeight="1" x14ac:dyDescent="0.2">
      <c r="H905" s="28"/>
    </row>
    <row r="906" spans="8:8" s="24" customFormat="1" ht="12.75" customHeight="1" x14ac:dyDescent="0.2">
      <c r="H906" s="28"/>
    </row>
    <row r="907" spans="8:8" s="24" customFormat="1" ht="12.75" customHeight="1" x14ac:dyDescent="0.2">
      <c r="H907" s="28"/>
    </row>
    <row r="908" spans="8:8" s="24" customFormat="1" ht="12.75" customHeight="1" x14ac:dyDescent="0.2">
      <c r="H908" s="28"/>
    </row>
    <row r="909" spans="8:8" s="24" customFormat="1" ht="12.75" customHeight="1" x14ac:dyDescent="0.2">
      <c r="H909" s="28"/>
    </row>
    <row r="910" spans="8:8" s="24" customFormat="1" ht="12.75" customHeight="1" x14ac:dyDescent="0.2">
      <c r="H910" s="28"/>
    </row>
    <row r="911" spans="8:8" s="24" customFormat="1" ht="12.75" customHeight="1" x14ac:dyDescent="0.2">
      <c r="H911" s="28"/>
    </row>
    <row r="912" spans="8:8" s="24" customFormat="1" ht="12.75" customHeight="1" x14ac:dyDescent="0.2">
      <c r="H912" s="28"/>
    </row>
    <row r="913" spans="8:8" s="24" customFormat="1" ht="12.75" customHeight="1" x14ac:dyDescent="0.2">
      <c r="H913" s="28"/>
    </row>
    <row r="914" spans="8:8" s="24" customFormat="1" ht="12.75" customHeight="1" x14ac:dyDescent="0.2">
      <c r="H914" s="28"/>
    </row>
    <row r="915" spans="8:8" s="24" customFormat="1" ht="12.75" customHeight="1" x14ac:dyDescent="0.2">
      <c r="H915" s="28"/>
    </row>
    <row r="916" spans="8:8" s="24" customFormat="1" ht="12.75" customHeight="1" x14ac:dyDescent="0.2">
      <c r="H916" s="28"/>
    </row>
    <row r="917" spans="8:8" s="24" customFormat="1" ht="12.75" customHeight="1" x14ac:dyDescent="0.2">
      <c r="H917" s="28"/>
    </row>
    <row r="918" spans="8:8" s="24" customFormat="1" ht="12.75" customHeight="1" x14ac:dyDescent="0.2">
      <c r="H918" s="28"/>
    </row>
    <row r="919" spans="8:8" s="24" customFormat="1" ht="12.75" customHeight="1" x14ac:dyDescent="0.2">
      <c r="H919" s="28"/>
    </row>
    <row r="920" spans="8:8" s="24" customFormat="1" ht="12.75" customHeight="1" x14ac:dyDescent="0.2">
      <c r="H920" s="28"/>
    </row>
    <row r="921" spans="8:8" s="24" customFormat="1" ht="12.75" customHeight="1" x14ac:dyDescent="0.2">
      <c r="H921" s="28"/>
    </row>
    <row r="922" spans="8:8" s="24" customFormat="1" ht="12.75" customHeight="1" x14ac:dyDescent="0.2">
      <c r="H922" s="28"/>
    </row>
    <row r="923" spans="8:8" s="24" customFormat="1" ht="12.75" customHeight="1" x14ac:dyDescent="0.2">
      <c r="H923" s="28"/>
    </row>
    <row r="924" spans="8:8" s="24" customFormat="1" ht="12.75" customHeight="1" x14ac:dyDescent="0.2">
      <c r="H924" s="28"/>
    </row>
    <row r="925" spans="8:8" s="24" customFormat="1" ht="12.75" customHeight="1" x14ac:dyDescent="0.2">
      <c r="H925" s="28"/>
    </row>
    <row r="926" spans="8:8" s="24" customFormat="1" ht="12.75" customHeight="1" x14ac:dyDescent="0.2">
      <c r="H926" s="28"/>
    </row>
    <row r="927" spans="8:8" s="24" customFormat="1" ht="12.75" customHeight="1" x14ac:dyDescent="0.2">
      <c r="H927" s="28"/>
    </row>
    <row r="928" spans="8:8" s="24" customFormat="1" ht="12.75" customHeight="1" x14ac:dyDescent="0.2">
      <c r="H928" s="28"/>
    </row>
    <row r="929" spans="8:8" s="24" customFormat="1" ht="12.75" customHeight="1" x14ac:dyDescent="0.2">
      <c r="H929" s="28"/>
    </row>
    <row r="930" spans="8:8" s="24" customFormat="1" ht="12.75" customHeight="1" x14ac:dyDescent="0.2">
      <c r="H930" s="28"/>
    </row>
    <row r="931" spans="8:8" s="24" customFormat="1" ht="12.75" customHeight="1" x14ac:dyDescent="0.2">
      <c r="H931" s="28"/>
    </row>
    <row r="932" spans="8:8" s="24" customFormat="1" ht="12.75" customHeight="1" x14ac:dyDescent="0.2">
      <c r="H932" s="28"/>
    </row>
    <row r="933" spans="8:8" s="24" customFormat="1" ht="12.75" customHeight="1" x14ac:dyDescent="0.2">
      <c r="H933" s="28"/>
    </row>
    <row r="934" spans="8:8" s="24" customFormat="1" ht="12.75" customHeight="1" x14ac:dyDescent="0.2">
      <c r="H934" s="28"/>
    </row>
    <row r="935" spans="8:8" s="24" customFormat="1" ht="12.75" customHeight="1" x14ac:dyDescent="0.2">
      <c r="H935" s="28"/>
    </row>
    <row r="936" spans="8:8" s="24" customFormat="1" ht="12.75" customHeight="1" x14ac:dyDescent="0.2">
      <c r="H936" s="28"/>
    </row>
    <row r="937" spans="8:8" s="24" customFormat="1" ht="12.75" customHeight="1" x14ac:dyDescent="0.2">
      <c r="H937" s="28"/>
    </row>
    <row r="938" spans="8:8" s="24" customFormat="1" ht="12.75" customHeight="1" x14ac:dyDescent="0.2">
      <c r="H938" s="28"/>
    </row>
    <row r="939" spans="8:8" s="24" customFormat="1" ht="12.75" customHeight="1" x14ac:dyDescent="0.2">
      <c r="H939" s="28"/>
    </row>
    <row r="940" spans="8:8" s="24" customFormat="1" ht="12.75" customHeight="1" x14ac:dyDescent="0.2">
      <c r="H940" s="28"/>
    </row>
    <row r="941" spans="8:8" s="24" customFormat="1" ht="12.75" customHeight="1" x14ac:dyDescent="0.2">
      <c r="H941" s="28"/>
    </row>
    <row r="942" spans="8:8" s="24" customFormat="1" ht="12.75" customHeight="1" x14ac:dyDescent="0.2">
      <c r="H942" s="28"/>
    </row>
    <row r="943" spans="8:8" s="24" customFormat="1" ht="12.75" customHeight="1" x14ac:dyDescent="0.2">
      <c r="H943" s="28"/>
    </row>
    <row r="944" spans="8:8" s="24" customFormat="1" ht="12.75" customHeight="1" x14ac:dyDescent="0.2">
      <c r="H944" s="28"/>
    </row>
    <row r="945" spans="8:8" s="24" customFormat="1" ht="12.75" customHeight="1" x14ac:dyDescent="0.2">
      <c r="H945" s="28"/>
    </row>
    <row r="946" spans="8:8" s="24" customFormat="1" ht="12.75" customHeight="1" x14ac:dyDescent="0.2">
      <c r="H946" s="28"/>
    </row>
    <row r="947" spans="8:8" s="24" customFormat="1" ht="12.75" customHeight="1" x14ac:dyDescent="0.2">
      <c r="H947" s="28"/>
    </row>
    <row r="948" spans="8:8" s="24" customFormat="1" ht="12.75" customHeight="1" x14ac:dyDescent="0.2">
      <c r="H948" s="28"/>
    </row>
    <row r="949" spans="8:8" s="24" customFormat="1" ht="12.75" customHeight="1" x14ac:dyDescent="0.2">
      <c r="H949" s="28"/>
    </row>
    <row r="950" spans="8:8" s="24" customFormat="1" ht="12.75" customHeight="1" x14ac:dyDescent="0.2">
      <c r="H950" s="28"/>
    </row>
    <row r="951" spans="8:8" s="24" customFormat="1" ht="12.75" customHeight="1" x14ac:dyDescent="0.2">
      <c r="H951" s="28"/>
    </row>
    <row r="952" spans="8:8" s="24" customFormat="1" ht="12.75" customHeight="1" x14ac:dyDescent="0.2">
      <c r="H952" s="28"/>
    </row>
    <row r="953" spans="8:8" s="24" customFormat="1" ht="12.75" customHeight="1" x14ac:dyDescent="0.2">
      <c r="H953" s="28"/>
    </row>
    <row r="954" spans="8:8" s="24" customFormat="1" ht="12.75" customHeight="1" x14ac:dyDescent="0.2">
      <c r="H954" s="28"/>
    </row>
    <row r="955" spans="8:8" s="24" customFormat="1" ht="12.75" customHeight="1" x14ac:dyDescent="0.2">
      <c r="H955" s="28"/>
    </row>
    <row r="956" spans="8:8" s="24" customFormat="1" ht="12.75" customHeight="1" x14ac:dyDescent="0.2">
      <c r="H956" s="28"/>
    </row>
    <row r="957" spans="8:8" s="24" customFormat="1" ht="12.75" customHeight="1" x14ac:dyDescent="0.2">
      <c r="H957" s="28"/>
    </row>
    <row r="958" spans="8:8" s="24" customFormat="1" ht="12.75" customHeight="1" x14ac:dyDescent="0.2">
      <c r="H958" s="28"/>
    </row>
    <row r="959" spans="8:8" s="24" customFormat="1" ht="12.75" customHeight="1" x14ac:dyDescent="0.2">
      <c r="H959" s="28"/>
    </row>
    <row r="960" spans="8:8" s="24" customFormat="1" ht="12.75" customHeight="1" x14ac:dyDescent="0.2">
      <c r="H960" s="28"/>
    </row>
    <row r="961" spans="8:8" s="24" customFormat="1" ht="12.75" customHeight="1" x14ac:dyDescent="0.2">
      <c r="H961" s="28"/>
    </row>
    <row r="962" spans="8:8" s="24" customFormat="1" ht="12.75" customHeight="1" x14ac:dyDescent="0.2">
      <c r="H962" s="28"/>
    </row>
    <row r="963" spans="8:8" s="24" customFormat="1" ht="12.75" customHeight="1" x14ac:dyDescent="0.2">
      <c r="H963" s="28"/>
    </row>
    <row r="964" spans="8:8" s="24" customFormat="1" ht="12.75" customHeight="1" x14ac:dyDescent="0.2">
      <c r="H964" s="28"/>
    </row>
    <row r="965" spans="8:8" s="24" customFormat="1" ht="12.75" customHeight="1" x14ac:dyDescent="0.2">
      <c r="H965" s="28"/>
    </row>
    <row r="966" spans="8:8" s="24" customFormat="1" ht="12.75" customHeight="1" x14ac:dyDescent="0.2">
      <c r="H966" s="28"/>
    </row>
    <row r="967" spans="8:8" s="24" customFormat="1" ht="12.75" customHeight="1" x14ac:dyDescent="0.2">
      <c r="H967" s="28"/>
    </row>
    <row r="968" spans="8:8" s="24" customFormat="1" ht="12.75" customHeight="1" x14ac:dyDescent="0.2">
      <c r="H968" s="28"/>
    </row>
    <row r="969" spans="8:8" s="24" customFormat="1" ht="12.75" customHeight="1" x14ac:dyDescent="0.2">
      <c r="H969" s="28"/>
    </row>
    <row r="970" spans="8:8" s="24" customFormat="1" ht="12.75" customHeight="1" x14ac:dyDescent="0.2">
      <c r="H970" s="28"/>
    </row>
    <row r="971" spans="8:8" s="24" customFormat="1" ht="12.75" customHeight="1" x14ac:dyDescent="0.2">
      <c r="H971" s="28"/>
    </row>
    <row r="972" spans="8:8" s="24" customFormat="1" ht="12.75" customHeight="1" x14ac:dyDescent="0.2">
      <c r="H972" s="28"/>
    </row>
    <row r="973" spans="8:8" s="24" customFormat="1" ht="12.75" customHeight="1" x14ac:dyDescent="0.2">
      <c r="H973" s="28"/>
    </row>
    <row r="974" spans="8:8" s="24" customFormat="1" ht="12.75" customHeight="1" x14ac:dyDescent="0.2">
      <c r="H974" s="28"/>
    </row>
    <row r="975" spans="8:8" s="24" customFormat="1" ht="12.75" customHeight="1" x14ac:dyDescent="0.2">
      <c r="H975" s="28"/>
    </row>
    <row r="976" spans="8:8" s="24" customFormat="1" ht="12.75" customHeight="1" x14ac:dyDescent="0.2">
      <c r="H976" s="28"/>
    </row>
    <row r="977" spans="8:8" s="24" customFormat="1" ht="12.75" customHeight="1" x14ac:dyDescent="0.2">
      <c r="H977" s="28"/>
    </row>
    <row r="978" spans="8:8" s="24" customFormat="1" ht="12.75" customHeight="1" x14ac:dyDescent="0.2">
      <c r="H978" s="28"/>
    </row>
    <row r="979" spans="8:8" s="24" customFormat="1" ht="12.75" customHeight="1" x14ac:dyDescent="0.2">
      <c r="H979" s="28"/>
    </row>
    <row r="980" spans="8:8" s="24" customFormat="1" ht="12.75" customHeight="1" x14ac:dyDescent="0.2">
      <c r="H980" s="28"/>
    </row>
    <row r="981" spans="8:8" s="24" customFormat="1" ht="12.75" customHeight="1" x14ac:dyDescent="0.2">
      <c r="H981" s="28"/>
    </row>
    <row r="982" spans="8:8" s="24" customFormat="1" ht="12.75" customHeight="1" x14ac:dyDescent="0.2">
      <c r="H982" s="28"/>
    </row>
    <row r="983" spans="8:8" s="24" customFormat="1" ht="12.75" customHeight="1" x14ac:dyDescent="0.2">
      <c r="H983" s="28"/>
    </row>
    <row r="984" spans="8:8" s="24" customFormat="1" ht="12.75" customHeight="1" x14ac:dyDescent="0.2">
      <c r="H984" s="28"/>
    </row>
    <row r="985" spans="8:8" s="24" customFormat="1" ht="12.75" customHeight="1" x14ac:dyDescent="0.2">
      <c r="H985" s="28"/>
    </row>
    <row r="986" spans="8:8" s="24" customFormat="1" ht="12.75" customHeight="1" x14ac:dyDescent="0.2">
      <c r="H986" s="28"/>
    </row>
    <row r="987" spans="8:8" s="24" customFormat="1" ht="12.75" customHeight="1" x14ac:dyDescent="0.2">
      <c r="H987" s="28"/>
    </row>
    <row r="988" spans="8:8" s="24" customFormat="1" ht="12.75" customHeight="1" x14ac:dyDescent="0.2">
      <c r="H988" s="28"/>
    </row>
    <row r="989" spans="8:8" s="24" customFormat="1" ht="12.75" customHeight="1" x14ac:dyDescent="0.2">
      <c r="H989" s="28"/>
    </row>
    <row r="990" spans="8:8" s="24" customFormat="1" ht="12.75" customHeight="1" x14ac:dyDescent="0.2">
      <c r="H990" s="28"/>
    </row>
    <row r="991" spans="8:8" s="24" customFormat="1" ht="12.75" customHeight="1" x14ac:dyDescent="0.2">
      <c r="H991" s="28"/>
    </row>
    <row r="992" spans="8:8" s="24" customFormat="1" ht="12.75" customHeight="1" x14ac:dyDescent="0.2">
      <c r="H992" s="28"/>
    </row>
    <row r="993" spans="8:8" s="24" customFormat="1" ht="12.75" customHeight="1" x14ac:dyDescent="0.2">
      <c r="H993" s="28"/>
    </row>
    <row r="994" spans="8:8" s="24" customFormat="1" ht="12.75" customHeight="1" x14ac:dyDescent="0.2">
      <c r="H994" s="28"/>
    </row>
    <row r="995" spans="8:8" s="24" customFormat="1" ht="12.75" customHeight="1" x14ac:dyDescent="0.2">
      <c r="H995" s="28"/>
    </row>
    <row r="996" spans="8:8" s="24" customFormat="1" ht="12.75" customHeight="1" x14ac:dyDescent="0.2">
      <c r="H996" s="28"/>
    </row>
    <row r="997" spans="8:8" s="24" customFormat="1" ht="12.75" customHeight="1" x14ac:dyDescent="0.2">
      <c r="H997" s="28"/>
    </row>
    <row r="998" spans="8:8" s="24" customFormat="1" ht="12.75" customHeight="1" x14ac:dyDescent="0.2">
      <c r="H998" s="28"/>
    </row>
    <row r="999" spans="8:8" s="24" customFormat="1" ht="12.75" customHeight="1" x14ac:dyDescent="0.2">
      <c r="H999" s="28"/>
    </row>
    <row r="1000" spans="8:8" s="24" customFormat="1" ht="12.75" customHeight="1" x14ac:dyDescent="0.2">
      <c r="H1000" s="28"/>
    </row>
    <row r="1001" spans="8:8" s="24" customFormat="1" ht="12.75" customHeight="1" x14ac:dyDescent="0.2">
      <c r="H1001" s="28"/>
    </row>
    <row r="1002" spans="8:8" s="24" customFormat="1" ht="12.75" customHeight="1" x14ac:dyDescent="0.2">
      <c r="H1002" s="28"/>
    </row>
    <row r="1003" spans="8:8" s="24" customFormat="1" ht="12.75" customHeight="1" x14ac:dyDescent="0.2">
      <c r="H1003" s="28"/>
    </row>
    <row r="1004" spans="8:8" s="24" customFormat="1" ht="12.75" customHeight="1" x14ac:dyDescent="0.2">
      <c r="H1004" s="28"/>
    </row>
    <row r="1005" spans="8:8" s="24" customFormat="1" ht="12.75" customHeight="1" x14ac:dyDescent="0.2">
      <c r="H1005" s="28"/>
    </row>
    <row r="1006" spans="8:8" s="24" customFormat="1" ht="12.75" customHeight="1" x14ac:dyDescent="0.2">
      <c r="H1006" s="28"/>
    </row>
    <row r="1007" spans="8:8" s="24" customFormat="1" ht="12.75" customHeight="1" x14ac:dyDescent="0.2">
      <c r="H1007" s="28"/>
    </row>
    <row r="1008" spans="8:8" s="24" customFormat="1" ht="12.75" customHeight="1" x14ac:dyDescent="0.2">
      <c r="H1008" s="28"/>
    </row>
    <row r="1009" spans="8:8" s="24" customFormat="1" ht="12.75" customHeight="1" x14ac:dyDescent="0.2">
      <c r="H1009" s="28"/>
    </row>
    <row r="1010" spans="8:8" s="24" customFormat="1" ht="12.75" customHeight="1" x14ac:dyDescent="0.2">
      <c r="H1010" s="28"/>
    </row>
    <row r="1011" spans="8:8" s="24" customFormat="1" ht="12.75" customHeight="1" x14ac:dyDescent="0.2">
      <c r="H1011" s="28"/>
    </row>
    <row r="1012" spans="8:8" s="24" customFormat="1" ht="12.75" customHeight="1" x14ac:dyDescent="0.2">
      <c r="H1012" s="28"/>
    </row>
    <row r="1013" spans="8:8" s="24" customFormat="1" ht="12.75" customHeight="1" x14ac:dyDescent="0.2">
      <c r="H1013" s="28"/>
    </row>
    <row r="1014" spans="8:8" s="24" customFormat="1" ht="12.75" customHeight="1" x14ac:dyDescent="0.2">
      <c r="H1014" s="28"/>
    </row>
    <row r="1015" spans="8:8" s="24" customFormat="1" ht="12.75" customHeight="1" x14ac:dyDescent="0.2">
      <c r="H1015" s="28"/>
    </row>
    <row r="1016" spans="8:8" s="24" customFormat="1" ht="12.75" customHeight="1" x14ac:dyDescent="0.2">
      <c r="H1016" s="28"/>
    </row>
    <row r="1017" spans="8:8" s="24" customFormat="1" ht="12.75" customHeight="1" x14ac:dyDescent="0.2">
      <c r="H1017" s="28"/>
    </row>
    <row r="1018" spans="8:8" s="24" customFormat="1" ht="12.75" customHeight="1" x14ac:dyDescent="0.2">
      <c r="H1018" s="28"/>
    </row>
    <row r="1019" spans="8:8" s="24" customFormat="1" ht="12.75" customHeight="1" x14ac:dyDescent="0.2">
      <c r="H1019" s="28"/>
    </row>
    <row r="1020" spans="8:8" s="24" customFormat="1" ht="12.75" customHeight="1" x14ac:dyDescent="0.2">
      <c r="H1020" s="28"/>
    </row>
    <row r="1021" spans="8:8" s="24" customFormat="1" ht="12.75" customHeight="1" x14ac:dyDescent="0.2">
      <c r="H1021" s="28"/>
    </row>
    <row r="1022" spans="8:8" s="24" customFormat="1" ht="12.75" customHeight="1" x14ac:dyDescent="0.2">
      <c r="H1022" s="28"/>
    </row>
    <row r="1023" spans="8:8" s="24" customFormat="1" ht="12.75" customHeight="1" x14ac:dyDescent="0.2">
      <c r="H1023" s="28"/>
    </row>
    <row r="1024" spans="8:8" s="24" customFormat="1" ht="12.75" customHeight="1" x14ac:dyDescent="0.2">
      <c r="H1024" s="28"/>
    </row>
    <row r="1025" spans="8:8" s="24" customFormat="1" ht="12.75" customHeight="1" x14ac:dyDescent="0.2">
      <c r="H1025" s="28"/>
    </row>
    <row r="1026" spans="8:8" s="24" customFormat="1" ht="12.75" customHeight="1" x14ac:dyDescent="0.2">
      <c r="H1026" s="28"/>
    </row>
    <row r="1027" spans="8:8" s="24" customFormat="1" ht="12.75" customHeight="1" x14ac:dyDescent="0.2">
      <c r="H1027" s="28"/>
    </row>
    <row r="1028" spans="8:8" s="24" customFormat="1" ht="12.75" customHeight="1" x14ac:dyDescent="0.2">
      <c r="H1028" s="28"/>
    </row>
    <row r="1029" spans="8:8" s="24" customFormat="1" ht="12.75" customHeight="1" x14ac:dyDescent="0.2">
      <c r="H1029" s="28"/>
    </row>
    <row r="1030" spans="8:8" s="24" customFormat="1" ht="12.75" customHeight="1" x14ac:dyDescent="0.2">
      <c r="H1030" s="28"/>
    </row>
    <row r="1031" spans="8:8" s="24" customFormat="1" ht="12.75" customHeight="1" x14ac:dyDescent="0.2">
      <c r="H1031" s="28"/>
    </row>
    <row r="1032" spans="8:8" s="24" customFormat="1" ht="12.75" customHeight="1" x14ac:dyDescent="0.2">
      <c r="H1032" s="28"/>
    </row>
    <row r="1033" spans="8:8" s="24" customFormat="1" ht="12.75" customHeight="1" x14ac:dyDescent="0.2">
      <c r="H1033" s="28"/>
    </row>
    <row r="1034" spans="8:8" s="24" customFormat="1" ht="12.75" customHeight="1" x14ac:dyDescent="0.2">
      <c r="H1034" s="28"/>
    </row>
    <row r="1035" spans="8:8" s="24" customFormat="1" ht="12.75" customHeight="1" x14ac:dyDescent="0.2">
      <c r="H1035" s="28"/>
    </row>
    <row r="1036" spans="8:8" s="24" customFormat="1" ht="12.75" customHeight="1" x14ac:dyDescent="0.2">
      <c r="H1036" s="28"/>
    </row>
    <row r="1037" spans="8:8" s="24" customFormat="1" ht="12.75" customHeight="1" x14ac:dyDescent="0.2">
      <c r="H1037" s="28"/>
    </row>
    <row r="1038" spans="8:8" s="24" customFormat="1" ht="12.75" customHeight="1" x14ac:dyDescent="0.2">
      <c r="H1038" s="28"/>
    </row>
    <row r="1039" spans="8:8" s="24" customFormat="1" ht="12.75" customHeight="1" x14ac:dyDescent="0.2">
      <c r="H1039" s="28"/>
    </row>
    <row r="1040" spans="8:8" s="24" customFormat="1" ht="12.75" customHeight="1" x14ac:dyDescent="0.2">
      <c r="H1040" s="28"/>
    </row>
    <row r="1041" spans="8:8" s="24" customFormat="1" ht="12.75" customHeight="1" x14ac:dyDescent="0.2">
      <c r="H1041" s="28"/>
    </row>
    <row r="1042" spans="8:8" s="24" customFormat="1" ht="12.75" customHeight="1" x14ac:dyDescent="0.2">
      <c r="H1042" s="28"/>
    </row>
    <row r="1043" spans="8:8" s="24" customFormat="1" ht="12.75" customHeight="1" x14ac:dyDescent="0.2">
      <c r="H1043" s="28"/>
    </row>
    <row r="1044" spans="8:8" s="24" customFormat="1" ht="12.75" customHeight="1" x14ac:dyDescent="0.2">
      <c r="H1044" s="28"/>
    </row>
    <row r="1045" spans="8:8" s="24" customFormat="1" ht="12.75" customHeight="1" x14ac:dyDescent="0.2">
      <c r="H1045" s="28"/>
    </row>
    <row r="1046" spans="8:8" s="24" customFormat="1" ht="12.75" customHeight="1" x14ac:dyDescent="0.2">
      <c r="H1046" s="28"/>
    </row>
    <row r="1047" spans="8:8" s="24" customFormat="1" ht="12.75" customHeight="1" x14ac:dyDescent="0.2">
      <c r="H1047" s="28"/>
    </row>
    <row r="1048" spans="8:8" s="24" customFormat="1" ht="12.75" customHeight="1" x14ac:dyDescent="0.2">
      <c r="H1048" s="28"/>
    </row>
    <row r="1049" spans="8:8" s="24" customFormat="1" ht="12.75" customHeight="1" x14ac:dyDescent="0.2">
      <c r="H1049" s="28"/>
    </row>
    <row r="1050" spans="8:8" s="24" customFormat="1" ht="12.75" customHeight="1" x14ac:dyDescent="0.2">
      <c r="H1050" s="28"/>
    </row>
    <row r="1051" spans="8:8" s="24" customFormat="1" ht="12.75" customHeight="1" x14ac:dyDescent="0.2">
      <c r="H1051" s="28"/>
    </row>
    <row r="1052" spans="8:8" s="24" customFormat="1" ht="12.75" customHeight="1" x14ac:dyDescent="0.2">
      <c r="H1052" s="28"/>
    </row>
    <row r="1053" spans="8:8" s="24" customFormat="1" ht="12.75" customHeight="1" x14ac:dyDescent="0.2">
      <c r="H1053" s="28"/>
    </row>
    <row r="1054" spans="8:8" s="24" customFormat="1" ht="12.75" customHeight="1" x14ac:dyDescent="0.2">
      <c r="H1054" s="28"/>
    </row>
    <row r="1055" spans="8:8" s="24" customFormat="1" ht="12.75" customHeight="1" x14ac:dyDescent="0.2">
      <c r="H1055" s="28"/>
    </row>
    <row r="1056" spans="8:8" s="24" customFormat="1" ht="12.75" customHeight="1" x14ac:dyDescent="0.2">
      <c r="H1056" s="28"/>
    </row>
    <row r="1057" spans="8:8" s="24" customFormat="1" ht="12.75" customHeight="1" x14ac:dyDescent="0.2">
      <c r="H1057" s="28"/>
    </row>
    <row r="1058" spans="8:8" s="24" customFormat="1" ht="12.75" customHeight="1" x14ac:dyDescent="0.2">
      <c r="H1058" s="28"/>
    </row>
    <row r="1059" spans="8:8" s="24" customFormat="1" ht="12.75" customHeight="1" x14ac:dyDescent="0.2">
      <c r="H1059" s="28"/>
    </row>
    <row r="1060" spans="8:8" s="24" customFormat="1" ht="12.75" customHeight="1" x14ac:dyDescent="0.2">
      <c r="H1060" s="28"/>
    </row>
    <row r="1061" spans="8:8" s="24" customFormat="1" ht="12.75" customHeight="1" x14ac:dyDescent="0.2">
      <c r="H1061" s="28"/>
    </row>
    <row r="1062" spans="8:8" s="24" customFormat="1" ht="12.75" customHeight="1" x14ac:dyDescent="0.2">
      <c r="H1062" s="28"/>
    </row>
    <row r="1063" spans="8:8" s="24" customFormat="1" ht="12.75" customHeight="1" x14ac:dyDescent="0.2">
      <c r="H1063" s="28"/>
    </row>
    <row r="1064" spans="8:8" s="24" customFormat="1" ht="12.75" customHeight="1" x14ac:dyDescent="0.2">
      <c r="H1064" s="28"/>
    </row>
    <row r="1065" spans="8:8" s="24" customFormat="1" ht="12.75" customHeight="1" x14ac:dyDescent="0.2">
      <c r="H1065" s="28"/>
    </row>
    <row r="1066" spans="8:8" s="24" customFormat="1" ht="12.75" customHeight="1" x14ac:dyDescent="0.2">
      <c r="H1066" s="28"/>
    </row>
    <row r="1067" spans="8:8" s="24" customFormat="1" ht="12.75" customHeight="1" x14ac:dyDescent="0.2">
      <c r="H1067" s="28"/>
    </row>
    <row r="1068" spans="8:8" s="24" customFormat="1" ht="12.75" customHeight="1" x14ac:dyDescent="0.2">
      <c r="H1068" s="28"/>
    </row>
    <row r="1069" spans="8:8" s="24" customFormat="1" ht="12.75" customHeight="1" x14ac:dyDescent="0.2">
      <c r="H1069" s="28"/>
    </row>
    <row r="1070" spans="8:8" s="24" customFormat="1" ht="12.75" customHeight="1" x14ac:dyDescent="0.2">
      <c r="H1070" s="28"/>
    </row>
    <row r="1071" spans="8:8" s="24" customFormat="1" ht="12.75" customHeight="1" x14ac:dyDescent="0.2">
      <c r="H1071" s="28"/>
    </row>
    <row r="1072" spans="8:8" s="24" customFormat="1" ht="12.75" customHeight="1" x14ac:dyDescent="0.2">
      <c r="H1072" s="28"/>
    </row>
    <row r="1073" spans="8:8" s="24" customFormat="1" ht="12.75" customHeight="1" x14ac:dyDescent="0.2">
      <c r="H1073" s="28"/>
    </row>
    <row r="1074" spans="8:8" s="24" customFormat="1" ht="12.75" customHeight="1" x14ac:dyDescent="0.2">
      <c r="H1074" s="28"/>
    </row>
    <row r="1075" spans="8:8" s="24" customFormat="1" ht="12.75" customHeight="1" x14ac:dyDescent="0.2">
      <c r="H1075" s="28"/>
    </row>
    <row r="1076" spans="8:8" s="24" customFormat="1" ht="12.75" customHeight="1" x14ac:dyDescent="0.2">
      <c r="H1076" s="28"/>
    </row>
    <row r="1077" spans="8:8" s="24" customFormat="1" ht="12.75" customHeight="1" x14ac:dyDescent="0.2">
      <c r="H1077" s="28"/>
    </row>
    <row r="1078" spans="8:8" s="24" customFormat="1" ht="12.75" customHeight="1" x14ac:dyDescent="0.2">
      <c r="H1078" s="28"/>
    </row>
    <row r="1079" spans="8:8" s="24" customFormat="1" ht="12.75" customHeight="1" x14ac:dyDescent="0.2">
      <c r="H1079" s="28"/>
    </row>
    <row r="1080" spans="8:8" s="24" customFormat="1" ht="12.75" customHeight="1" x14ac:dyDescent="0.2">
      <c r="H1080" s="28"/>
    </row>
    <row r="1081" spans="8:8" s="24" customFormat="1" ht="12.75" customHeight="1" x14ac:dyDescent="0.2">
      <c r="H1081" s="28"/>
    </row>
    <row r="1082" spans="8:8" s="24" customFormat="1" ht="12.75" customHeight="1" x14ac:dyDescent="0.2">
      <c r="H1082" s="28"/>
    </row>
    <row r="1083" spans="8:8" s="24" customFormat="1" ht="12.75" customHeight="1" x14ac:dyDescent="0.2">
      <c r="H1083" s="28"/>
    </row>
    <row r="1084" spans="8:8" s="24" customFormat="1" ht="12.75" customHeight="1" x14ac:dyDescent="0.2">
      <c r="H1084" s="28"/>
    </row>
    <row r="1085" spans="8:8" s="24" customFormat="1" ht="12.75" customHeight="1" x14ac:dyDescent="0.2">
      <c r="H1085" s="28"/>
    </row>
    <row r="1086" spans="8:8" s="24" customFormat="1" ht="12.75" customHeight="1" x14ac:dyDescent="0.2">
      <c r="H1086" s="28"/>
    </row>
    <row r="1087" spans="8:8" s="24" customFormat="1" ht="12.75" customHeight="1" x14ac:dyDescent="0.2">
      <c r="H1087" s="28"/>
    </row>
    <row r="1088" spans="8:8" s="24" customFormat="1" ht="12.75" customHeight="1" x14ac:dyDescent="0.2">
      <c r="H1088" s="28"/>
    </row>
    <row r="1089" spans="8:8" s="24" customFormat="1" ht="12.75" customHeight="1" x14ac:dyDescent="0.2">
      <c r="H1089" s="28"/>
    </row>
    <row r="1090" spans="8:8" s="24" customFormat="1" ht="12.75" customHeight="1" x14ac:dyDescent="0.2">
      <c r="H1090" s="28"/>
    </row>
    <row r="1091" spans="8:8" s="24" customFormat="1" ht="12.75" customHeight="1" x14ac:dyDescent="0.2">
      <c r="H1091" s="28"/>
    </row>
    <row r="1092" spans="8:8" s="24" customFormat="1" ht="12.75" customHeight="1" x14ac:dyDescent="0.2">
      <c r="H1092" s="28"/>
    </row>
    <row r="1093" spans="8:8" s="24" customFormat="1" ht="12.75" customHeight="1" x14ac:dyDescent="0.2">
      <c r="H1093" s="28"/>
    </row>
    <row r="1094" spans="8:8" s="24" customFormat="1" ht="12.75" customHeight="1" x14ac:dyDescent="0.2">
      <c r="H1094" s="28"/>
    </row>
    <row r="1095" spans="8:8" s="24" customFormat="1" ht="12.75" customHeight="1" x14ac:dyDescent="0.2">
      <c r="H1095" s="28"/>
    </row>
    <row r="1096" spans="8:8" s="24" customFormat="1" ht="12.75" customHeight="1" x14ac:dyDescent="0.2">
      <c r="H1096" s="28"/>
    </row>
    <row r="1097" spans="8:8" s="24" customFormat="1" ht="12.75" customHeight="1" x14ac:dyDescent="0.2">
      <c r="H1097" s="28"/>
    </row>
    <row r="1098" spans="8:8" s="24" customFormat="1" ht="12.75" customHeight="1" x14ac:dyDescent="0.2">
      <c r="H1098" s="28"/>
    </row>
    <row r="1099" spans="8:8" s="24" customFormat="1" ht="12.75" customHeight="1" x14ac:dyDescent="0.2">
      <c r="H1099" s="28"/>
    </row>
    <row r="1100" spans="8:8" s="24" customFormat="1" ht="12.75" customHeight="1" x14ac:dyDescent="0.2">
      <c r="H1100" s="28"/>
    </row>
    <row r="1101" spans="8:8" s="24" customFormat="1" ht="12.75" customHeight="1" x14ac:dyDescent="0.2">
      <c r="H1101" s="28"/>
    </row>
    <row r="1102" spans="8:8" s="24" customFormat="1" ht="12.75" customHeight="1" x14ac:dyDescent="0.2">
      <c r="H1102" s="28"/>
    </row>
    <row r="1103" spans="8:8" s="24" customFormat="1" ht="12.75" customHeight="1" x14ac:dyDescent="0.2">
      <c r="H1103" s="28"/>
    </row>
    <row r="1104" spans="8:8" s="24" customFormat="1" ht="12.75" customHeight="1" x14ac:dyDescent="0.2">
      <c r="H1104" s="28"/>
    </row>
    <row r="1105" spans="8:8" s="24" customFormat="1" ht="12.75" customHeight="1" x14ac:dyDescent="0.2">
      <c r="H1105" s="28"/>
    </row>
    <row r="1106" spans="8:8" s="24" customFormat="1" ht="12.75" customHeight="1" x14ac:dyDescent="0.2">
      <c r="H1106" s="28"/>
    </row>
    <row r="1107" spans="8:8" s="24" customFormat="1" ht="12.75" customHeight="1" x14ac:dyDescent="0.2">
      <c r="H1107" s="28"/>
    </row>
    <row r="1108" spans="8:8" s="24" customFormat="1" ht="12.75" customHeight="1" x14ac:dyDescent="0.2">
      <c r="H1108" s="28"/>
    </row>
    <row r="1109" spans="8:8" s="24" customFormat="1" ht="12.75" customHeight="1" x14ac:dyDescent="0.2">
      <c r="H1109" s="28"/>
    </row>
    <row r="1110" spans="8:8" s="24" customFormat="1" ht="12.75" customHeight="1" x14ac:dyDescent="0.2">
      <c r="H1110" s="28"/>
    </row>
    <row r="1111" spans="8:8" s="24" customFormat="1" ht="12.75" customHeight="1" x14ac:dyDescent="0.2">
      <c r="H1111" s="28"/>
    </row>
    <row r="1112" spans="8:8" s="24" customFormat="1" ht="12.75" customHeight="1" x14ac:dyDescent="0.2">
      <c r="H1112" s="28"/>
    </row>
    <row r="1113" spans="8:8" s="24" customFormat="1" ht="12.75" customHeight="1" x14ac:dyDescent="0.2">
      <c r="H1113" s="28"/>
    </row>
    <row r="1114" spans="8:8" s="24" customFormat="1" ht="12.75" customHeight="1" x14ac:dyDescent="0.2">
      <c r="H1114" s="28"/>
    </row>
    <row r="1115" spans="8:8" s="24" customFormat="1" ht="12.75" customHeight="1" x14ac:dyDescent="0.2">
      <c r="H1115" s="28"/>
    </row>
    <row r="1116" spans="8:8" s="24" customFormat="1" ht="12.75" customHeight="1" x14ac:dyDescent="0.2">
      <c r="H1116" s="28"/>
    </row>
    <row r="1117" spans="8:8" s="24" customFormat="1" ht="12.75" customHeight="1" x14ac:dyDescent="0.2">
      <c r="H1117" s="28"/>
    </row>
    <row r="1118" spans="8:8" s="24" customFormat="1" ht="12.75" customHeight="1" x14ac:dyDescent="0.2">
      <c r="H1118" s="28"/>
    </row>
    <row r="1119" spans="8:8" s="24" customFormat="1" ht="12.75" customHeight="1" x14ac:dyDescent="0.2">
      <c r="H1119" s="28"/>
    </row>
    <row r="1120" spans="8:8" s="24" customFormat="1" ht="12.75" customHeight="1" x14ac:dyDescent="0.2">
      <c r="H1120" s="28"/>
    </row>
    <row r="1121" spans="8:8" s="24" customFormat="1" ht="12.75" customHeight="1" x14ac:dyDescent="0.2">
      <c r="H1121" s="28"/>
    </row>
    <row r="1122" spans="8:8" s="24" customFormat="1" ht="12.75" customHeight="1" x14ac:dyDescent="0.2">
      <c r="H1122" s="28"/>
    </row>
    <row r="1123" spans="8:8" s="24" customFormat="1" ht="12.75" customHeight="1" x14ac:dyDescent="0.2">
      <c r="H1123" s="28"/>
    </row>
    <row r="1124" spans="8:8" s="24" customFormat="1" ht="12.75" customHeight="1" x14ac:dyDescent="0.2">
      <c r="H1124" s="28"/>
    </row>
    <row r="1125" spans="8:8" s="24" customFormat="1" ht="12.75" customHeight="1" x14ac:dyDescent="0.2">
      <c r="H1125" s="28"/>
    </row>
    <row r="1126" spans="8:8" s="24" customFormat="1" ht="12.75" customHeight="1" x14ac:dyDescent="0.2">
      <c r="H1126" s="28"/>
    </row>
    <row r="1127" spans="8:8" s="24" customFormat="1" ht="12.75" customHeight="1" x14ac:dyDescent="0.2">
      <c r="H1127" s="28"/>
    </row>
    <row r="1128" spans="8:8" s="24" customFormat="1" ht="12.75" customHeight="1" x14ac:dyDescent="0.2">
      <c r="H1128" s="28"/>
    </row>
    <row r="1129" spans="8:8" s="24" customFormat="1" ht="12.75" customHeight="1" x14ac:dyDescent="0.2">
      <c r="H1129" s="28"/>
    </row>
    <row r="1130" spans="8:8" s="24" customFormat="1" ht="12.75" customHeight="1" x14ac:dyDescent="0.2">
      <c r="H1130" s="28"/>
    </row>
    <row r="1131" spans="8:8" s="24" customFormat="1" ht="12.75" customHeight="1" x14ac:dyDescent="0.2">
      <c r="H1131" s="28"/>
    </row>
    <row r="1132" spans="8:8" s="24" customFormat="1" ht="12.75" customHeight="1" x14ac:dyDescent="0.2">
      <c r="H1132" s="28"/>
    </row>
    <row r="1133" spans="8:8" s="24" customFormat="1" ht="12.75" customHeight="1" x14ac:dyDescent="0.2">
      <c r="H1133" s="28"/>
    </row>
    <row r="1134" spans="8:8" s="24" customFormat="1" ht="12.75" customHeight="1" x14ac:dyDescent="0.2">
      <c r="H1134" s="28"/>
    </row>
    <row r="1135" spans="8:8" s="24" customFormat="1" ht="12.75" customHeight="1" x14ac:dyDescent="0.2">
      <c r="H1135" s="28"/>
    </row>
    <row r="1136" spans="8:8" s="24" customFormat="1" ht="12.75" customHeight="1" x14ac:dyDescent="0.2">
      <c r="H1136" s="28"/>
    </row>
    <row r="1137" spans="8:8" s="24" customFormat="1" ht="12.75" customHeight="1" x14ac:dyDescent="0.2">
      <c r="H1137" s="28"/>
    </row>
    <row r="1138" spans="8:8" s="24" customFormat="1" ht="12.75" customHeight="1" x14ac:dyDescent="0.2">
      <c r="H1138" s="28"/>
    </row>
    <row r="1139" spans="8:8" s="24" customFormat="1" ht="12.75" customHeight="1" x14ac:dyDescent="0.2">
      <c r="H1139" s="28"/>
    </row>
    <row r="1140" spans="8:8" s="24" customFormat="1" ht="12.75" customHeight="1" x14ac:dyDescent="0.2">
      <c r="H1140" s="28"/>
    </row>
    <row r="1141" spans="8:8" s="24" customFormat="1" ht="12.75" customHeight="1" x14ac:dyDescent="0.2">
      <c r="H1141" s="28"/>
    </row>
    <row r="1142" spans="8:8" s="24" customFormat="1" ht="12.75" customHeight="1" x14ac:dyDescent="0.2">
      <c r="H1142" s="28"/>
    </row>
    <row r="1143" spans="8:8" s="24" customFormat="1" ht="12.75" customHeight="1" x14ac:dyDescent="0.2">
      <c r="H1143" s="28"/>
    </row>
    <row r="1144" spans="8:8" s="24" customFormat="1" ht="12.75" customHeight="1" x14ac:dyDescent="0.2">
      <c r="H1144" s="28"/>
    </row>
    <row r="1145" spans="8:8" s="24" customFormat="1" ht="12.75" customHeight="1" x14ac:dyDescent="0.2">
      <c r="H1145" s="28"/>
    </row>
    <row r="1146" spans="8:8" s="24" customFormat="1" ht="12.75" customHeight="1" x14ac:dyDescent="0.2">
      <c r="H1146" s="28"/>
    </row>
    <row r="1147" spans="8:8" s="24" customFormat="1" ht="12.75" customHeight="1" x14ac:dyDescent="0.2">
      <c r="H1147" s="28"/>
    </row>
    <row r="1148" spans="8:8" s="24" customFormat="1" ht="12.75" customHeight="1" x14ac:dyDescent="0.2">
      <c r="H1148" s="28"/>
    </row>
    <row r="1149" spans="8:8" s="24" customFormat="1" ht="12.75" customHeight="1" x14ac:dyDescent="0.2">
      <c r="H1149" s="28"/>
    </row>
    <row r="1150" spans="8:8" s="24" customFormat="1" ht="12.75" customHeight="1" x14ac:dyDescent="0.2">
      <c r="H1150" s="28"/>
    </row>
    <row r="1151" spans="8:8" s="24" customFormat="1" ht="12.75" customHeight="1" x14ac:dyDescent="0.2">
      <c r="H1151" s="28"/>
    </row>
    <row r="1152" spans="8:8" s="24" customFormat="1" ht="12.75" customHeight="1" x14ac:dyDescent="0.2">
      <c r="H1152" s="28"/>
    </row>
    <row r="1153" spans="8:8" s="24" customFormat="1" ht="12.75" customHeight="1" x14ac:dyDescent="0.2">
      <c r="H1153" s="28"/>
    </row>
    <row r="1154" spans="8:8" s="24" customFormat="1" ht="12.75" customHeight="1" x14ac:dyDescent="0.2">
      <c r="H1154" s="28"/>
    </row>
    <row r="1155" spans="8:8" s="24" customFormat="1" ht="12.75" customHeight="1" x14ac:dyDescent="0.2">
      <c r="H1155" s="28"/>
    </row>
    <row r="1156" spans="8:8" s="24" customFormat="1" ht="12.75" customHeight="1" x14ac:dyDescent="0.2">
      <c r="H1156" s="28"/>
    </row>
    <row r="1157" spans="8:8" s="24" customFormat="1" ht="12.75" customHeight="1" x14ac:dyDescent="0.2">
      <c r="H1157" s="28"/>
    </row>
    <row r="1158" spans="8:8" s="24" customFormat="1" ht="12.75" customHeight="1" x14ac:dyDescent="0.2">
      <c r="H1158" s="28"/>
    </row>
    <row r="1159" spans="8:8" s="24" customFormat="1" ht="12.75" customHeight="1" x14ac:dyDescent="0.2">
      <c r="H1159" s="28"/>
    </row>
    <row r="1160" spans="8:8" s="24" customFormat="1" ht="12.75" customHeight="1" x14ac:dyDescent="0.2">
      <c r="H1160" s="28"/>
    </row>
    <row r="1161" spans="8:8" s="24" customFormat="1" ht="12.75" customHeight="1" x14ac:dyDescent="0.2">
      <c r="H1161" s="28"/>
    </row>
    <row r="1162" spans="8:8" s="24" customFormat="1" ht="12.75" customHeight="1" x14ac:dyDescent="0.2">
      <c r="H1162" s="28"/>
    </row>
    <row r="1163" spans="8:8" s="24" customFormat="1" ht="12.75" customHeight="1" x14ac:dyDescent="0.2">
      <c r="H1163" s="28"/>
    </row>
    <row r="1164" spans="8:8" s="24" customFormat="1" ht="12.75" customHeight="1" x14ac:dyDescent="0.2">
      <c r="H1164" s="28"/>
    </row>
    <row r="1165" spans="8:8" s="24" customFormat="1" ht="12.75" customHeight="1" x14ac:dyDescent="0.2">
      <c r="H1165" s="28"/>
    </row>
    <row r="1166" spans="8:8" s="24" customFormat="1" ht="12.75" customHeight="1" x14ac:dyDescent="0.2">
      <c r="H1166" s="28"/>
    </row>
    <row r="1167" spans="8:8" s="24" customFormat="1" ht="12.75" customHeight="1" x14ac:dyDescent="0.2">
      <c r="H1167" s="28"/>
    </row>
    <row r="1168" spans="8:8" s="24" customFormat="1" ht="12.75" customHeight="1" x14ac:dyDescent="0.2">
      <c r="H1168" s="28"/>
    </row>
    <row r="1169" spans="8:8" s="24" customFormat="1" ht="12.75" customHeight="1" x14ac:dyDescent="0.2">
      <c r="H1169" s="28"/>
    </row>
    <row r="1170" spans="8:8" s="24" customFormat="1" ht="12.75" customHeight="1" x14ac:dyDescent="0.2">
      <c r="H1170" s="28"/>
    </row>
    <row r="1171" spans="8:8" s="24" customFormat="1" ht="12.75" customHeight="1" x14ac:dyDescent="0.2">
      <c r="H1171" s="28"/>
    </row>
    <row r="1172" spans="8:8" s="24" customFormat="1" ht="12.75" customHeight="1" x14ac:dyDescent="0.2">
      <c r="H1172" s="28"/>
    </row>
    <row r="1173" spans="8:8" s="24" customFormat="1" ht="12.75" customHeight="1" x14ac:dyDescent="0.2">
      <c r="H1173" s="28"/>
    </row>
    <row r="1174" spans="8:8" s="24" customFormat="1" ht="12.75" customHeight="1" x14ac:dyDescent="0.2">
      <c r="H1174" s="28"/>
    </row>
    <row r="1175" spans="8:8" s="24" customFormat="1" ht="12.75" customHeight="1" x14ac:dyDescent="0.2">
      <c r="H1175" s="28"/>
    </row>
    <row r="1176" spans="8:8" s="24" customFormat="1" ht="12.75" customHeight="1" x14ac:dyDescent="0.2">
      <c r="H1176" s="28"/>
    </row>
    <row r="1177" spans="8:8" s="24" customFormat="1" ht="12.75" customHeight="1" x14ac:dyDescent="0.2">
      <c r="H1177" s="28"/>
    </row>
    <row r="1178" spans="8:8" s="24" customFormat="1" ht="12.75" customHeight="1" x14ac:dyDescent="0.2">
      <c r="H1178" s="28"/>
    </row>
    <row r="1179" spans="8:8" s="24" customFormat="1" ht="12.75" customHeight="1" x14ac:dyDescent="0.2">
      <c r="H1179" s="28"/>
    </row>
    <row r="1180" spans="8:8" s="24" customFormat="1" ht="12.75" customHeight="1" x14ac:dyDescent="0.2">
      <c r="H1180" s="28"/>
    </row>
    <row r="1181" spans="8:8" s="24" customFormat="1" ht="12.75" customHeight="1" x14ac:dyDescent="0.2">
      <c r="H1181" s="28"/>
    </row>
    <row r="1182" spans="8:8" s="24" customFormat="1" ht="12.75" customHeight="1" x14ac:dyDescent="0.2">
      <c r="H1182" s="28"/>
    </row>
    <row r="1183" spans="8:8" s="24" customFormat="1" ht="12.75" customHeight="1" x14ac:dyDescent="0.2">
      <c r="H1183" s="28"/>
    </row>
    <row r="1184" spans="8:8" s="24" customFormat="1" ht="12.75" customHeight="1" x14ac:dyDescent="0.2">
      <c r="H1184" s="28"/>
    </row>
    <row r="1185" spans="8:8" s="24" customFormat="1" ht="12.75" customHeight="1" x14ac:dyDescent="0.2">
      <c r="H1185" s="28"/>
    </row>
    <row r="1186" spans="8:8" s="24" customFormat="1" ht="12.75" customHeight="1" x14ac:dyDescent="0.2">
      <c r="H1186" s="28"/>
    </row>
    <row r="1187" spans="8:8" s="24" customFormat="1" ht="12.75" customHeight="1" x14ac:dyDescent="0.2">
      <c r="H1187" s="28"/>
    </row>
    <row r="1188" spans="8:8" s="24" customFormat="1" ht="12.75" customHeight="1" x14ac:dyDescent="0.2">
      <c r="H1188" s="28"/>
    </row>
    <row r="1189" spans="8:8" s="24" customFormat="1" ht="12.75" customHeight="1" x14ac:dyDescent="0.2">
      <c r="H1189" s="28"/>
    </row>
    <row r="1190" spans="8:8" s="24" customFormat="1" ht="12.75" customHeight="1" x14ac:dyDescent="0.2">
      <c r="H1190" s="28"/>
    </row>
    <row r="1191" spans="8:8" s="24" customFormat="1" ht="12.75" customHeight="1" x14ac:dyDescent="0.2">
      <c r="H1191" s="28"/>
    </row>
    <row r="1192" spans="8:8" s="24" customFormat="1" ht="12.75" customHeight="1" x14ac:dyDescent="0.2">
      <c r="H1192" s="28"/>
    </row>
    <row r="1193" spans="8:8" s="24" customFormat="1" ht="12.75" customHeight="1" x14ac:dyDescent="0.2">
      <c r="H1193" s="28"/>
    </row>
    <row r="1194" spans="8:8" s="24" customFormat="1" ht="12.75" customHeight="1" x14ac:dyDescent="0.2">
      <c r="H1194" s="28"/>
    </row>
    <row r="1195" spans="8:8" s="24" customFormat="1" ht="12.75" customHeight="1" x14ac:dyDescent="0.2">
      <c r="H1195" s="28"/>
    </row>
    <row r="1196" spans="8:8" s="24" customFormat="1" ht="12.75" customHeight="1" x14ac:dyDescent="0.2">
      <c r="H1196" s="28"/>
    </row>
    <row r="1197" spans="8:8" s="24" customFormat="1" ht="12.75" customHeight="1" x14ac:dyDescent="0.2">
      <c r="H1197" s="28"/>
    </row>
    <row r="1198" spans="8:8" s="24" customFormat="1" ht="12.75" customHeight="1" x14ac:dyDescent="0.2">
      <c r="H1198" s="28"/>
    </row>
    <row r="1199" spans="8:8" s="24" customFormat="1" ht="12.75" customHeight="1" x14ac:dyDescent="0.2">
      <c r="H1199" s="28"/>
    </row>
    <row r="1200" spans="8:8" s="24" customFormat="1" ht="12.75" customHeight="1" x14ac:dyDescent="0.2">
      <c r="H1200" s="28"/>
    </row>
    <row r="1201" spans="8:8" s="24" customFormat="1" ht="12.75" customHeight="1" x14ac:dyDescent="0.2">
      <c r="H1201" s="28"/>
    </row>
    <row r="1202" spans="8:8" s="24" customFormat="1" ht="12.75" customHeight="1" x14ac:dyDescent="0.2">
      <c r="H1202" s="28"/>
    </row>
    <row r="1203" spans="8:8" s="24" customFormat="1" ht="12.75" customHeight="1" x14ac:dyDescent="0.2">
      <c r="H1203" s="28"/>
    </row>
    <row r="1204" spans="8:8" s="24" customFormat="1" ht="12.75" customHeight="1" x14ac:dyDescent="0.2">
      <c r="H1204" s="28"/>
    </row>
    <row r="1205" spans="8:8" s="24" customFormat="1" ht="12.75" customHeight="1" x14ac:dyDescent="0.2">
      <c r="H1205" s="28"/>
    </row>
    <row r="1206" spans="8:8" s="24" customFormat="1" ht="12.75" customHeight="1" x14ac:dyDescent="0.2">
      <c r="H1206" s="28"/>
    </row>
    <row r="1207" spans="8:8" s="24" customFormat="1" ht="12.75" customHeight="1" x14ac:dyDescent="0.2">
      <c r="H1207" s="28"/>
    </row>
    <row r="1208" spans="8:8" s="24" customFormat="1" ht="12.75" customHeight="1" x14ac:dyDescent="0.2">
      <c r="H1208" s="28"/>
    </row>
    <row r="1209" spans="8:8" s="24" customFormat="1" ht="12.75" customHeight="1" x14ac:dyDescent="0.2">
      <c r="H1209" s="28"/>
    </row>
    <row r="1210" spans="8:8" s="24" customFormat="1" ht="12.75" customHeight="1" x14ac:dyDescent="0.2">
      <c r="H1210" s="28"/>
    </row>
    <row r="1211" spans="8:8" s="24" customFormat="1" ht="12.75" customHeight="1" x14ac:dyDescent="0.2">
      <c r="H1211" s="28"/>
    </row>
    <row r="1212" spans="8:8" s="24" customFormat="1" ht="12.75" customHeight="1" x14ac:dyDescent="0.2">
      <c r="H1212" s="28"/>
    </row>
    <row r="1213" spans="8:8" s="24" customFormat="1" ht="12.75" customHeight="1" x14ac:dyDescent="0.2">
      <c r="H1213" s="28"/>
    </row>
    <row r="1214" spans="8:8" s="24" customFormat="1" ht="12.75" customHeight="1" x14ac:dyDescent="0.2">
      <c r="H1214" s="28"/>
    </row>
    <row r="1215" spans="8:8" s="24" customFormat="1" ht="12.75" customHeight="1" x14ac:dyDescent="0.2">
      <c r="H1215" s="28"/>
    </row>
    <row r="1216" spans="8:8" s="24" customFormat="1" ht="12.75" customHeight="1" x14ac:dyDescent="0.2">
      <c r="H1216" s="28"/>
    </row>
    <row r="1217" spans="8:8" s="24" customFormat="1" ht="12.75" customHeight="1" x14ac:dyDescent="0.2">
      <c r="H1217" s="28"/>
    </row>
    <row r="1218" spans="8:8" s="24" customFormat="1" ht="12.75" customHeight="1" x14ac:dyDescent="0.2">
      <c r="H1218" s="28"/>
    </row>
    <row r="1219" spans="8:8" s="24" customFormat="1" ht="12.75" customHeight="1" x14ac:dyDescent="0.2">
      <c r="H1219" s="28"/>
    </row>
    <row r="1220" spans="8:8" s="24" customFormat="1" ht="12.75" customHeight="1" x14ac:dyDescent="0.2">
      <c r="H1220" s="28"/>
    </row>
    <row r="1221" spans="8:8" s="24" customFormat="1" ht="12.75" customHeight="1" x14ac:dyDescent="0.2">
      <c r="H1221" s="28"/>
    </row>
    <row r="1222" spans="8:8" s="24" customFormat="1" ht="12.75" customHeight="1" x14ac:dyDescent="0.2">
      <c r="H1222" s="28"/>
    </row>
    <row r="1223" spans="8:8" s="24" customFormat="1" ht="12.75" customHeight="1" x14ac:dyDescent="0.2">
      <c r="H1223" s="28"/>
    </row>
    <row r="1224" spans="8:8" s="24" customFormat="1" ht="12.75" customHeight="1" x14ac:dyDescent="0.2">
      <c r="H1224" s="28"/>
    </row>
    <row r="1225" spans="8:8" s="24" customFormat="1" ht="12.75" customHeight="1" x14ac:dyDescent="0.2">
      <c r="H1225" s="28"/>
    </row>
    <row r="1226" spans="8:8" s="24" customFormat="1" ht="12.75" customHeight="1" x14ac:dyDescent="0.2">
      <c r="H1226" s="28"/>
    </row>
    <row r="1227" spans="8:8" s="24" customFormat="1" ht="12.75" customHeight="1" x14ac:dyDescent="0.2">
      <c r="H1227" s="28"/>
    </row>
    <row r="1228" spans="8:8" s="24" customFormat="1" ht="12.75" customHeight="1" x14ac:dyDescent="0.2">
      <c r="H1228" s="28"/>
    </row>
    <row r="1229" spans="8:8" s="24" customFormat="1" ht="12.75" customHeight="1" x14ac:dyDescent="0.2">
      <c r="H1229" s="28"/>
    </row>
    <row r="1230" spans="8:8" s="24" customFormat="1" ht="12.75" customHeight="1" x14ac:dyDescent="0.2">
      <c r="H1230" s="28"/>
    </row>
    <row r="1231" spans="8:8" s="24" customFormat="1" ht="12.75" customHeight="1" x14ac:dyDescent="0.2">
      <c r="H1231" s="28"/>
    </row>
    <row r="1232" spans="8:8" s="24" customFormat="1" ht="12.75" customHeight="1" x14ac:dyDescent="0.2">
      <c r="H1232" s="28"/>
    </row>
    <row r="1233" spans="8:8" s="24" customFormat="1" ht="12.75" customHeight="1" x14ac:dyDescent="0.2">
      <c r="H1233" s="28"/>
    </row>
    <row r="1234" spans="8:8" s="24" customFormat="1" ht="12.75" customHeight="1" x14ac:dyDescent="0.2">
      <c r="H1234" s="28"/>
    </row>
    <row r="1235" spans="8:8" s="24" customFormat="1" ht="12.75" customHeight="1" x14ac:dyDescent="0.2">
      <c r="H1235" s="28"/>
    </row>
    <row r="1236" spans="8:8" s="24" customFormat="1" ht="12.75" customHeight="1" x14ac:dyDescent="0.2">
      <c r="H1236" s="28"/>
    </row>
    <row r="1237" spans="8:8" s="24" customFormat="1" ht="12.75" customHeight="1" x14ac:dyDescent="0.2">
      <c r="H1237" s="28"/>
    </row>
    <row r="1238" spans="8:8" s="24" customFormat="1" ht="12.75" customHeight="1" x14ac:dyDescent="0.2">
      <c r="H1238" s="28"/>
    </row>
    <row r="1239" spans="8:8" s="24" customFormat="1" ht="12.75" customHeight="1" x14ac:dyDescent="0.2">
      <c r="H1239" s="28"/>
    </row>
    <row r="1240" spans="8:8" s="24" customFormat="1" ht="12.75" customHeight="1" x14ac:dyDescent="0.2">
      <c r="H1240" s="28"/>
    </row>
    <row r="1241" spans="8:8" s="24" customFormat="1" ht="12.75" customHeight="1" x14ac:dyDescent="0.2">
      <c r="H1241" s="28"/>
    </row>
    <row r="1242" spans="8:8" s="24" customFormat="1" ht="12.75" customHeight="1" x14ac:dyDescent="0.2">
      <c r="H1242" s="28"/>
    </row>
    <row r="1243" spans="8:8" s="24" customFormat="1" ht="12.75" customHeight="1" x14ac:dyDescent="0.2">
      <c r="H1243" s="28"/>
    </row>
    <row r="1244" spans="8:8" s="24" customFormat="1" ht="12.75" customHeight="1" x14ac:dyDescent="0.2">
      <c r="H1244" s="28"/>
    </row>
    <row r="1245" spans="8:8" s="24" customFormat="1" ht="12.75" customHeight="1" x14ac:dyDescent="0.2">
      <c r="H1245" s="28"/>
    </row>
    <row r="1246" spans="8:8" s="24" customFormat="1" ht="12.75" customHeight="1" x14ac:dyDescent="0.2">
      <c r="H1246" s="28"/>
    </row>
    <row r="1247" spans="8:8" s="24" customFormat="1" ht="12.75" customHeight="1" x14ac:dyDescent="0.2">
      <c r="H1247" s="28"/>
    </row>
    <row r="1248" spans="8:8" s="24" customFormat="1" ht="12.75" customHeight="1" x14ac:dyDescent="0.2">
      <c r="H1248" s="28"/>
    </row>
    <row r="1249" spans="8:8" s="24" customFormat="1" ht="12.75" customHeight="1" x14ac:dyDescent="0.2">
      <c r="H1249" s="28"/>
    </row>
    <row r="1250" spans="8:8" s="24" customFormat="1" ht="12.75" customHeight="1" x14ac:dyDescent="0.2">
      <c r="H1250" s="28"/>
    </row>
    <row r="1251" spans="8:8" s="24" customFormat="1" ht="12.75" customHeight="1" x14ac:dyDescent="0.2">
      <c r="H1251" s="28"/>
    </row>
    <row r="1252" spans="8:8" s="24" customFormat="1" ht="12.75" customHeight="1" x14ac:dyDescent="0.2">
      <c r="H1252" s="28"/>
    </row>
    <row r="1253" spans="8:8" s="24" customFormat="1" ht="12.75" customHeight="1" x14ac:dyDescent="0.2">
      <c r="H1253" s="28"/>
    </row>
    <row r="1254" spans="8:8" s="24" customFormat="1" ht="12.75" customHeight="1" x14ac:dyDescent="0.2">
      <c r="H1254" s="28"/>
    </row>
    <row r="1255" spans="8:8" s="24" customFormat="1" ht="12.75" customHeight="1" x14ac:dyDescent="0.2">
      <c r="H1255" s="28"/>
    </row>
    <row r="1256" spans="8:8" s="24" customFormat="1" ht="12.75" customHeight="1" x14ac:dyDescent="0.2">
      <c r="H1256" s="28"/>
    </row>
    <row r="1257" spans="8:8" s="24" customFormat="1" ht="12.75" customHeight="1" x14ac:dyDescent="0.2">
      <c r="H1257" s="28"/>
    </row>
    <row r="1258" spans="8:8" s="24" customFormat="1" ht="12.75" customHeight="1" x14ac:dyDescent="0.2">
      <c r="H1258" s="28"/>
    </row>
    <row r="1259" spans="8:8" s="24" customFormat="1" ht="12.75" customHeight="1" x14ac:dyDescent="0.2">
      <c r="H1259" s="28"/>
    </row>
    <row r="1260" spans="8:8" s="24" customFormat="1" ht="12.75" customHeight="1" x14ac:dyDescent="0.2">
      <c r="H1260" s="28"/>
    </row>
    <row r="1261" spans="8:8" s="24" customFormat="1" ht="12.75" customHeight="1" x14ac:dyDescent="0.2">
      <c r="H1261" s="28"/>
    </row>
    <row r="1262" spans="8:8" s="24" customFormat="1" ht="12.75" customHeight="1" x14ac:dyDescent="0.2">
      <c r="H1262" s="28"/>
    </row>
    <row r="1263" spans="8:8" s="24" customFormat="1" ht="12.75" customHeight="1" x14ac:dyDescent="0.2">
      <c r="H1263" s="28"/>
    </row>
    <row r="1264" spans="8:8" s="24" customFormat="1" ht="12.75" customHeight="1" x14ac:dyDescent="0.2">
      <c r="H1264" s="28"/>
    </row>
    <row r="1265" spans="8:8" s="24" customFormat="1" ht="12.75" customHeight="1" x14ac:dyDescent="0.2">
      <c r="H1265" s="28"/>
    </row>
    <row r="1266" spans="8:8" s="24" customFormat="1" ht="12.75" customHeight="1" x14ac:dyDescent="0.2">
      <c r="H1266" s="28"/>
    </row>
    <row r="1267" spans="8:8" s="24" customFormat="1" ht="12.75" customHeight="1" x14ac:dyDescent="0.2">
      <c r="H1267" s="28"/>
    </row>
    <row r="1268" spans="8:8" s="24" customFormat="1" ht="12.75" customHeight="1" x14ac:dyDescent="0.2">
      <c r="H1268" s="28"/>
    </row>
    <row r="1269" spans="8:8" s="24" customFormat="1" ht="12.75" customHeight="1" x14ac:dyDescent="0.2">
      <c r="H1269" s="28"/>
    </row>
    <row r="1270" spans="8:8" s="24" customFormat="1" ht="12.75" customHeight="1" x14ac:dyDescent="0.2">
      <c r="H1270" s="28"/>
    </row>
    <row r="1271" spans="8:8" s="24" customFormat="1" ht="12.75" customHeight="1" x14ac:dyDescent="0.2">
      <c r="H1271" s="28"/>
    </row>
    <row r="1272" spans="8:8" s="24" customFormat="1" ht="12.75" customHeight="1" x14ac:dyDescent="0.2">
      <c r="H1272" s="28"/>
    </row>
    <row r="1273" spans="8:8" s="24" customFormat="1" ht="12.75" customHeight="1" x14ac:dyDescent="0.2">
      <c r="H1273" s="28"/>
    </row>
    <row r="1274" spans="8:8" s="24" customFormat="1" ht="12.75" customHeight="1" x14ac:dyDescent="0.2">
      <c r="H1274" s="28"/>
    </row>
    <row r="1275" spans="8:8" s="24" customFormat="1" ht="12.75" customHeight="1" x14ac:dyDescent="0.2">
      <c r="H1275" s="28"/>
    </row>
    <row r="1276" spans="8:8" s="24" customFormat="1" ht="12.75" customHeight="1" x14ac:dyDescent="0.2">
      <c r="H1276" s="28"/>
    </row>
    <row r="1277" spans="8:8" s="24" customFormat="1" ht="12.75" customHeight="1" x14ac:dyDescent="0.2">
      <c r="H1277" s="28"/>
    </row>
    <row r="1278" spans="8:8" s="24" customFormat="1" ht="12.75" customHeight="1" x14ac:dyDescent="0.2">
      <c r="H1278" s="28"/>
    </row>
    <row r="1279" spans="8:8" s="24" customFormat="1" ht="12.75" customHeight="1" x14ac:dyDescent="0.2">
      <c r="H1279" s="28"/>
    </row>
    <row r="1280" spans="8:8" s="24" customFormat="1" ht="12.75" customHeight="1" x14ac:dyDescent="0.2">
      <c r="H1280" s="28"/>
    </row>
    <row r="1281" spans="8:8" s="24" customFormat="1" ht="12.75" customHeight="1" x14ac:dyDescent="0.2">
      <c r="H1281" s="28"/>
    </row>
    <row r="1282" spans="8:8" s="24" customFormat="1" ht="12.75" customHeight="1" x14ac:dyDescent="0.2">
      <c r="H1282" s="28"/>
    </row>
    <row r="1283" spans="8:8" s="24" customFormat="1" ht="12.75" customHeight="1" x14ac:dyDescent="0.2">
      <c r="H1283" s="28"/>
    </row>
    <row r="1284" spans="8:8" s="24" customFormat="1" ht="12.75" customHeight="1" x14ac:dyDescent="0.2">
      <c r="H1284" s="28"/>
    </row>
    <row r="1285" spans="8:8" s="24" customFormat="1" ht="12.75" customHeight="1" x14ac:dyDescent="0.2">
      <c r="H1285" s="28"/>
    </row>
    <row r="1286" spans="8:8" s="24" customFormat="1" ht="12.75" customHeight="1" x14ac:dyDescent="0.2">
      <c r="H1286" s="28"/>
    </row>
    <row r="1287" spans="8:8" s="24" customFormat="1" ht="12.75" customHeight="1" x14ac:dyDescent="0.2">
      <c r="H1287" s="28"/>
    </row>
    <row r="1288" spans="8:8" s="24" customFormat="1" ht="12.75" customHeight="1" x14ac:dyDescent="0.2">
      <c r="H1288" s="28"/>
    </row>
    <row r="1289" spans="8:8" s="24" customFormat="1" ht="12.75" customHeight="1" x14ac:dyDescent="0.2">
      <c r="H1289" s="28"/>
    </row>
    <row r="1290" spans="8:8" s="24" customFormat="1" ht="12.75" customHeight="1" x14ac:dyDescent="0.2">
      <c r="H1290" s="28"/>
    </row>
    <row r="1291" spans="8:8" s="24" customFormat="1" ht="12.75" customHeight="1" x14ac:dyDescent="0.2">
      <c r="H1291" s="28"/>
    </row>
    <row r="1292" spans="8:8" s="24" customFormat="1" ht="12.75" customHeight="1" x14ac:dyDescent="0.2">
      <c r="H1292" s="28"/>
    </row>
    <row r="1293" spans="8:8" s="24" customFormat="1" ht="12.75" customHeight="1" x14ac:dyDescent="0.2">
      <c r="H1293" s="28"/>
    </row>
    <row r="1294" spans="8:8" s="24" customFormat="1" ht="12.75" customHeight="1" x14ac:dyDescent="0.2">
      <c r="H1294" s="28"/>
    </row>
    <row r="1295" spans="8:8" s="24" customFormat="1" ht="12.75" customHeight="1" x14ac:dyDescent="0.2">
      <c r="H1295" s="28"/>
    </row>
    <row r="1296" spans="8:8" s="24" customFormat="1" ht="12.75" customHeight="1" x14ac:dyDescent="0.2">
      <c r="H1296" s="28"/>
    </row>
    <row r="1297" spans="8:8" s="24" customFormat="1" ht="12.75" customHeight="1" x14ac:dyDescent="0.2">
      <c r="H1297" s="28"/>
    </row>
    <row r="1298" spans="8:8" s="24" customFormat="1" ht="12.75" customHeight="1" x14ac:dyDescent="0.2">
      <c r="H1298" s="28"/>
    </row>
    <row r="1299" spans="8:8" s="24" customFormat="1" ht="12.75" customHeight="1" x14ac:dyDescent="0.2">
      <c r="H1299" s="28"/>
    </row>
    <row r="1300" spans="8:8" s="24" customFormat="1" ht="12.75" customHeight="1" x14ac:dyDescent="0.2">
      <c r="H1300" s="28"/>
    </row>
    <row r="1301" spans="8:8" s="24" customFormat="1" ht="12.75" customHeight="1" x14ac:dyDescent="0.2">
      <c r="H1301" s="28"/>
    </row>
    <row r="1302" spans="8:8" s="24" customFormat="1" ht="12.75" customHeight="1" x14ac:dyDescent="0.2">
      <c r="H1302" s="28"/>
    </row>
    <row r="1303" spans="8:8" s="24" customFormat="1" ht="12.75" customHeight="1" x14ac:dyDescent="0.2">
      <c r="H1303" s="28"/>
    </row>
    <row r="1304" spans="8:8" s="24" customFormat="1" ht="12.75" customHeight="1" x14ac:dyDescent="0.2">
      <c r="H1304" s="28"/>
    </row>
    <row r="1305" spans="8:8" s="24" customFormat="1" ht="12.75" customHeight="1" x14ac:dyDescent="0.2">
      <c r="H1305" s="28"/>
    </row>
    <row r="1306" spans="8:8" s="24" customFormat="1" ht="12.75" customHeight="1" x14ac:dyDescent="0.2">
      <c r="H1306" s="28"/>
    </row>
    <row r="1307" spans="8:8" s="24" customFormat="1" ht="12.75" customHeight="1" x14ac:dyDescent="0.2">
      <c r="H1307" s="28"/>
    </row>
    <row r="1308" spans="8:8" s="24" customFormat="1" ht="12.75" customHeight="1" x14ac:dyDescent="0.2">
      <c r="H1308" s="28"/>
    </row>
    <row r="1309" spans="8:8" s="24" customFormat="1" ht="12.75" customHeight="1" x14ac:dyDescent="0.2">
      <c r="H1309" s="28"/>
    </row>
    <row r="1310" spans="8:8" s="24" customFormat="1" ht="12.75" customHeight="1" x14ac:dyDescent="0.2">
      <c r="H1310" s="28"/>
    </row>
    <row r="1311" spans="8:8" s="24" customFormat="1" ht="12.75" customHeight="1" x14ac:dyDescent="0.2">
      <c r="H1311" s="28"/>
    </row>
    <row r="1312" spans="8:8" s="24" customFormat="1" ht="12.75" customHeight="1" x14ac:dyDescent="0.2">
      <c r="H1312" s="28"/>
    </row>
    <row r="1313" spans="8:8" s="24" customFormat="1" ht="12.75" customHeight="1" x14ac:dyDescent="0.2">
      <c r="H1313" s="28"/>
    </row>
    <row r="1314" spans="8:8" s="24" customFormat="1" ht="12.75" customHeight="1" x14ac:dyDescent="0.2">
      <c r="H1314" s="28"/>
    </row>
    <row r="1315" spans="8:8" s="24" customFormat="1" ht="12.75" customHeight="1" x14ac:dyDescent="0.2">
      <c r="H1315" s="28"/>
    </row>
    <row r="1316" spans="8:8" s="24" customFormat="1" ht="12.75" customHeight="1" x14ac:dyDescent="0.2">
      <c r="H1316" s="28"/>
    </row>
    <row r="1317" spans="8:8" s="24" customFormat="1" ht="12.75" customHeight="1" x14ac:dyDescent="0.2">
      <c r="H1317" s="28"/>
    </row>
    <row r="1318" spans="8:8" s="24" customFormat="1" ht="12.75" customHeight="1" x14ac:dyDescent="0.2">
      <c r="H1318" s="28"/>
    </row>
    <row r="1319" spans="8:8" s="24" customFormat="1" ht="12.75" customHeight="1" x14ac:dyDescent="0.2">
      <c r="H1319" s="28"/>
    </row>
    <row r="1320" spans="8:8" s="24" customFormat="1" ht="12.75" customHeight="1" x14ac:dyDescent="0.2">
      <c r="H1320" s="28"/>
    </row>
    <row r="1321" spans="8:8" s="24" customFormat="1" ht="12.75" customHeight="1" x14ac:dyDescent="0.2">
      <c r="H1321" s="28"/>
    </row>
    <row r="1322" spans="8:8" s="24" customFormat="1" ht="12.75" customHeight="1" x14ac:dyDescent="0.2">
      <c r="H1322" s="28"/>
    </row>
    <row r="1323" spans="8:8" s="24" customFormat="1" ht="12.75" customHeight="1" x14ac:dyDescent="0.2">
      <c r="H1323" s="28"/>
    </row>
    <row r="1324" spans="8:8" s="24" customFormat="1" ht="12.75" customHeight="1" x14ac:dyDescent="0.2">
      <c r="H1324" s="28"/>
    </row>
    <row r="1325" spans="8:8" s="24" customFormat="1" ht="12.75" customHeight="1" x14ac:dyDescent="0.2">
      <c r="H1325" s="28"/>
    </row>
    <row r="1326" spans="8:8" s="24" customFormat="1" ht="12.75" customHeight="1" x14ac:dyDescent="0.2">
      <c r="H1326" s="28"/>
    </row>
    <row r="1327" spans="8:8" s="24" customFormat="1" ht="12.75" customHeight="1" x14ac:dyDescent="0.2">
      <c r="H1327" s="28"/>
    </row>
    <row r="1328" spans="8:8" s="24" customFormat="1" ht="12.75" customHeight="1" x14ac:dyDescent="0.2">
      <c r="H1328" s="28"/>
    </row>
    <row r="1329" spans="8:8" s="24" customFormat="1" ht="12.75" customHeight="1" x14ac:dyDescent="0.2">
      <c r="H1329" s="28"/>
    </row>
    <row r="1330" spans="8:8" s="24" customFormat="1" ht="12.75" customHeight="1" x14ac:dyDescent="0.2">
      <c r="H1330" s="28"/>
    </row>
    <row r="1331" spans="8:8" s="24" customFormat="1" ht="12.75" customHeight="1" x14ac:dyDescent="0.2">
      <c r="H1331" s="28"/>
    </row>
    <row r="1332" spans="8:8" s="24" customFormat="1" ht="12.75" customHeight="1" x14ac:dyDescent="0.2">
      <c r="H1332" s="28"/>
    </row>
    <row r="1333" spans="8:8" s="24" customFormat="1" ht="12.75" customHeight="1" x14ac:dyDescent="0.2">
      <c r="H1333" s="28"/>
    </row>
    <row r="1334" spans="8:8" s="24" customFormat="1" ht="12.75" customHeight="1" x14ac:dyDescent="0.2">
      <c r="H1334" s="28"/>
    </row>
    <row r="1335" spans="8:8" s="24" customFormat="1" ht="12.75" customHeight="1" x14ac:dyDescent="0.2">
      <c r="H1335" s="28"/>
    </row>
    <row r="1336" spans="8:8" s="24" customFormat="1" ht="12.75" customHeight="1" x14ac:dyDescent="0.2">
      <c r="H1336" s="28"/>
    </row>
    <row r="1337" spans="8:8" s="24" customFormat="1" ht="12.75" customHeight="1" x14ac:dyDescent="0.2">
      <c r="H1337" s="28"/>
    </row>
    <row r="1338" spans="8:8" s="24" customFormat="1" ht="12.75" customHeight="1" x14ac:dyDescent="0.2">
      <c r="H1338" s="28"/>
    </row>
    <row r="1339" spans="8:8" s="24" customFormat="1" ht="12.75" customHeight="1" x14ac:dyDescent="0.2">
      <c r="H1339" s="28"/>
    </row>
    <row r="1340" spans="8:8" s="24" customFormat="1" ht="12.75" customHeight="1" x14ac:dyDescent="0.2">
      <c r="H1340" s="28"/>
    </row>
    <row r="1341" spans="8:8" s="24" customFormat="1" ht="12.75" customHeight="1" x14ac:dyDescent="0.2">
      <c r="H1341" s="28"/>
    </row>
    <row r="1342" spans="8:8" s="24" customFormat="1" ht="12.75" customHeight="1" x14ac:dyDescent="0.2">
      <c r="H1342" s="28"/>
    </row>
    <row r="1343" spans="8:8" s="24" customFormat="1" ht="12.75" customHeight="1" x14ac:dyDescent="0.2">
      <c r="H1343" s="28"/>
    </row>
    <row r="1344" spans="8:8" s="24" customFormat="1" ht="12.75" customHeight="1" x14ac:dyDescent="0.2">
      <c r="H1344" s="28"/>
    </row>
    <row r="1345" spans="8:8" s="24" customFormat="1" ht="12.75" customHeight="1" x14ac:dyDescent="0.2">
      <c r="H1345" s="28"/>
    </row>
    <row r="1346" spans="8:8" s="24" customFormat="1" ht="12.75" customHeight="1" x14ac:dyDescent="0.2">
      <c r="H1346" s="28"/>
    </row>
    <row r="1347" spans="8:8" s="24" customFormat="1" ht="12.75" customHeight="1" x14ac:dyDescent="0.2">
      <c r="H1347" s="28"/>
    </row>
    <row r="1348" spans="8:8" s="24" customFormat="1" ht="12.75" customHeight="1" x14ac:dyDescent="0.2">
      <c r="H1348" s="28"/>
    </row>
    <row r="1349" spans="8:8" s="24" customFormat="1" ht="12.75" customHeight="1" x14ac:dyDescent="0.2">
      <c r="H1349" s="28"/>
    </row>
    <row r="1350" spans="8:8" s="24" customFormat="1" ht="12.75" customHeight="1" x14ac:dyDescent="0.2">
      <c r="H1350" s="28"/>
    </row>
    <row r="1351" spans="8:8" s="24" customFormat="1" ht="12.75" customHeight="1" x14ac:dyDescent="0.2">
      <c r="H1351" s="28"/>
    </row>
    <row r="1352" spans="8:8" s="24" customFormat="1" ht="12.75" customHeight="1" x14ac:dyDescent="0.2">
      <c r="H1352" s="28"/>
    </row>
    <row r="1353" spans="8:8" s="24" customFormat="1" ht="12.75" customHeight="1" x14ac:dyDescent="0.2">
      <c r="H1353" s="28"/>
    </row>
    <row r="1354" spans="8:8" s="24" customFormat="1" ht="12.75" customHeight="1" x14ac:dyDescent="0.2">
      <c r="H1354" s="28"/>
    </row>
    <row r="1355" spans="8:8" s="24" customFormat="1" ht="12.75" customHeight="1" x14ac:dyDescent="0.2">
      <c r="H1355" s="28"/>
    </row>
    <row r="1356" spans="8:8" s="24" customFormat="1" ht="12.75" customHeight="1" x14ac:dyDescent="0.2">
      <c r="H1356" s="28"/>
    </row>
    <row r="1357" spans="8:8" s="24" customFormat="1" ht="12.75" customHeight="1" x14ac:dyDescent="0.2">
      <c r="H1357" s="28"/>
    </row>
    <row r="1358" spans="8:8" s="24" customFormat="1" ht="12.75" customHeight="1" x14ac:dyDescent="0.2">
      <c r="H1358" s="28"/>
    </row>
    <row r="1359" spans="8:8" s="24" customFormat="1" ht="12.75" customHeight="1" x14ac:dyDescent="0.2">
      <c r="H1359" s="28"/>
    </row>
    <row r="1360" spans="8:8" s="24" customFormat="1" ht="12.75" customHeight="1" x14ac:dyDescent="0.2">
      <c r="H1360" s="28"/>
    </row>
    <row r="1361" spans="8:8" s="24" customFormat="1" ht="12.75" customHeight="1" x14ac:dyDescent="0.2">
      <c r="H1361" s="28"/>
    </row>
    <row r="1362" spans="8:8" s="24" customFormat="1" ht="12.75" customHeight="1" x14ac:dyDescent="0.2">
      <c r="H1362" s="28"/>
    </row>
    <row r="1363" spans="8:8" s="24" customFormat="1" ht="12.75" customHeight="1" x14ac:dyDescent="0.2">
      <c r="H1363" s="28"/>
    </row>
    <row r="1364" spans="8:8" s="24" customFormat="1" ht="12.75" customHeight="1" x14ac:dyDescent="0.2">
      <c r="H1364" s="28"/>
    </row>
    <row r="1365" spans="8:8" s="24" customFormat="1" ht="12.75" customHeight="1" x14ac:dyDescent="0.2">
      <c r="H1365" s="28"/>
    </row>
    <row r="1366" spans="8:8" s="24" customFormat="1" ht="12.75" customHeight="1" x14ac:dyDescent="0.2">
      <c r="H1366" s="28"/>
    </row>
    <row r="1367" spans="8:8" s="24" customFormat="1" ht="12.75" customHeight="1" x14ac:dyDescent="0.2">
      <c r="H1367" s="28"/>
    </row>
    <row r="1368" spans="8:8" s="24" customFormat="1" ht="12.75" customHeight="1" x14ac:dyDescent="0.2">
      <c r="H1368" s="28"/>
    </row>
    <row r="1369" spans="8:8" s="24" customFormat="1" ht="12.75" customHeight="1" x14ac:dyDescent="0.2">
      <c r="H1369" s="28"/>
    </row>
    <row r="1370" spans="8:8" s="24" customFormat="1" ht="12.75" customHeight="1" x14ac:dyDescent="0.2">
      <c r="H1370" s="28"/>
    </row>
    <row r="1371" spans="8:8" s="24" customFormat="1" ht="12.75" customHeight="1" x14ac:dyDescent="0.2">
      <c r="H1371" s="28"/>
    </row>
    <row r="1372" spans="8:8" s="24" customFormat="1" ht="12.75" customHeight="1" x14ac:dyDescent="0.2">
      <c r="H1372" s="28"/>
    </row>
    <row r="1373" spans="8:8" s="24" customFormat="1" ht="12.75" customHeight="1" x14ac:dyDescent="0.2">
      <c r="H1373" s="28"/>
    </row>
    <row r="1374" spans="8:8" s="24" customFormat="1" ht="12.75" customHeight="1" x14ac:dyDescent="0.2">
      <c r="H1374" s="28"/>
    </row>
    <row r="1375" spans="8:8" s="24" customFormat="1" ht="12.75" customHeight="1" x14ac:dyDescent="0.2">
      <c r="H1375" s="28"/>
    </row>
    <row r="1376" spans="8:8" s="24" customFormat="1" ht="12.75" customHeight="1" x14ac:dyDescent="0.2">
      <c r="H1376" s="28"/>
    </row>
    <row r="1377" spans="8:8" s="24" customFormat="1" ht="12.75" customHeight="1" x14ac:dyDescent="0.2">
      <c r="H1377" s="28"/>
    </row>
    <row r="1378" spans="8:8" s="24" customFormat="1" ht="12.75" customHeight="1" x14ac:dyDescent="0.2">
      <c r="H1378" s="28"/>
    </row>
    <row r="1379" spans="8:8" s="24" customFormat="1" ht="12.75" customHeight="1" x14ac:dyDescent="0.2">
      <c r="H1379" s="28"/>
    </row>
    <row r="1380" spans="8:8" s="24" customFormat="1" ht="12.75" customHeight="1" x14ac:dyDescent="0.2">
      <c r="H1380" s="28"/>
    </row>
    <row r="1381" spans="8:8" s="24" customFormat="1" ht="12.75" customHeight="1" x14ac:dyDescent="0.2">
      <c r="H1381" s="28"/>
    </row>
    <row r="1382" spans="8:8" s="24" customFormat="1" ht="12.75" customHeight="1" x14ac:dyDescent="0.2">
      <c r="H1382" s="28"/>
    </row>
    <row r="1383" spans="8:8" s="24" customFormat="1" ht="12.75" customHeight="1" x14ac:dyDescent="0.2">
      <c r="H1383" s="28"/>
    </row>
    <row r="1384" spans="8:8" s="24" customFormat="1" ht="12.75" customHeight="1" x14ac:dyDescent="0.2">
      <c r="H1384" s="28"/>
    </row>
    <row r="1385" spans="8:8" s="24" customFormat="1" ht="12.75" customHeight="1" x14ac:dyDescent="0.2">
      <c r="H1385" s="28"/>
    </row>
    <row r="1386" spans="8:8" s="24" customFormat="1" ht="12.75" customHeight="1" x14ac:dyDescent="0.2">
      <c r="H1386" s="28"/>
    </row>
    <row r="1387" spans="8:8" s="24" customFormat="1" ht="12.75" customHeight="1" x14ac:dyDescent="0.2">
      <c r="H1387" s="28"/>
    </row>
    <row r="1388" spans="8:8" s="24" customFormat="1" ht="12.75" customHeight="1" x14ac:dyDescent="0.2">
      <c r="H1388" s="28"/>
    </row>
    <row r="1389" spans="8:8" s="24" customFormat="1" ht="12.75" customHeight="1" x14ac:dyDescent="0.2">
      <c r="H1389" s="28"/>
    </row>
    <row r="1390" spans="8:8" s="24" customFormat="1" ht="12.75" customHeight="1" x14ac:dyDescent="0.2">
      <c r="H1390" s="28"/>
    </row>
    <row r="1391" spans="8:8" s="24" customFormat="1" ht="12.75" customHeight="1" x14ac:dyDescent="0.2">
      <c r="H1391" s="28"/>
    </row>
    <row r="1392" spans="8:8" s="24" customFormat="1" ht="12.75" customHeight="1" x14ac:dyDescent="0.2">
      <c r="H1392" s="28"/>
    </row>
    <row r="1393" spans="8:8" s="24" customFormat="1" ht="12.75" customHeight="1" x14ac:dyDescent="0.2">
      <c r="H1393" s="28"/>
    </row>
    <row r="1394" spans="8:8" s="24" customFormat="1" ht="12.75" customHeight="1" x14ac:dyDescent="0.2">
      <c r="H1394" s="28"/>
    </row>
    <row r="1395" spans="8:8" s="24" customFormat="1" ht="12.75" customHeight="1" x14ac:dyDescent="0.2">
      <c r="H1395" s="28"/>
    </row>
    <row r="1396" spans="8:8" s="24" customFormat="1" ht="12.75" customHeight="1" x14ac:dyDescent="0.2">
      <c r="H1396" s="28"/>
    </row>
    <row r="1397" spans="8:8" s="24" customFormat="1" ht="12.75" customHeight="1" x14ac:dyDescent="0.2">
      <c r="H1397" s="28"/>
    </row>
    <row r="1398" spans="8:8" s="24" customFormat="1" ht="12.75" customHeight="1" x14ac:dyDescent="0.2">
      <c r="H1398" s="28"/>
    </row>
    <row r="1399" spans="8:8" s="24" customFormat="1" ht="12.75" customHeight="1" x14ac:dyDescent="0.2">
      <c r="H1399" s="28"/>
    </row>
    <row r="1400" spans="8:8" s="24" customFormat="1" ht="12.75" customHeight="1" x14ac:dyDescent="0.2">
      <c r="H1400" s="28"/>
    </row>
    <row r="1401" spans="8:8" s="24" customFormat="1" ht="12.75" customHeight="1" x14ac:dyDescent="0.2">
      <c r="H1401" s="28"/>
    </row>
    <row r="1402" spans="8:8" s="24" customFormat="1" ht="12.75" customHeight="1" x14ac:dyDescent="0.2">
      <c r="H1402" s="28"/>
    </row>
    <row r="1403" spans="8:8" s="24" customFormat="1" ht="12.75" customHeight="1" x14ac:dyDescent="0.2">
      <c r="H1403" s="28"/>
    </row>
    <row r="1404" spans="8:8" s="24" customFormat="1" ht="12.75" customHeight="1" x14ac:dyDescent="0.2">
      <c r="H1404" s="28"/>
    </row>
    <row r="1405" spans="8:8" s="24" customFormat="1" ht="12.75" customHeight="1" x14ac:dyDescent="0.2">
      <c r="H1405" s="28"/>
    </row>
    <row r="1406" spans="8:8" s="24" customFormat="1" ht="12.75" customHeight="1" x14ac:dyDescent="0.2">
      <c r="H1406" s="28"/>
    </row>
    <row r="1407" spans="8:8" s="24" customFormat="1" ht="12.75" customHeight="1" x14ac:dyDescent="0.2">
      <c r="H1407" s="28"/>
    </row>
    <row r="1408" spans="8:8" s="24" customFormat="1" ht="12.75" customHeight="1" x14ac:dyDescent="0.2">
      <c r="H1408" s="28"/>
    </row>
    <row r="1409" spans="8:8" s="24" customFormat="1" ht="12.75" customHeight="1" x14ac:dyDescent="0.2">
      <c r="H1409" s="28"/>
    </row>
    <row r="1410" spans="8:8" s="24" customFormat="1" ht="12.75" customHeight="1" x14ac:dyDescent="0.2">
      <c r="H1410" s="28"/>
    </row>
    <row r="1411" spans="8:8" s="24" customFormat="1" ht="12.75" customHeight="1" x14ac:dyDescent="0.2">
      <c r="H1411" s="28"/>
    </row>
    <row r="1412" spans="8:8" s="24" customFormat="1" ht="12.75" customHeight="1" x14ac:dyDescent="0.2">
      <c r="H1412" s="28"/>
    </row>
    <row r="1413" spans="8:8" s="24" customFormat="1" ht="12.75" customHeight="1" x14ac:dyDescent="0.2">
      <c r="H1413" s="28"/>
    </row>
    <row r="1414" spans="8:8" s="24" customFormat="1" ht="12.75" customHeight="1" x14ac:dyDescent="0.2">
      <c r="H1414" s="28"/>
    </row>
    <row r="1415" spans="8:8" s="24" customFormat="1" ht="12.75" customHeight="1" x14ac:dyDescent="0.2">
      <c r="H1415" s="28"/>
    </row>
    <row r="1416" spans="8:8" s="24" customFormat="1" ht="12.75" customHeight="1" x14ac:dyDescent="0.2">
      <c r="H1416" s="28"/>
    </row>
    <row r="1417" spans="8:8" s="24" customFormat="1" ht="12.75" customHeight="1" x14ac:dyDescent="0.2">
      <c r="H1417" s="28"/>
    </row>
    <row r="1418" spans="8:8" s="24" customFormat="1" ht="12.75" customHeight="1" x14ac:dyDescent="0.2">
      <c r="H1418" s="28"/>
    </row>
    <row r="1419" spans="8:8" s="24" customFormat="1" ht="12.75" customHeight="1" x14ac:dyDescent="0.2">
      <c r="H1419" s="28"/>
    </row>
    <row r="1420" spans="8:8" s="24" customFormat="1" ht="12.75" customHeight="1" x14ac:dyDescent="0.2">
      <c r="H1420" s="28"/>
    </row>
    <row r="1421" spans="8:8" s="24" customFormat="1" ht="12.75" customHeight="1" x14ac:dyDescent="0.2">
      <c r="H1421" s="28"/>
    </row>
    <row r="1422" spans="8:8" s="24" customFormat="1" ht="12.75" customHeight="1" x14ac:dyDescent="0.2">
      <c r="H1422" s="28"/>
    </row>
    <row r="1423" spans="8:8" s="24" customFormat="1" ht="12.75" customHeight="1" x14ac:dyDescent="0.2">
      <c r="H1423" s="28"/>
    </row>
    <row r="1424" spans="8:8" s="24" customFormat="1" ht="12.75" customHeight="1" x14ac:dyDescent="0.2">
      <c r="H1424" s="28"/>
    </row>
    <row r="1425" spans="8:8" s="24" customFormat="1" ht="12.75" customHeight="1" x14ac:dyDescent="0.2">
      <c r="H1425" s="28"/>
    </row>
    <row r="1426" spans="8:8" s="24" customFormat="1" ht="12.75" customHeight="1" x14ac:dyDescent="0.2">
      <c r="H1426" s="28"/>
    </row>
    <row r="1427" spans="8:8" s="24" customFormat="1" ht="12.75" customHeight="1" x14ac:dyDescent="0.2">
      <c r="H1427" s="28"/>
    </row>
    <row r="1428" spans="8:8" s="24" customFormat="1" ht="12.75" customHeight="1" x14ac:dyDescent="0.2">
      <c r="H1428" s="28"/>
    </row>
    <row r="1429" spans="8:8" s="24" customFormat="1" ht="12.75" customHeight="1" x14ac:dyDescent="0.2">
      <c r="H1429" s="28"/>
    </row>
    <row r="1430" spans="8:8" s="24" customFormat="1" ht="12.75" customHeight="1" x14ac:dyDescent="0.2">
      <c r="H1430" s="28"/>
    </row>
    <row r="1431" spans="8:8" s="24" customFormat="1" ht="12.75" customHeight="1" x14ac:dyDescent="0.2">
      <c r="H1431" s="28"/>
    </row>
    <row r="1432" spans="8:8" s="24" customFormat="1" ht="12.75" customHeight="1" x14ac:dyDescent="0.2">
      <c r="H1432" s="28"/>
    </row>
    <row r="1433" spans="8:8" s="24" customFormat="1" ht="12.75" customHeight="1" x14ac:dyDescent="0.2">
      <c r="H1433" s="28"/>
    </row>
    <row r="1434" spans="8:8" s="24" customFormat="1" ht="12.75" customHeight="1" x14ac:dyDescent="0.2">
      <c r="H1434" s="28"/>
    </row>
    <row r="1435" spans="8:8" s="24" customFormat="1" ht="12.75" customHeight="1" x14ac:dyDescent="0.2">
      <c r="H1435" s="28"/>
    </row>
    <row r="1436" spans="8:8" s="24" customFormat="1" ht="12.75" customHeight="1" x14ac:dyDescent="0.2">
      <c r="H1436" s="28"/>
    </row>
    <row r="1437" spans="8:8" s="24" customFormat="1" ht="12.75" customHeight="1" x14ac:dyDescent="0.2">
      <c r="H1437" s="28"/>
    </row>
    <row r="1438" spans="8:8" s="24" customFormat="1" ht="12.75" customHeight="1" x14ac:dyDescent="0.2">
      <c r="H1438" s="28"/>
    </row>
    <row r="1439" spans="8:8" s="24" customFormat="1" ht="12.75" customHeight="1" x14ac:dyDescent="0.2">
      <c r="H1439" s="28"/>
    </row>
    <row r="1440" spans="8:8" s="24" customFormat="1" ht="12.75" customHeight="1" x14ac:dyDescent="0.2">
      <c r="H1440" s="28"/>
    </row>
    <row r="1441" spans="8:8" s="24" customFormat="1" ht="12.75" customHeight="1" x14ac:dyDescent="0.2">
      <c r="H1441" s="28"/>
    </row>
    <row r="1442" spans="8:8" s="24" customFormat="1" ht="12.75" customHeight="1" x14ac:dyDescent="0.2">
      <c r="H1442" s="28"/>
    </row>
    <row r="1443" spans="8:8" s="24" customFormat="1" ht="12.75" customHeight="1" x14ac:dyDescent="0.2">
      <c r="H1443" s="28"/>
    </row>
    <row r="1444" spans="8:8" s="24" customFormat="1" ht="12.75" customHeight="1" x14ac:dyDescent="0.2">
      <c r="H1444" s="28"/>
    </row>
    <row r="1445" spans="8:8" s="24" customFormat="1" ht="12.75" customHeight="1" x14ac:dyDescent="0.2">
      <c r="H1445" s="28"/>
    </row>
    <row r="1446" spans="8:8" s="24" customFormat="1" ht="12.75" customHeight="1" x14ac:dyDescent="0.2">
      <c r="H1446" s="28"/>
    </row>
    <row r="1447" spans="8:8" s="24" customFormat="1" ht="12.75" customHeight="1" x14ac:dyDescent="0.2">
      <c r="H1447" s="28"/>
    </row>
    <row r="1448" spans="8:8" s="24" customFormat="1" ht="12.75" customHeight="1" x14ac:dyDescent="0.2">
      <c r="H1448" s="28"/>
    </row>
    <row r="1449" spans="8:8" s="24" customFormat="1" ht="12.75" customHeight="1" x14ac:dyDescent="0.2">
      <c r="H1449" s="28"/>
    </row>
    <row r="1450" spans="8:8" s="24" customFormat="1" ht="12.75" customHeight="1" x14ac:dyDescent="0.2">
      <c r="H1450" s="28"/>
    </row>
    <row r="1451" spans="8:8" s="24" customFormat="1" ht="12.75" customHeight="1" x14ac:dyDescent="0.2">
      <c r="H1451" s="28"/>
    </row>
    <row r="1452" spans="8:8" s="24" customFormat="1" ht="12.75" customHeight="1" x14ac:dyDescent="0.2">
      <c r="H1452" s="28"/>
    </row>
    <row r="1453" spans="8:8" s="24" customFormat="1" ht="12.75" customHeight="1" x14ac:dyDescent="0.2">
      <c r="H1453" s="28"/>
    </row>
    <row r="1454" spans="8:8" s="24" customFormat="1" ht="12.75" customHeight="1" x14ac:dyDescent="0.2">
      <c r="H1454" s="28"/>
    </row>
    <row r="1455" spans="8:8" s="24" customFormat="1" ht="12.75" customHeight="1" x14ac:dyDescent="0.2">
      <c r="H1455" s="28"/>
    </row>
    <row r="1456" spans="8:8" s="24" customFormat="1" ht="12.75" customHeight="1" x14ac:dyDescent="0.2">
      <c r="H1456" s="28"/>
    </row>
    <row r="1457" spans="8:8" s="24" customFormat="1" ht="12.75" customHeight="1" x14ac:dyDescent="0.2">
      <c r="H1457" s="28"/>
    </row>
    <row r="1458" spans="8:8" s="24" customFormat="1" ht="12.75" customHeight="1" x14ac:dyDescent="0.2">
      <c r="H1458" s="28"/>
    </row>
    <row r="1459" spans="8:8" s="24" customFormat="1" ht="12.75" customHeight="1" x14ac:dyDescent="0.2">
      <c r="H1459" s="28"/>
    </row>
    <row r="1460" spans="8:8" s="24" customFormat="1" ht="12.75" customHeight="1" x14ac:dyDescent="0.2">
      <c r="H1460" s="28"/>
    </row>
    <row r="1461" spans="8:8" s="24" customFormat="1" ht="12.75" customHeight="1" x14ac:dyDescent="0.2">
      <c r="H1461" s="28"/>
    </row>
    <row r="1462" spans="8:8" s="24" customFormat="1" ht="12.75" customHeight="1" x14ac:dyDescent="0.2">
      <c r="H1462" s="28"/>
    </row>
    <row r="1463" spans="8:8" s="24" customFormat="1" ht="12.75" customHeight="1" x14ac:dyDescent="0.2">
      <c r="H1463" s="28"/>
    </row>
    <row r="1464" spans="8:8" s="24" customFormat="1" ht="12.75" customHeight="1" x14ac:dyDescent="0.2">
      <c r="H1464" s="28"/>
    </row>
    <row r="1465" spans="8:8" s="24" customFormat="1" ht="12.75" customHeight="1" x14ac:dyDescent="0.2">
      <c r="H1465" s="28"/>
    </row>
    <row r="1466" spans="8:8" s="24" customFormat="1" ht="12.75" customHeight="1" x14ac:dyDescent="0.2">
      <c r="H1466" s="28"/>
    </row>
    <row r="1467" spans="8:8" s="24" customFormat="1" ht="12.75" customHeight="1" x14ac:dyDescent="0.2">
      <c r="H1467" s="28"/>
    </row>
    <row r="1468" spans="8:8" s="24" customFormat="1" ht="12.75" customHeight="1" x14ac:dyDescent="0.2">
      <c r="H1468" s="28"/>
    </row>
    <row r="1469" spans="8:8" s="24" customFormat="1" ht="12.75" customHeight="1" x14ac:dyDescent="0.2">
      <c r="H1469" s="28"/>
    </row>
    <row r="1470" spans="8:8" s="24" customFormat="1" ht="12.75" customHeight="1" x14ac:dyDescent="0.2">
      <c r="H1470" s="28"/>
    </row>
    <row r="1471" spans="8:8" s="24" customFormat="1" ht="12.75" customHeight="1" x14ac:dyDescent="0.2">
      <c r="H1471" s="28"/>
    </row>
    <row r="1472" spans="8:8" s="24" customFormat="1" ht="12.75" customHeight="1" x14ac:dyDescent="0.2">
      <c r="H1472" s="28"/>
    </row>
    <row r="1473" spans="8:8" s="24" customFormat="1" ht="12.75" customHeight="1" x14ac:dyDescent="0.2">
      <c r="H1473" s="28"/>
    </row>
    <row r="1474" spans="8:8" s="24" customFormat="1" ht="12.75" customHeight="1" x14ac:dyDescent="0.2">
      <c r="H1474" s="28"/>
    </row>
    <row r="1475" spans="8:8" s="24" customFormat="1" ht="12.75" customHeight="1" x14ac:dyDescent="0.2">
      <c r="H1475" s="28"/>
    </row>
    <row r="1476" spans="8:8" s="24" customFormat="1" ht="12.75" customHeight="1" x14ac:dyDescent="0.2">
      <c r="H1476" s="28"/>
    </row>
    <row r="1477" spans="8:8" s="24" customFormat="1" ht="12.75" customHeight="1" x14ac:dyDescent="0.2">
      <c r="H1477" s="28"/>
    </row>
    <row r="1478" spans="8:8" s="24" customFormat="1" ht="12.75" customHeight="1" x14ac:dyDescent="0.2">
      <c r="H1478" s="28"/>
    </row>
    <row r="1479" spans="8:8" s="24" customFormat="1" ht="12.75" customHeight="1" x14ac:dyDescent="0.2">
      <c r="H1479" s="28"/>
    </row>
    <row r="1480" spans="8:8" s="24" customFormat="1" ht="12.75" customHeight="1" x14ac:dyDescent="0.2">
      <c r="H1480" s="28"/>
    </row>
    <row r="1481" spans="8:8" s="24" customFormat="1" ht="12.75" customHeight="1" x14ac:dyDescent="0.2">
      <c r="H1481" s="28"/>
    </row>
    <row r="1482" spans="8:8" s="24" customFormat="1" ht="12.75" customHeight="1" x14ac:dyDescent="0.2">
      <c r="H1482" s="28"/>
    </row>
    <row r="1483" spans="8:8" s="24" customFormat="1" ht="12.75" customHeight="1" x14ac:dyDescent="0.2">
      <c r="H1483" s="28"/>
    </row>
    <row r="1484" spans="8:8" s="24" customFormat="1" ht="12.75" customHeight="1" x14ac:dyDescent="0.2">
      <c r="H1484" s="28"/>
    </row>
    <row r="1485" spans="8:8" s="24" customFormat="1" ht="12.75" customHeight="1" x14ac:dyDescent="0.2">
      <c r="H1485" s="28"/>
    </row>
    <row r="1486" spans="8:8" s="24" customFormat="1" ht="12.75" customHeight="1" x14ac:dyDescent="0.2">
      <c r="H1486" s="28"/>
    </row>
    <row r="1487" spans="8:8" s="24" customFormat="1" ht="12.75" customHeight="1" x14ac:dyDescent="0.2">
      <c r="H1487" s="28"/>
    </row>
    <row r="1488" spans="8:8" s="24" customFormat="1" ht="12.75" customHeight="1" x14ac:dyDescent="0.2">
      <c r="H1488" s="28"/>
    </row>
    <row r="1489" spans="8:8" s="24" customFormat="1" ht="12.75" customHeight="1" x14ac:dyDescent="0.2">
      <c r="H1489" s="28"/>
    </row>
    <row r="1490" spans="8:8" s="24" customFormat="1" ht="12.75" customHeight="1" x14ac:dyDescent="0.2">
      <c r="H1490" s="28"/>
    </row>
    <row r="1491" spans="8:8" s="24" customFormat="1" ht="12.75" customHeight="1" x14ac:dyDescent="0.2">
      <c r="H1491" s="28"/>
    </row>
    <row r="1492" spans="8:8" s="24" customFormat="1" ht="12.75" customHeight="1" x14ac:dyDescent="0.2">
      <c r="H1492" s="28"/>
    </row>
    <row r="1493" spans="8:8" s="24" customFormat="1" ht="12.75" customHeight="1" x14ac:dyDescent="0.2">
      <c r="H1493" s="28"/>
    </row>
    <row r="1494" spans="8:8" s="24" customFormat="1" ht="12.75" customHeight="1" x14ac:dyDescent="0.2">
      <c r="H1494" s="28"/>
    </row>
    <row r="1495" spans="8:8" s="24" customFormat="1" ht="12.75" customHeight="1" x14ac:dyDescent="0.2">
      <c r="H1495" s="28"/>
    </row>
    <row r="1496" spans="8:8" s="24" customFormat="1" ht="12.75" customHeight="1" x14ac:dyDescent="0.2">
      <c r="H1496" s="28"/>
    </row>
    <row r="1497" spans="8:8" s="24" customFormat="1" ht="12.75" customHeight="1" x14ac:dyDescent="0.2">
      <c r="H1497" s="28"/>
    </row>
    <row r="1498" spans="8:8" s="24" customFormat="1" ht="12.75" customHeight="1" x14ac:dyDescent="0.2">
      <c r="H1498" s="28"/>
    </row>
    <row r="1499" spans="8:8" s="24" customFormat="1" ht="12.75" customHeight="1" x14ac:dyDescent="0.2">
      <c r="H1499" s="28"/>
    </row>
    <row r="1500" spans="8:8" s="24" customFormat="1" ht="12.75" customHeight="1" x14ac:dyDescent="0.2">
      <c r="H1500" s="28"/>
    </row>
    <row r="1501" spans="8:8" s="24" customFormat="1" ht="12.75" customHeight="1" x14ac:dyDescent="0.2">
      <c r="H1501" s="28"/>
    </row>
    <row r="1502" spans="8:8" s="24" customFormat="1" ht="12.75" customHeight="1" x14ac:dyDescent="0.2">
      <c r="H1502" s="28"/>
    </row>
    <row r="1503" spans="8:8" s="24" customFormat="1" ht="12.75" customHeight="1" x14ac:dyDescent="0.2">
      <c r="H1503" s="28"/>
    </row>
    <row r="1504" spans="8:8" s="24" customFormat="1" ht="12.75" customHeight="1" x14ac:dyDescent="0.2">
      <c r="H1504" s="28"/>
    </row>
    <row r="1505" spans="8:8" s="24" customFormat="1" ht="12.75" customHeight="1" x14ac:dyDescent="0.2">
      <c r="H1505" s="28"/>
    </row>
    <row r="1506" spans="8:8" s="24" customFormat="1" ht="12.75" customHeight="1" x14ac:dyDescent="0.2">
      <c r="H1506" s="28"/>
    </row>
    <row r="1507" spans="8:8" s="24" customFormat="1" ht="12.75" customHeight="1" x14ac:dyDescent="0.2">
      <c r="H1507" s="28"/>
    </row>
    <row r="1508" spans="8:8" s="24" customFormat="1" ht="12.75" customHeight="1" x14ac:dyDescent="0.2">
      <c r="H1508" s="28"/>
    </row>
    <row r="1509" spans="8:8" s="24" customFormat="1" ht="12.75" customHeight="1" x14ac:dyDescent="0.2">
      <c r="H1509" s="28"/>
    </row>
    <row r="1510" spans="8:8" s="24" customFormat="1" ht="12.75" customHeight="1" x14ac:dyDescent="0.2">
      <c r="H1510" s="28"/>
    </row>
    <row r="1511" spans="8:8" s="24" customFormat="1" ht="12.75" customHeight="1" x14ac:dyDescent="0.2">
      <c r="H1511" s="28"/>
    </row>
    <row r="1512" spans="8:8" s="24" customFormat="1" ht="12.75" customHeight="1" x14ac:dyDescent="0.2">
      <c r="H1512" s="28"/>
    </row>
    <row r="1513" spans="8:8" s="24" customFormat="1" ht="12.75" customHeight="1" x14ac:dyDescent="0.2">
      <c r="H1513" s="28"/>
    </row>
    <row r="1514" spans="8:8" s="24" customFormat="1" ht="12.75" customHeight="1" x14ac:dyDescent="0.2">
      <c r="H1514" s="28"/>
    </row>
    <row r="1515" spans="8:8" s="24" customFormat="1" ht="12.75" customHeight="1" x14ac:dyDescent="0.2">
      <c r="H1515" s="28"/>
    </row>
    <row r="1516" spans="8:8" s="24" customFormat="1" ht="12.75" customHeight="1" x14ac:dyDescent="0.2">
      <c r="H1516" s="28"/>
    </row>
    <row r="1517" spans="8:8" s="24" customFormat="1" ht="12.75" customHeight="1" x14ac:dyDescent="0.2">
      <c r="H1517" s="28"/>
    </row>
    <row r="1518" spans="8:8" s="24" customFormat="1" ht="12.75" customHeight="1" x14ac:dyDescent="0.2">
      <c r="H1518" s="28"/>
    </row>
    <row r="1519" spans="8:8" s="24" customFormat="1" ht="12.75" customHeight="1" x14ac:dyDescent="0.2">
      <c r="H1519" s="28"/>
    </row>
    <row r="1520" spans="8:8" s="24" customFormat="1" ht="12.75" customHeight="1" x14ac:dyDescent="0.2">
      <c r="H1520" s="28"/>
    </row>
    <row r="1521" spans="8:8" s="24" customFormat="1" ht="12.75" customHeight="1" x14ac:dyDescent="0.2">
      <c r="H1521" s="28"/>
    </row>
    <row r="1522" spans="8:8" s="24" customFormat="1" ht="12.75" customHeight="1" x14ac:dyDescent="0.2">
      <c r="H1522" s="28"/>
    </row>
    <row r="1523" spans="8:8" s="24" customFormat="1" ht="12.75" customHeight="1" x14ac:dyDescent="0.2">
      <c r="H1523" s="28"/>
    </row>
    <row r="1524" spans="8:8" s="24" customFormat="1" ht="12.75" customHeight="1" x14ac:dyDescent="0.2">
      <c r="H1524" s="28"/>
    </row>
    <row r="1525" spans="8:8" s="24" customFormat="1" ht="12.75" customHeight="1" x14ac:dyDescent="0.2">
      <c r="H1525" s="28"/>
    </row>
    <row r="1526" spans="8:8" s="24" customFormat="1" ht="12.75" customHeight="1" x14ac:dyDescent="0.2">
      <c r="H1526" s="28"/>
    </row>
    <row r="1527" spans="8:8" s="24" customFormat="1" ht="12.75" customHeight="1" x14ac:dyDescent="0.2">
      <c r="H1527" s="28"/>
    </row>
    <row r="1528" spans="8:8" s="24" customFormat="1" ht="12.75" customHeight="1" x14ac:dyDescent="0.2">
      <c r="H1528" s="28"/>
    </row>
    <row r="1529" spans="8:8" s="24" customFormat="1" ht="12.75" customHeight="1" x14ac:dyDescent="0.2">
      <c r="H1529" s="28"/>
    </row>
    <row r="1530" spans="8:8" s="24" customFormat="1" ht="12.75" customHeight="1" x14ac:dyDescent="0.2">
      <c r="H1530" s="28"/>
    </row>
    <row r="1531" spans="8:8" s="24" customFormat="1" ht="12.75" customHeight="1" x14ac:dyDescent="0.2">
      <c r="H1531" s="28"/>
    </row>
    <row r="1532" spans="8:8" s="24" customFormat="1" ht="12.75" customHeight="1" x14ac:dyDescent="0.2">
      <c r="H1532" s="28"/>
    </row>
    <row r="1533" spans="8:8" s="24" customFormat="1" ht="12.75" customHeight="1" x14ac:dyDescent="0.2">
      <c r="H1533" s="28"/>
    </row>
    <row r="1534" spans="8:8" s="24" customFormat="1" ht="12.75" customHeight="1" x14ac:dyDescent="0.2">
      <c r="H1534" s="28"/>
    </row>
    <row r="1535" spans="8:8" s="24" customFormat="1" ht="12.75" customHeight="1" x14ac:dyDescent="0.2">
      <c r="H1535" s="28"/>
    </row>
    <row r="1536" spans="8:8" s="24" customFormat="1" ht="12.75" customHeight="1" x14ac:dyDescent="0.2">
      <c r="H1536" s="28"/>
    </row>
    <row r="1537" spans="8:8" s="24" customFormat="1" ht="12.75" customHeight="1" x14ac:dyDescent="0.2">
      <c r="H1537" s="28"/>
    </row>
    <row r="1538" spans="8:8" s="24" customFormat="1" ht="12.75" customHeight="1" x14ac:dyDescent="0.2">
      <c r="H1538" s="28"/>
    </row>
    <row r="1539" spans="8:8" s="24" customFormat="1" ht="12.75" customHeight="1" x14ac:dyDescent="0.2">
      <c r="H1539" s="28"/>
    </row>
    <row r="1540" spans="8:8" s="24" customFormat="1" ht="12.75" customHeight="1" x14ac:dyDescent="0.2">
      <c r="H1540" s="28"/>
    </row>
    <row r="1541" spans="8:8" s="24" customFormat="1" ht="12.75" customHeight="1" x14ac:dyDescent="0.2">
      <c r="H1541" s="28"/>
    </row>
    <row r="1542" spans="8:8" s="24" customFormat="1" ht="12.75" customHeight="1" x14ac:dyDescent="0.2">
      <c r="H1542" s="28"/>
    </row>
    <row r="1543" spans="8:8" s="24" customFormat="1" ht="12.75" customHeight="1" x14ac:dyDescent="0.2">
      <c r="H1543" s="28"/>
    </row>
    <row r="1544" spans="8:8" s="24" customFormat="1" ht="12.75" customHeight="1" x14ac:dyDescent="0.2">
      <c r="H1544" s="28"/>
    </row>
    <row r="1545" spans="8:8" s="24" customFormat="1" ht="12.75" customHeight="1" x14ac:dyDescent="0.2">
      <c r="H1545" s="28"/>
    </row>
    <row r="1546" spans="8:8" s="24" customFormat="1" ht="12.75" customHeight="1" x14ac:dyDescent="0.2">
      <c r="H1546" s="28"/>
    </row>
    <row r="1547" spans="8:8" s="24" customFormat="1" ht="12.75" customHeight="1" x14ac:dyDescent="0.2">
      <c r="H1547" s="28"/>
    </row>
    <row r="1548" spans="8:8" s="24" customFormat="1" ht="12.75" customHeight="1" x14ac:dyDescent="0.2">
      <c r="H1548" s="28"/>
    </row>
    <row r="1549" spans="8:8" s="24" customFormat="1" ht="12.75" customHeight="1" x14ac:dyDescent="0.2">
      <c r="H1549" s="28"/>
    </row>
    <row r="1550" spans="8:8" s="24" customFormat="1" ht="12.75" customHeight="1" x14ac:dyDescent="0.2">
      <c r="H1550" s="28"/>
    </row>
    <row r="1551" spans="8:8" s="24" customFormat="1" ht="12.75" customHeight="1" x14ac:dyDescent="0.2">
      <c r="H1551" s="28"/>
    </row>
    <row r="1552" spans="8:8" s="24" customFormat="1" ht="12.75" customHeight="1" x14ac:dyDescent="0.2">
      <c r="H1552" s="28"/>
    </row>
    <row r="1553" spans="8:8" s="24" customFormat="1" ht="12.75" customHeight="1" x14ac:dyDescent="0.2">
      <c r="H1553" s="28"/>
    </row>
    <row r="1554" spans="8:8" s="24" customFormat="1" ht="12.75" customHeight="1" x14ac:dyDescent="0.2">
      <c r="H1554" s="28"/>
    </row>
    <row r="1555" spans="8:8" s="24" customFormat="1" ht="12.75" customHeight="1" x14ac:dyDescent="0.2">
      <c r="H1555" s="28"/>
    </row>
    <row r="1556" spans="8:8" s="24" customFormat="1" ht="12.75" customHeight="1" x14ac:dyDescent="0.2">
      <c r="H1556" s="28"/>
    </row>
    <row r="1557" spans="8:8" s="24" customFormat="1" ht="12.75" customHeight="1" x14ac:dyDescent="0.2">
      <c r="H1557" s="28"/>
    </row>
    <row r="1558" spans="8:8" s="24" customFormat="1" ht="12.75" customHeight="1" x14ac:dyDescent="0.2">
      <c r="H1558" s="28"/>
    </row>
    <row r="1559" spans="8:8" s="24" customFormat="1" ht="12.75" customHeight="1" x14ac:dyDescent="0.2">
      <c r="H1559" s="28"/>
    </row>
    <row r="1560" spans="8:8" s="24" customFormat="1" ht="12.75" customHeight="1" x14ac:dyDescent="0.2">
      <c r="H1560" s="28"/>
    </row>
    <row r="1561" spans="8:8" s="24" customFormat="1" ht="12.75" customHeight="1" x14ac:dyDescent="0.2">
      <c r="H1561" s="28"/>
    </row>
    <row r="1562" spans="8:8" s="24" customFormat="1" ht="12.75" customHeight="1" x14ac:dyDescent="0.2">
      <c r="H1562" s="28"/>
    </row>
    <row r="1563" spans="8:8" s="24" customFormat="1" ht="12.75" customHeight="1" x14ac:dyDescent="0.2">
      <c r="H1563" s="28"/>
    </row>
    <row r="1564" spans="8:8" s="24" customFormat="1" ht="12.75" customHeight="1" x14ac:dyDescent="0.2">
      <c r="H1564" s="28"/>
    </row>
    <row r="1565" spans="8:8" s="24" customFormat="1" ht="12.75" customHeight="1" x14ac:dyDescent="0.2">
      <c r="H1565" s="28"/>
    </row>
    <row r="1566" spans="8:8" s="24" customFormat="1" ht="12.75" customHeight="1" x14ac:dyDescent="0.2">
      <c r="H1566" s="28"/>
    </row>
    <row r="1567" spans="8:8" s="24" customFormat="1" ht="12.75" customHeight="1" x14ac:dyDescent="0.2">
      <c r="H1567" s="28"/>
    </row>
    <row r="1568" spans="8:8" s="24" customFormat="1" ht="12.75" customHeight="1" x14ac:dyDescent="0.2">
      <c r="H1568" s="28"/>
    </row>
    <row r="1569" spans="8:8" s="24" customFormat="1" ht="12.75" customHeight="1" x14ac:dyDescent="0.2">
      <c r="H1569" s="28"/>
    </row>
    <row r="1570" spans="8:8" s="24" customFormat="1" ht="12.75" customHeight="1" x14ac:dyDescent="0.2">
      <c r="H1570" s="28"/>
    </row>
    <row r="1571" spans="8:8" s="24" customFormat="1" ht="12.75" customHeight="1" x14ac:dyDescent="0.2">
      <c r="H1571" s="28"/>
    </row>
    <row r="1572" spans="8:8" s="24" customFormat="1" ht="12.75" customHeight="1" x14ac:dyDescent="0.2">
      <c r="H1572" s="28"/>
    </row>
    <row r="1573" spans="8:8" s="24" customFormat="1" ht="12.75" customHeight="1" x14ac:dyDescent="0.2">
      <c r="H1573" s="28"/>
    </row>
    <row r="1574" spans="8:8" s="24" customFormat="1" ht="12.75" customHeight="1" x14ac:dyDescent="0.2">
      <c r="H1574" s="28"/>
    </row>
    <row r="1575" spans="8:8" s="24" customFormat="1" ht="12.75" customHeight="1" x14ac:dyDescent="0.2">
      <c r="H1575" s="28"/>
    </row>
    <row r="1576" spans="8:8" s="24" customFormat="1" ht="12.75" customHeight="1" x14ac:dyDescent="0.2">
      <c r="H1576" s="28"/>
    </row>
    <row r="1577" spans="8:8" s="24" customFormat="1" ht="12.75" customHeight="1" x14ac:dyDescent="0.2">
      <c r="H1577" s="28"/>
    </row>
    <row r="1578" spans="8:8" s="24" customFormat="1" ht="12.75" customHeight="1" x14ac:dyDescent="0.2">
      <c r="H1578" s="28"/>
    </row>
    <row r="1579" spans="8:8" s="24" customFormat="1" ht="12.75" customHeight="1" x14ac:dyDescent="0.2">
      <c r="H1579" s="28"/>
    </row>
    <row r="1580" spans="8:8" s="24" customFormat="1" ht="12.75" customHeight="1" x14ac:dyDescent="0.2">
      <c r="H1580" s="28"/>
    </row>
    <row r="1581" spans="8:8" s="24" customFormat="1" ht="12.75" customHeight="1" x14ac:dyDescent="0.2">
      <c r="H1581" s="28"/>
    </row>
    <row r="1582" spans="8:8" s="24" customFormat="1" ht="12.75" customHeight="1" x14ac:dyDescent="0.2">
      <c r="H1582" s="28"/>
    </row>
    <row r="1583" spans="8:8" s="24" customFormat="1" ht="12.75" customHeight="1" x14ac:dyDescent="0.2">
      <c r="H1583" s="28"/>
    </row>
    <row r="1584" spans="8:8" s="24" customFormat="1" ht="12.75" customHeight="1" x14ac:dyDescent="0.2">
      <c r="H1584" s="28"/>
    </row>
    <row r="1585" spans="8:8" s="24" customFormat="1" ht="12.75" customHeight="1" x14ac:dyDescent="0.2">
      <c r="H1585" s="28"/>
    </row>
    <row r="1586" spans="8:8" s="24" customFormat="1" ht="12.75" customHeight="1" x14ac:dyDescent="0.2">
      <c r="H1586" s="28"/>
    </row>
    <row r="1587" spans="8:8" s="24" customFormat="1" ht="12.75" customHeight="1" x14ac:dyDescent="0.2">
      <c r="H1587" s="28"/>
    </row>
    <row r="1588" spans="8:8" s="24" customFormat="1" ht="12.75" customHeight="1" x14ac:dyDescent="0.2">
      <c r="H1588" s="28"/>
    </row>
    <row r="1589" spans="8:8" s="24" customFormat="1" ht="12.75" customHeight="1" x14ac:dyDescent="0.2">
      <c r="H1589" s="28"/>
    </row>
    <row r="1590" spans="8:8" s="24" customFormat="1" ht="12.75" customHeight="1" x14ac:dyDescent="0.2">
      <c r="H1590" s="28"/>
    </row>
    <row r="1591" spans="8:8" s="24" customFormat="1" ht="12.75" customHeight="1" x14ac:dyDescent="0.2">
      <c r="H1591" s="28"/>
    </row>
    <row r="1592" spans="8:8" s="24" customFormat="1" ht="12.75" customHeight="1" x14ac:dyDescent="0.2">
      <c r="H1592" s="28"/>
    </row>
    <row r="1593" spans="8:8" s="24" customFormat="1" ht="12.75" customHeight="1" x14ac:dyDescent="0.2">
      <c r="H1593" s="28"/>
    </row>
    <row r="1594" spans="8:8" s="24" customFormat="1" ht="12.75" customHeight="1" x14ac:dyDescent="0.2">
      <c r="H1594" s="28"/>
    </row>
    <row r="1595" spans="8:8" s="24" customFormat="1" ht="12.75" customHeight="1" x14ac:dyDescent="0.2">
      <c r="H1595" s="28"/>
    </row>
    <row r="1596" spans="8:8" s="24" customFormat="1" ht="12.75" customHeight="1" x14ac:dyDescent="0.2">
      <c r="H1596" s="28"/>
    </row>
    <row r="1597" spans="8:8" s="24" customFormat="1" ht="12.75" customHeight="1" x14ac:dyDescent="0.2">
      <c r="H1597" s="28"/>
    </row>
    <row r="1598" spans="8:8" s="24" customFormat="1" ht="12.75" customHeight="1" x14ac:dyDescent="0.2">
      <c r="H1598" s="28"/>
    </row>
    <row r="1599" spans="8:8" s="24" customFormat="1" ht="12.75" customHeight="1" x14ac:dyDescent="0.2">
      <c r="H1599" s="28"/>
    </row>
    <row r="1600" spans="8:8" s="24" customFormat="1" ht="12.75" customHeight="1" x14ac:dyDescent="0.2">
      <c r="H1600" s="28"/>
    </row>
    <row r="1601" spans="8:8" s="24" customFormat="1" ht="12.75" customHeight="1" x14ac:dyDescent="0.2">
      <c r="H1601" s="28"/>
    </row>
    <row r="1602" spans="8:8" s="24" customFormat="1" ht="12.75" customHeight="1" x14ac:dyDescent="0.2">
      <c r="H1602" s="28"/>
    </row>
    <row r="1603" spans="8:8" s="24" customFormat="1" ht="12.75" customHeight="1" x14ac:dyDescent="0.2">
      <c r="H1603" s="28"/>
    </row>
    <row r="1604" spans="8:8" s="24" customFormat="1" ht="12.75" customHeight="1" x14ac:dyDescent="0.2">
      <c r="H1604" s="28"/>
    </row>
    <row r="1605" spans="8:8" s="24" customFormat="1" ht="12.75" customHeight="1" x14ac:dyDescent="0.2">
      <c r="H1605" s="28"/>
    </row>
    <row r="1606" spans="8:8" s="24" customFormat="1" ht="12.75" customHeight="1" x14ac:dyDescent="0.2">
      <c r="H1606" s="28"/>
    </row>
    <row r="1607" spans="8:8" s="24" customFormat="1" ht="12.75" customHeight="1" x14ac:dyDescent="0.2">
      <c r="H1607" s="28"/>
    </row>
    <row r="1608" spans="8:8" s="24" customFormat="1" ht="12.75" customHeight="1" x14ac:dyDescent="0.2">
      <c r="H1608" s="28"/>
    </row>
    <row r="1609" spans="8:8" s="24" customFormat="1" ht="12.75" customHeight="1" x14ac:dyDescent="0.2">
      <c r="H1609" s="28"/>
    </row>
    <row r="1610" spans="8:8" s="24" customFormat="1" ht="12.75" customHeight="1" x14ac:dyDescent="0.2">
      <c r="H1610" s="28"/>
    </row>
    <row r="1611" spans="8:8" s="24" customFormat="1" ht="12.75" customHeight="1" x14ac:dyDescent="0.2">
      <c r="H1611" s="28"/>
    </row>
    <row r="1612" spans="8:8" s="24" customFormat="1" ht="12.75" customHeight="1" x14ac:dyDescent="0.2">
      <c r="H1612" s="28"/>
    </row>
    <row r="1613" spans="8:8" s="24" customFormat="1" ht="12.75" customHeight="1" x14ac:dyDescent="0.2">
      <c r="H1613" s="28"/>
    </row>
    <row r="1614" spans="8:8" s="24" customFormat="1" ht="12.75" customHeight="1" x14ac:dyDescent="0.2">
      <c r="H1614" s="28"/>
    </row>
    <row r="1615" spans="8:8" s="24" customFormat="1" ht="12.75" customHeight="1" x14ac:dyDescent="0.2">
      <c r="H1615" s="28"/>
    </row>
    <row r="1616" spans="8:8" s="24" customFormat="1" ht="12.75" customHeight="1" x14ac:dyDescent="0.2">
      <c r="H1616" s="28"/>
    </row>
    <row r="1617" spans="8:8" s="24" customFormat="1" ht="12.75" customHeight="1" x14ac:dyDescent="0.2">
      <c r="H1617" s="28"/>
    </row>
    <row r="1618" spans="8:8" s="24" customFormat="1" ht="12.75" customHeight="1" x14ac:dyDescent="0.2">
      <c r="H1618" s="28"/>
    </row>
    <row r="1619" spans="8:8" s="24" customFormat="1" ht="12.75" customHeight="1" x14ac:dyDescent="0.2">
      <c r="H1619" s="28"/>
    </row>
    <row r="1620" spans="8:8" s="24" customFormat="1" ht="12.75" customHeight="1" x14ac:dyDescent="0.2">
      <c r="H1620" s="28"/>
    </row>
    <row r="1621" spans="8:8" s="24" customFormat="1" ht="12.75" customHeight="1" x14ac:dyDescent="0.2">
      <c r="H1621" s="28"/>
    </row>
    <row r="1622" spans="8:8" s="24" customFormat="1" ht="12.75" customHeight="1" x14ac:dyDescent="0.2">
      <c r="H1622" s="28"/>
    </row>
    <row r="1623" spans="8:8" s="24" customFormat="1" ht="12.75" customHeight="1" x14ac:dyDescent="0.2">
      <c r="H1623" s="28"/>
    </row>
    <row r="1624" spans="8:8" s="24" customFormat="1" ht="12.75" customHeight="1" x14ac:dyDescent="0.2">
      <c r="H1624" s="28"/>
    </row>
    <row r="1625" spans="8:8" s="24" customFormat="1" ht="12.75" customHeight="1" x14ac:dyDescent="0.2">
      <c r="H1625" s="28"/>
    </row>
    <row r="1626" spans="8:8" s="24" customFormat="1" ht="12.75" customHeight="1" x14ac:dyDescent="0.2">
      <c r="H1626" s="28"/>
    </row>
    <row r="1627" spans="8:8" s="24" customFormat="1" ht="12.75" customHeight="1" x14ac:dyDescent="0.2">
      <c r="H1627" s="28"/>
    </row>
    <row r="1628" spans="8:8" s="24" customFormat="1" ht="12.75" customHeight="1" x14ac:dyDescent="0.2">
      <c r="H1628" s="28"/>
    </row>
    <row r="1629" spans="8:8" s="24" customFormat="1" ht="12.75" customHeight="1" x14ac:dyDescent="0.2">
      <c r="H1629" s="28"/>
    </row>
    <row r="1630" spans="8:8" s="24" customFormat="1" ht="12.75" customHeight="1" x14ac:dyDescent="0.2">
      <c r="H1630" s="28"/>
    </row>
    <row r="1631" spans="8:8" s="24" customFormat="1" ht="12.75" customHeight="1" x14ac:dyDescent="0.2">
      <c r="H1631" s="28"/>
    </row>
    <row r="1632" spans="8:8" s="24" customFormat="1" ht="12.75" customHeight="1" x14ac:dyDescent="0.2">
      <c r="H1632" s="28"/>
    </row>
    <row r="1633" spans="8:8" s="24" customFormat="1" ht="12.75" customHeight="1" x14ac:dyDescent="0.2">
      <c r="H1633" s="28"/>
    </row>
    <row r="1634" spans="8:8" s="24" customFormat="1" ht="12.75" customHeight="1" x14ac:dyDescent="0.2">
      <c r="H1634" s="28"/>
    </row>
    <row r="1635" spans="8:8" s="24" customFormat="1" ht="12.75" customHeight="1" x14ac:dyDescent="0.2">
      <c r="H1635" s="28"/>
    </row>
    <row r="1636" spans="8:8" s="24" customFormat="1" ht="12.75" customHeight="1" x14ac:dyDescent="0.2">
      <c r="H1636" s="28"/>
    </row>
    <row r="1637" spans="8:8" s="24" customFormat="1" ht="12.75" customHeight="1" x14ac:dyDescent="0.2">
      <c r="H1637" s="28"/>
    </row>
    <row r="1638" spans="8:8" s="24" customFormat="1" ht="12.75" customHeight="1" x14ac:dyDescent="0.2">
      <c r="H1638" s="28"/>
    </row>
    <row r="1639" spans="8:8" s="24" customFormat="1" ht="12.75" customHeight="1" x14ac:dyDescent="0.2">
      <c r="H1639" s="28"/>
    </row>
    <row r="1640" spans="8:8" s="24" customFormat="1" ht="12.75" customHeight="1" x14ac:dyDescent="0.2">
      <c r="H1640" s="28"/>
    </row>
    <row r="1641" spans="8:8" s="24" customFormat="1" ht="12.75" customHeight="1" x14ac:dyDescent="0.2">
      <c r="H1641" s="28"/>
    </row>
    <row r="1642" spans="8:8" s="24" customFormat="1" ht="12.75" customHeight="1" x14ac:dyDescent="0.2">
      <c r="H1642" s="28"/>
    </row>
    <row r="1643" spans="8:8" s="24" customFormat="1" ht="12.75" customHeight="1" x14ac:dyDescent="0.2">
      <c r="H1643" s="28"/>
    </row>
    <row r="1644" spans="8:8" s="24" customFormat="1" ht="12.75" customHeight="1" x14ac:dyDescent="0.2">
      <c r="H1644" s="28"/>
    </row>
    <row r="1645" spans="8:8" s="24" customFormat="1" ht="12.75" customHeight="1" x14ac:dyDescent="0.2">
      <c r="H1645" s="28"/>
    </row>
    <row r="1646" spans="8:8" s="24" customFormat="1" ht="12.75" customHeight="1" x14ac:dyDescent="0.2">
      <c r="H1646" s="28"/>
    </row>
    <row r="1647" spans="8:8" s="24" customFormat="1" ht="12.75" customHeight="1" x14ac:dyDescent="0.2">
      <c r="H1647" s="28"/>
    </row>
    <row r="1648" spans="8:8" s="24" customFormat="1" ht="12.75" customHeight="1" x14ac:dyDescent="0.2">
      <c r="H1648" s="28"/>
    </row>
    <row r="1649" spans="8:8" s="24" customFormat="1" ht="12.75" customHeight="1" x14ac:dyDescent="0.2">
      <c r="H1649" s="28"/>
    </row>
    <row r="1650" spans="8:8" s="24" customFormat="1" ht="12.75" customHeight="1" x14ac:dyDescent="0.2">
      <c r="H1650" s="28"/>
    </row>
    <row r="1651" spans="8:8" s="24" customFormat="1" ht="12.75" customHeight="1" x14ac:dyDescent="0.2">
      <c r="H1651" s="28"/>
    </row>
    <row r="1652" spans="8:8" s="24" customFormat="1" ht="12.75" customHeight="1" x14ac:dyDescent="0.2">
      <c r="H1652" s="28"/>
    </row>
    <row r="1653" spans="8:8" s="24" customFormat="1" ht="12.75" customHeight="1" x14ac:dyDescent="0.2">
      <c r="H1653" s="28"/>
    </row>
    <row r="1654" spans="8:8" s="24" customFormat="1" ht="12.75" customHeight="1" x14ac:dyDescent="0.2">
      <c r="H1654" s="28"/>
    </row>
    <row r="1655" spans="8:8" s="24" customFormat="1" ht="12.75" customHeight="1" x14ac:dyDescent="0.2">
      <c r="H1655" s="28"/>
    </row>
    <row r="1656" spans="8:8" s="24" customFormat="1" ht="12.75" customHeight="1" x14ac:dyDescent="0.2">
      <c r="H1656" s="28"/>
    </row>
    <row r="1657" spans="8:8" s="24" customFormat="1" ht="12.75" customHeight="1" x14ac:dyDescent="0.2">
      <c r="H1657" s="28"/>
    </row>
    <row r="1658" spans="8:8" s="24" customFormat="1" ht="12.75" customHeight="1" x14ac:dyDescent="0.2">
      <c r="H1658" s="28"/>
    </row>
    <row r="1659" spans="8:8" s="24" customFormat="1" ht="12.75" customHeight="1" x14ac:dyDescent="0.2">
      <c r="H1659" s="28"/>
    </row>
    <row r="1660" spans="8:8" s="24" customFormat="1" ht="12.75" customHeight="1" x14ac:dyDescent="0.2">
      <c r="H1660" s="28"/>
    </row>
    <row r="1661" spans="8:8" s="24" customFormat="1" ht="12.75" customHeight="1" x14ac:dyDescent="0.2">
      <c r="H1661" s="28"/>
    </row>
    <row r="1662" spans="8:8" s="24" customFormat="1" ht="12.75" customHeight="1" x14ac:dyDescent="0.2">
      <c r="H1662" s="28"/>
    </row>
    <row r="1663" spans="8:8" s="24" customFormat="1" ht="12.75" customHeight="1" x14ac:dyDescent="0.2">
      <c r="H1663" s="28"/>
    </row>
    <row r="1664" spans="8:8" s="24" customFormat="1" ht="12.75" customHeight="1" x14ac:dyDescent="0.2">
      <c r="H1664" s="28"/>
    </row>
    <row r="1665" spans="8:8" s="24" customFormat="1" ht="12.75" customHeight="1" x14ac:dyDescent="0.2">
      <c r="H1665" s="28"/>
    </row>
    <row r="1666" spans="8:8" s="24" customFormat="1" ht="12.75" customHeight="1" x14ac:dyDescent="0.2">
      <c r="H1666" s="28"/>
    </row>
    <row r="1667" spans="8:8" s="24" customFormat="1" ht="12.75" customHeight="1" x14ac:dyDescent="0.2">
      <c r="H1667" s="28"/>
    </row>
    <row r="1668" spans="8:8" s="24" customFormat="1" ht="12.75" customHeight="1" x14ac:dyDescent="0.2">
      <c r="H1668" s="28"/>
    </row>
    <row r="1669" spans="8:8" s="24" customFormat="1" ht="12.75" customHeight="1" x14ac:dyDescent="0.2">
      <c r="H1669" s="28"/>
    </row>
    <row r="1670" spans="8:8" s="24" customFormat="1" ht="12.75" customHeight="1" x14ac:dyDescent="0.2">
      <c r="H1670" s="28"/>
    </row>
    <row r="1671" spans="8:8" s="24" customFormat="1" ht="12.75" customHeight="1" x14ac:dyDescent="0.2">
      <c r="H1671" s="28"/>
    </row>
    <row r="1672" spans="8:8" s="24" customFormat="1" ht="12.75" customHeight="1" x14ac:dyDescent="0.2">
      <c r="H1672" s="28"/>
    </row>
    <row r="1673" spans="8:8" s="24" customFormat="1" ht="12.75" customHeight="1" x14ac:dyDescent="0.2">
      <c r="H1673" s="28"/>
    </row>
    <row r="1674" spans="8:8" s="24" customFormat="1" ht="12.75" customHeight="1" x14ac:dyDescent="0.2">
      <c r="H1674" s="28"/>
    </row>
    <row r="1675" spans="8:8" s="24" customFormat="1" ht="12.75" customHeight="1" x14ac:dyDescent="0.2">
      <c r="H1675" s="28"/>
    </row>
    <row r="1676" spans="8:8" s="24" customFormat="1" ht="12.75" customHeight="1" x14ac:dyDescent="0.2">
      <c r="H1676" s="28"/>
    </row>
    <row r="1677" spans="8:8" s="24" customFormat="1" ht="12.75" customHeight="1" x14ac:dyDescent="0.2">
      <c r="H1677" s="28"/>
    </row>
    <row r="1678" spans="8:8" s="24" customFormat="1" ht="12.75" customHeight="1" x14ac:dyDescent="0.2">
      <c r="H1678" s="28"/>
    </row>
    <row r="1679" spans="8:8" s="24" customFormat="1" ht="12.75" customHeight="1" x14ac:dyDescent="0.2">
      <c r="H1679" s="28"/>
    </row>
    <row r="1680" spans="8:8" s="24" customFormat="1" ht="12.75" customHeight="1" x14ac:dyDescent="0.2">
      <c r="H1680" s="28"/>
    </row>
    <row r="1681" spans="8:8" s="24" customFormat="1" ht="12.75" customHeight="1" x14ac:dyDescent="0.2">
      <c r="H1681" s="28"/>
    </row>
    <row r="1682" spans="8:8" s="24" customFormat="1" ht="12.75" customHeight="1" x14ac:dyDescent="0.2">
      <c r="H1682" s="28"/>
    </row>
    <row r="1683" spans="8:8" s="24" customFormat="1" ht="12.75" customHeight="1" x14ac:dyDescent="0.2">
      <c r="H1683" s="28"/>
    </row>
    <row r="1684" spans="8:8" s="24" customFormat="1" ht="12.75" customHeight="1" x14ac:dyDescent="0.2">
      <c r="H1684" s="28"/>
    </row>
    <row r="1685" spans="8:8" s="24" customFormat="1" ht="12.75" customHeight="1" x14ac:dyDescent="0.2">
      <c r="H1685" s="28"/>
    </row>
    <row r="1686" spans="8:8" s="24" customFormat="1" ht="12.75" customHeight="1" x14ac:dyDescent="0.2">
      <c r="H1686" s="28"/>
    </row>
    <row r="1687" spans="8:8" s="24" customFormat="1" ht="12.75" customHeight="1" x14ac:dyDescent="0.2">
      <c r="H1687" s="28"/>
    </row>
    <row r="1688" spans="8:8" s="24" customFormat="1" ht="12.75" customHeight="1" x14ac:dyDescent="0.2">
      <c r="H1688" s="28"/>
    </row>
    <row r="1689" spans="8:8" s="24" customFormat="1" ht="12.75" customHeight="1" x14ac:dyDescent="0.2">
      <c r="H1689" s="28"/>
    </row>
    <row r="1690" spans="8:8" s="24" customFormat="1" ht="12.75" customHeight="1" x14ac:dyDescent="0.2">
      <c r="H1690" s="28"/>
    </row>
    <row r="1691" spans="8:8" s="24" customFormat="1" ht="12.75" customHeight="1" x14ac:dyDescent="0.2">
      <c r="H1691" s="28"/>
    </row>
    <row r="1692" spans="8:8" s="24" customFormat="1" ht="12.75" customHeight="1" x14ac:dyDescent="0.2">
      <c r="H1692" s="28"/>
    </row>
    <row r="1693" spans="8:8" s="24" customFormat="1" ht="12.75" customHeight="1" x14ac:dyDescent="0.2">
      <c r="H1693" s="28"/>
    </row>
    <row r="1694" spans="8:8" s="24" customFormat="1" ht="12.75" customHeight="1" x14ac:dyDescent="0.2">
      <c r="H1694" s="28"/>
    </row>
    <row r="1695" spans="8:8" s="24" customFormat="1" ht="12.75" customHeight="1" x14ac:dyDescent="0.2">
      <c r="H1695" s="28"/>
    </row>
    <row r="1696" spans="8:8" s="24" customFormat="1" ht="12.75" customHeight="1" x14ac:dyDescent="0.2">
      <c r="H1696" s="28"/>
    </row>
    <row r="1697" spans="8:8" s="24" customFormat="1" ht="12.75" customHeight="1" x14ac:dyDescent="0.2">
      <c r="H1697" s="28"/>
    </row>
    <row r="1698" spans="8:8" s="24" customFormat="1" ht="12.75" customHeight="1" x14ac:dyDescent="0.2">
      <c r="H1698" s="28"/>
    </row>
    <row r="1699" spans="8:8" s="24" customFormat="1" ht="12.75" customHeight="1" x14ac:dyDescent="0.2">
      <c r="H1699" s="28"/>
    </row>
    <row r="1700" spans="8:8" s="24" customFormat="1" ht="12.75" customHeight="1" x14ac:dyDescent="0.2">
      <c r="H1700" s="28"/>
    </row>
    <row r="1701" spans="8:8" s="24" customFormat="1" ht="12.75" customHeight="1" x14ac:dyDescent="0.2">
      <c r="H1701" s="28"/>
    </row>
    <row r="1702" spans="8:8" s="24" customFormat="1" ht="12.75" customHeight="1" x14ac:dyDescent="0.2">
      <c r="H1702" s="28"/>
    </row>
    <row r="1703" spans="8:8" s="24" customFormat="1" ht="12.75" customHeight="1" x14ac:dyDescent="0.2">
      <c r="H1703" s="28"/>
    </row>
    <row r="1704" spans="8:8" s="24" customFormat="1" ht="12.75" customHeight="1" x14ac:dyDescent="0.2">
      <c r="H1704" s="28"/>
    </row>
    <row r="1705" spans="8:8" s="24" customFormat="1" ht="12.75" customHeight="1" x14ac:dyDescent="0.2">
      <c r="H1705" s="28"/>
    </row>
    <row r="1706" spans="8:8" s="24" customFormat="1" ht="12.75" customHeight="1" x14ac:dyDescent="0.2">
      <c r="H1706" s="28"/>
    </row>
    <row r="1707" spans="8:8" s="24" customFormat="1" ht="12.75" customHeight="1" x14ac:dyDescent="0.2">
      <c r="H1707" s="28"/>
    </row>
    <row r="1708" spans="8:8" s="24" customFormat="1" ht="12.75" customHeight="1" x14ac:dyDescent="0.2">
      <c r="H1708" s="28"/>
    </row>
    <row r="1709" spans="8:8" s="24" customFormat="1" ht="12.75" customHeight="1" x14ac:dyDescent="0.2">
      <c r="H1709" s="28"/>
    </row>
    <row r="1710" spans="8:8" s="24" customFormat="1" ht="12.75" customHeight="1" x14ac:dyDescent="0.2">
      <c r="H1710" s="28"/>
    </row>
    <row r="1711" spans="8:8" s="24" customFormat="1" ht="12.75" customHeight="1" x14ac:dyDescent="0.2">
      <c r="H1711" s="28"/>
    </row>
    <row r="1712" spans="8:8" s="24" customFormat="1" ht="12.75" customHeight="1" x14ac:dyDescent="0.2">
      <c r="H1712" s="28"/>
    </row>
    <row r="1713" spans="8:8" s="24" customFormat="1" ht="12.75" customHeight="1" x14ac:dyDescent="0.2">
      <c r="H1713" s="28"/>
    </row>
    <row r="1714" spans="8:8" s="24" customFormat="1" ht="12.75" customHeight="1" x14ac:dyDescent="0.2">
      <c r="H1714" s="28"/>
    </row>
    <row r="1715" spans="8:8" s="24" customFormat="1" ht="12.75" customHeight="1" x14ac:dyDescent="0.2">
      <c r="H1715" s="28"/>
    </row>
    <row r="1716" spans="8:8" s="24" customFormat="1" ht="12.75" customHeight="1" x14ac:dyDescent="0.2">
      <c r="H1716" s="28"/>
    </row>
    <row r="1717" spans="8:8" s="24" customFormat="1" ht="12.75" customHeight="1" x14ac:dyDescent="0.2">
      <c r="H1717" s="28"/>
    </row>
    <row r="1718" spans="8:8" s="24" customFormat="1" ht="12.75" customHeight="1" x14ac:dyDescent="0.2">
      <c r="H1718" s="28"/>
    </row>
    <row r="1719" spans="8:8" s="24" customFormat="1" ht="12.75" customHeight="1" x14ac:dyDescent="0.2">
      <c r="H1719" s="28"/>
    </row>
    <row r="1720" spans="8:8" s="24" customFormat="1" ht="12.75" customHeight="1" x14ac:dyDescent="0.2">
      <c r="H1720" s="28"/>
    </row>
    <row r="1721" spans="8:8" s="24" customFormat="1" ht="12.75" customHeight="1" x14ac:dyDescent="0.2">
      <c r="H1721" s="28"/>
    </row>
    <row r="1722" spans="8:8" s="24" customFormat="1" ht="12.75" customHeight="1" x14ac:dyDescent="0.2">
      <c r="H1722" s="28"/>
    </row>
    <row r="1723" spans="8:8" s="24" customFormat="1" ht="12.75" customHeight="1" x14ac:dyDescent="0.2">
      <c r="H1723" s="28"/>
    </row>
    <row r="1724" spans="8:8" s="24" customFormat="1" ht="12.75" customHeight="1" x14ac:dyDescent="0.2">
      <c r="H1724" s="28"/>
    </row>
    <row r="1725" spans="8:8" s="24" customFormat="1" ht="12.75" customHeight="1" x14ac:dyDescent="0.2">
      <c r="H1725" s="28"/>
    </row>
    <row r="1726" spans="8:8" s="24" customFormat="1" ht="12.75" customHeight="1" x14ac:dyDescent="0.2">
      <c r="H1726" s="28"/>
    </row>
    <row r="1727" spans="8:8" s="24" customFormat="1" ht="12.75" customHeight="1" x14ac:dyDescent="0.2">
      <c r="H1727" s="28"/>
    </row>
    <row r="1728" spans="8:8" s="24" customFormat="1" ht="12.75" customHeight="1" x14ac:dyDescent="0.2">
      <c r="H1728" s="28"/>
    </row>
    <row r="1729" spans="8:8" s="24" customFormat="1" ht="12.75" customHeight="1" x14ac:dyDescent="0.2">
      <c r="H1729" s="28"/>
    </row>
    <row r="1730" spans="8:8" s="24" customFormat="1" ht="12.75" customHeight="1" x14ac:dyDescent="0.2">
      <c r="H1730" s="28"/>
    </row>
    <row r="1731" spans="8:8" s="24" customFormat="1" ht="12.75" customHeight="1" x14ac:dyDescent="0.2">
      <c r="H1731" s="28"/>
    </row>
    <row r="1732" spans="8:8" s="24" customFormat="1" ht="12.75" customHeight="1" x14ac:dyDescent="0.2">
      <c r="H1732" s="28"/>
    </row>
    <row r="1733" spans="8:8" s="24" customFormat="1" ht="12.75" customHeight="1" x14ac:dyDescent="0.2">
      <c r="H1733" s="28"/>
    </row>
    <row r="1734" spans="8:8" s="24" customFormat="1" ht="12.75" customHeight="1" x14ac:dyDescent="0.2">
      <c r="H1734" s="28"/>
    </row>
    <row r="1735" spans="8:8" s="24" customFormat="1" ht="12.75" customHeight="1" x14ac:dyDescent="0.2">
      <c r="H1735" s="28"/>
    </row>
    <row r="1736" spans="8:8" s="24" customFormat="1" ht="12.75" customHeight="1" x14ac:dyDescent="0.2">
      <c r="H1736" s="28"/>
    </row>
    <row r="1737" spans="8:8" s="24" customFormat="1" ht="12.75" customHeight="1" x14ac:dyDescent="0.2">
      <c r="H1737" s="28"/>
    </row>
    <row r="1738" spans="8:8" s="24" customFormat="1" ht="12.75" customHeight="1" x14ac:dyDescent="0.2">
      <c r="H1738" s="28"/>
    </row>
    <row r="1739" spans="8:8" s="24" customFormat="1" ht="12.75" customHeight="1" x14ac:dyDescent="0.2">
      <c r="H1739" s="28"/>
    </row>
    <row r="1740" spans="8:8" s="24" customFormat="1" ht="12.75" customHeight="1" x14ac:dyDescent="0.2">
      <c r="H1740" s="28"/>
    </row>
    <row r="1741" spans="8:8" s="24" customFormat="1" ht="12.75" customHeight="1" x14ac:dyDescent="0.2">
      <c r="H1741" s="28"/>
    </row>
    <row r="1742" spans="8:8" s="24" customFormat="1" ht="12.75" customHeight="1" x14ac:dyDescent="0.2">
      <c r="H1742" s="28"/>
    </row>
    <row r="1743" spans="8:8" s="24" customFormat="1" ht="12.75" customHeight="1" x14ac:dyDescent="0.2">
      <c r="H1743" s="28"/>
    </row>
    <row r="1744" spans="8:8" s="24" customFormat="1" ht="12.75" customHeight="1" x14ac:dyDescent="0.2">
      <c r="H1744" s="28"/>
    </row>
    <row r="1745" spans="8:8" s="24" customFormat="1" ht="12.75" customHeight="1" x14ac:dyDescent="0.2">
      <c r="H1745" s="28"/>
    </row>
    <row r="1746" spans="8:8" s="24" customFormat="1" ht="12.75" customHeight="1" x14ac:dyDescent="0.2">
      <c r="H1746" s="28"/>
    </row>
    <row r="1747" spans="8:8" s="24" customFormat="1" ht="12.75" customHeight="1" x14ac:dyDescent="0.2">
      <c r="H1747" s="28"/>
    </row>
    <row r="1748" spans="8:8" s="24" customFormat="1" ht="12.75" customHeight="1" x14ac:dyDescent="0.2">
      <c r="H1748" s="28"/>
    </row>
    <row r="1749" spans="8:8" s="24" customFormat="1" ht="12.75" customHeight="1" x14ac:dyDescent="0.2">
      <c r="H1749" s="28"/>
    </row>
    <row r="1750" spans="8:8" s="24" customFormat="1" ht="12.75" customHeight="1" x14ac:dyDescent="0.2">
      <c r="H1750" s="28"/>
    </row>
    <row r="1751" spans="8:8" s="24" customFormat="1" ht="12.75" customHeight="1" x14ac:dyDescent="0.2">
      <c r="H1751" s="28"/>
    </row>
    <row r="1752" spans="8:8" s="24" customFormat="1" ht="12.75" customHeight="1" x14ac:dyDescent="0.2">
      <c r="H1752" s="28"/>
    </row>
    <row r="1753" spans="8:8" s="24" customFormat="1" ht="12.75" customHeight="1" x14ac:dyDescent="0.2">
      <c r="H1753" s="28"/>
    </row>
    <row r="1754" spans="8:8" s="24" customFormat="1" ht="12.75" customHeight="1" x14ac:dyDescent="0.2">
      <c r="H1754" s="28"/>
    </row>
    <row r="1755" spans="8:8" s="24" customFormat="1" ht="12.75" customHeight="1" x14ac:dyDescent="0.2">
      <c r="H1755" s="28"/>
    </row>
    <row r="1756" spans="8:8" s="24" customFormat="1" ht="12.75" customHeight="1" x14ac:dyDescent="0.2">
      <c r="H1756" s="28"/>
    </row>
    <row r="1757" spans="8:8" s="24" customFormat="1" ht="12.75" customHeight="1" x14ac:dyDescent="0.2">
      <c r="H1757" s="28"/>
    </row>
    <row r="1758" spans="8:8" s="24" customFormat="1" ht="12.75" customHeight="1" x14ac:dyDescent="0.2">
      <c r="H1758" s="28"/>
    </row>
    <row r="1759" spans="8:8" s="24" customFormat="1" ht="12.75" customHeight="1" x14ac:dyDescent="0.2">
      <c r="H1759" s="28"/>
    </row>
    <row r="1760" spans="8:8" s="24" customFormat="1" ht="12.75" customHeight="1" x14ac:dyDescent="0.2">
      <c r="H1760" s="28"/>
    </row>
    <row r="1761" spans="8:8" s="24" customFormat="1" ht="12.75" customHeight="1" x14ac:dyDescent="0.2">
      <c r="H1761" s="28"/>
    </row>
    <row r="1762" spans="8:8" s="24" customFormat="1" ht="12.75" customHeight="1" x14ac:dyDescent="0.2">
      <c r="H1762" s="28"/>
    </row>
    <row r="1763" spans="8:8" s="24" customFormat="1" ht="12.75" customHeight="1" x14ac:dyDescent="0.2">
      <c r="H1763" s="28"/>
    </row>
    <row r="1764" spans="8:8" s="24" customFormat="1" ht="12.75" customHeight="1" x14ac:dyDescent="0.2">
      <c r="H1764" s="28"/>
    </row>
    <row r="1765" spans="8:8" s="24" customFormat="1" ht="12.75" customHeight="1" x14ac:dyDescent="0.2">
      <c r="H1765" s="28"/>
    </row>
    <row r="1766" spans="8:8" s="24" customFormat="1" ht="12.75" customHeight="1" x14ac:dyDescent="0.2">
      <c r="H1766" s="28"/>
    </row>
    <row r="1767" spans="8:8" s="24" customFormat="1" ht="12.75" customHeight="1" x14ac:dyDescent="0.2">
      <c r="H1767" s="28"/>
    </row>
    <row r="1768" spans="8:8" s="24" customFormat="1" ht="12.75" customHeight="1" x14ac:dyDescent="0.2">
      <c r="H1768" s="28"/>
    </row>
    <row r="1769" spans="8:8" s="24" customFormat="1" ht="12.75" customHeight="1" x14ac:dyDescent="0.2">
      <c r="H1769" s="28"/>
    </row>
    <row r="1770" spans="8:8" s="24" customFormat="1" ht="12.75" customHeight="1" x14ac:dyDescent="0.2">
      <c r="H1770" s="28"/>
    </row>
    <row r="1771" spans="8:8" s="24" customFormat="1" ht="12.75" customHeight="1" x14ac:dyDescent="0.2">
      <c r="H1771" s="28"/>
    </row>
    <row r="1772" spans="8:8" s="24" customFormat="1" ht="12.75" customHeight="1" x14ac:dyDescent="0.2">
      <c r="H1772" s="28"/>
    </row>
    <row r="1773" spans="8:8" s="24" customFormat="1" ht="12.75" customHeight="1" x14ac:dyDescent="0.2">
      <c r="H1773" s="28"/>
    </row>
    <row r="1774" spans="8:8" s="24" customFormat="1" ht="12.75" customHeight="1" x14ac:dyDescent="0.2">
      <c r="H1774" s="28"/>
    </row>
    <row r="1775" spans="8:8" s="24" customFormat="1" ht="12.75" customHeight="1" x14ac:dyDescent="0.2">
      <c r="H1775" s="28"/>
    </row>
    <row r="1776" spans="8:8" s="24" customFormat="1" ht="12.75" customHeight="1" x14ac:dyDescent="0.2">
      <c r="H1776" s="28"/>
    </row>
    <row r="1777" spans="8:8" s="24" customFormat="1" ht="12.75" customHeight="1" x14ac:dyDescent="0.2">
      <c r="H1777" s="28"/>
    </row>
    <row r="1778" spans="8:8" s="24" customFormat="1" ht="12.75" customHeight="1" x14ac:dyDescent="0.2">
      <c r="H1778" s="28"/>
    </row>
    <row r="1779" spans="8:8" s="24" customFormat="1" ht="12.75" customHeight="1" x14ac:dyDescent="0.2">
      <c r="H1779" s="28"/>
    </row>
    <row r="1780" spans="8:8" s="24" customFormat="1" ht="12.75" customHeight="1" x14ac:dyDescent="0.2">
      <c r="H1780" s="28"/>
    </row>
    <row r="1781" spans="8:8" s="24" customFormat="1" ht="12.75" customHeight="1" x14ac:dyDescent="0.2">
      <c r="H1781" s="28"/>
    </row>
    <row r="1782" spans="8:8" s="24" customFormat="1" ht="12.75" customHeight="1" x14ac:dyDescent="0.2">
      <c r="H1782" s="28"/>
    </row>
    <row r="1783" spans="8:8" s="24" customFormat="1" ht="12.75" customHeight="1" x14ac:dyDescent="0.2">
      <c r="H1783" s="28"/>
    </row>
    <row r="1784" spans="8:8" s="24" customFormat="1" ht="12.75" customHeight="1" x14ac:dyDescent="0.2">
      <c r="H1784" s="28"/>
    </row>
    <row r="1785" spans="8:8" s="24" customFormat="1" ht="12.75" customHeight="1" x14ac:dyDescent="0.2">
      <c r="H1785" s="28"/>
    </row>
    <row r="1786" spans="8:8" s="24" customFormat="1" ht="12.75" customHeight="1" x14ac:dyDescent="0.2">
      <c r="H1786" s="28"/>
    </row>
    <row r="1787" spans="8:8" s="24" customFormat="1" ht="12.75" customHeight="1" x14ac:dyDescent="0.2">
      <c r="H1787" s="28"/>
    </row>
    <row r="1788" spans="8:8" s="24" customFormat="1" ht="12.75" customHeight="1" x14ac:dyDescent="0.2">
      <c r="H1788" s="28"/>
    </row>
    <row r="1789" spans="8:8" s="24" customFormat="1" ht="12.75" customHeight="1" x14ac:dyDescent="0.2">
      <c r="H1789" s="28"/>
    </row>
    <row r="1790" spans="8:8" s="24" customFormat="1" ht="12.75" customHeight="1" x14ac:dyDescent="0.2">
      <c r="H1790" s="28"/>
    </row>
    <row r="1791" spans="8:8" s="24" customFormat="1" ht="12.75" customHeight="1" x14ac:dyDescent="0.2">
      <c r="H1791" s="28"/>
    </row>
    <row r="1792" spans="8:8" s="24" customFormat="1" ht="12.75" customHeight="1" x14ac:dyDescent="0.2">
      <c r="H1792" s="28"/>
    </row>
    <row r="1793" spans="8:8" s="24" customFormat="1" ht="12.75" customHeight="1" x14ac:dyDescent="0.2">
      <c r="H1793" s="28"/>
    </row>
    <row r="1794" spans="8:8" s="24" customFormat="1" ht="12.75" customHeight="1" x14ac:dyDescent="0.2">
      <c r="H1794" s="28"/>
    </row>
    <row r="1795" spans="8:8" s="24" customFormat="1" ht="12.75" customHeight="1" x14ac:dyDescent="0.2">
      <c r="H1795" s="28"/>
    </row>
    <row r="1796" spans="8:8" s="24" customFormat="1" ht="12.75" customHeight="1" x14ac:dyDescent="0.2">
      <c r="H1796" s="28"/>
    </row>
    <row r="1797" spans="8:8" s="24" customFormat="1" ht="12.75" customHeight="1" x14ac:dyDescent="0.2">
      <c r="H1797" s="28"/>
    </row>
    <row r="1798" spans="8:8" s="24" customFormat="1" ht="12.75" customHeight="1" x14ac:dyDescent="0.2">
      <c r="H1798" s="28"/>
    </row>
    <row r="1799" spans="8:8" s="24" customFormat="1" ht="12.75" customHeight="1" x14ac:dyDescent="0.2">
      <c r="H1799" s="28"/>
    </row>
    <row r="1800" spans="8:8" s="24" customFormat="1" ht="12.75" customHeight="1" x14ac:dyDescent="0.2">
      <c r="H1800" s="28"/>
    </row>
    <row r="1801" spans="8:8" s="24" customFormat="1" ht="12.75" customHeight="1" x14ac:dyDescent="0.2">
      <c r="H1801" s="28"/>
    </row>
    <row r="1802" spans="8:8" s="24" customFormat="1" ht="12.75" customHeight="1" x14ac:dyDescent="0.2">
      <c r="H1802" s="28"/>
    </row>
    <row r="1803" spans="8:8" s="24" customFormat="1" ht="12.75" customHeight="1" x14ac:dyDescent="0.2">
      <c r="H1803" s="28"/>
    </row>
    <row r="1804" spans="8:8" s="24" customFormat="1" ht="12.75" customHeight="1" x14ac:dyDescent="0.2">
      <c r="H1804" s="28"/>
    </row>
    <row r="1805" spans="8:8" s="24" customFormat="1" ht="12.75" customHeight="1" x14ac:dyDescent="0.2">
      <c r="H1805" s="28"/>
    </row>
    <row r="1806" spans="8:8" s="24" customFormat="1" ht="12.75" customHeight="1" x14ac:dyDescent="0.2">
      <c r="H1806" s="28"/>
    </row>
    <row r="1807" spans="8:8" s="24" customFormat="1" ht="12.75" customHeight="1" x14ac:dyDescent="0.2">
      <c r="H1807" s="28"/>
    </row>
    <row r="1808" spans="8:8" s="24" customFormat="1" ht="12.75" customHeight="1" x14ac:dyDescent="0.2">
      <c r="H1808" s="28"/>
    </row>
    <row r="1809" spans="8:8" s="24" customFormat="1" ht="12.75" customHeight="1" x14ac:dyDescent="0.2">
      <c r="H1809" s="28"/>
    </row>
    <row r="1810" spans="8:8" s="24" customFormat="1" ht="12.75" customHeight="1" x14ac:dyDescent="0.2">
      <c r="H1810" s="28"/>
    </row>
    <row r="1811" spans="8:8" s="24" customFormat="1" ht="12.75" customHeight="1" x14ac:dyDescent="0.2">
      <c r="H1811" s="28"/>
    </row>
    <row r="1812" spans="8:8" s="24" customFormat="1" ht="12.75" customHeight="1" x14ac:dyDescent="0.2">
      <c r="H1812" s="28"/>
    </row>
    <row r="1813" spans="8:8" s="24" customFormat="1" ht="12.75" customHeight="1" x14ac:dyDescent="0.2">
      <c r="H1813" s="28"/>
    </row>
    <row r="1814" spans="8:8" s="24" customFormat="1" ht="12.75" customHeight="1" x14ac:dyDescent="0.2">
      <c r="H1814" s="28"/>
    </row>
    <row r="1815" spans="8:8" s="24" customFormat="1" ht="12.75" customHeight="1" x14ac:dyDescent="0.2">
      <c r="H1815" s="28"/>
    </row>
    <row r="1816" spans="8:8" s="24" customFormat="1" ht="12.75" customHeight="1" x14ac:dyDescent="0.2">
      <c r="H1816" s="28"/>
    </row>
    <row r="1817" spans="8:8" s="24" customFormat="1" ht="12.75" customHeight="1" x14ac:dyDescent="0.2">
      <c r="H1817" s="28"/>
    </row>
    <row r="1818" spans="8:8" s="24" customFormat="1" ht="12.75" customHeight="1" x14ac:dyDescent="0.2">
      <c r="H1818" s="28"/>
    </row>
    <row r="1819" spans="8:8" s="24" customFormat="1" ht="12.75" customHeight="1" x14ac:dyDescent="0.2">
      <c r="H1819" s="28"/>
    </row>
    <row r="1820" spans="8:8" s="24" customFormat="1" ht="12.75" customHeight="1" x14ac:dyDescent="0.2">
      <c r="H1820" s="28"/>
    </row>
    <row r="1821" spans="8:8" s="24" customFormat="1" ht="12.75" customHeight="1" x14ac:dyDescent="0.2">
      <c r="H1821" s="28"/>
    </row>
    <row r="1822" spans="8:8" s="24" customFormat="1" ht="12.75" customHeight="1" x14ac:dyDescent="0.2">
      <c r="H1822" s="28"/>
    </row>
    <row r="1823" spans="8:8" s="24" customFormat="1" ht="12.75" customHeight="1" x14ac:dyDescent="0.2">
      <c r="H1823" s="28"/>
    </row>
    <row r="1824" spans="8:8" s="24" customFormat="1" ht="12.75" customHeight="1" x14ac:dyDescent="0.2">
      <c r="H1824" s="28"/>
    </row>
    <row r="1825" spans="8:8" s="24" customFormat="1" ht="12.75" customHeight="1" x14ac:dyDescent="0.2">
      <c r="H1825" s="28"/>
    </row>
    <row r="1826" spans="8:8" s="24" customFormat="1" ht="12.75" customHeight="1" x14ac:dyDescent="0.2">
      <c r="H1826" s="28"/>
    </row>
    <row r="1827" spans="8:8" s="24" customFormat="1" ht="12.75" customHeight="1" x14ac:dyDescent="0.2">
      <c r="H1827" s="28"/>
    </row>
    <row r="1828" spans="8:8" s="24" customFormat="1" ht="12.75" customHeight="1" x14ac:dyDescent="0.2">
      <c r="H1828" s="28"/>
    </row>
    <row r="1829" spans="8:8" s="24" customFormat="1" ht="12.75" customHeight="1" x14ac:dyDescent="0.2">
      <c r="H1829" s="28"/>
    </row>
    <row r="1830" spans="8:8" s="24" customFormat="1" ht="12.75" customHeight="1" x14ac:dyDescent="0.2">
      <c r="H1830" s="28"/>
    </row>
    <row r="1831" spans="8:8" s="24" customFormat="1" ht="12.75" customHeight="1" x14ac:dyDescent="0.2">
      <c r="H1831" s="28"/>
    </row>
    <row r="1832" spans="8:8" s="24" customFormat="1" ht="12.75" customHeight="1" x14ac:dyDescent="0.2">
      <c r="H1832" s="28"/>
    </row>
    <row r="1833" spans="8:8" s="24" customFormat="1" ht="12.75" customHeight="1" x14ac:dyDescent="0.2">
      <c r="H1833" s="28"/>
    </row>
    <row r="1834" spans="8:8" s="24" customFormat="1" ht="12.75" customHeight="1" x14ac:dyDescent="0.2">
      <c r="H1834" s="28"/>
    </row>
    <row r="1835" spans="8:8" s="24" customFormat="1" ht="12.75" customHeight="1" x14ac:dyDescent="0.2">
      <c r="H1835" s="28"/>
    </row>
    <row r="1836" spans="8:8" s="24" customFormat="1" ht="12.75" customHeight="1" x14ac:dyDescent="0.2">
      <c r="H1836" s="28"/>
    </row>
    <row r="1837" spans="8:8" s="24" customFormat="1" ht="12.75" customHeight="1" x14ac:dyDescent="0.2">
      <c r="H1837" s="28"/>
    </row>
    <row r="1838" spans="8:8" s="24" customFormat="1" ht="12.75" customHeight="1" x14ac:dyDescent="0.2">
      <c r="H1838" s="28"/>
    </row>
    <row r="1839" spans="8:8" s="24" customFormat="1" ht="12.75" customHeight="1" x14ac:dyDescent="0.2">
      <c r="H1839" s="28"/>
    </row>
    <row r="1840" spans="8:8" s="24" customFormat="1" ht="12.75" customHeight="1" x14ac:dyDescent="0.2">
      <c r="H1840" s="28"/>
    </row>
    <row r="1841" spans="8:8" s="24" customFormat="1" ht="12.75" customHeight="1" x14ac:dyDescent="0.2">
      <c r="H1841" s="28"/>
    </row>
    <row r="1842" spans="8:8" s="24" customFormat="1" ht="12.75" customHeight="1" x14ac:dyDescent="0.2">
      <c r="H1842" s="28"/>
    </row>
    <row r="1843" spans="8:8" s="24" customFormat="1" ht="12.75" customHeight="1" x14ac:dyDescent="0.2">
      <c r="H1843" s="28"/>
    </row>
    <row r="1844" spans="8:8" s="24" customFormat="1" ht="12.75" customHeight="1" x14ac:dyDescent="0.2">
      <c r="H1844" s="28"/>
    </row>
    <row r="1845" spans="8:8" s="24" customFormat="1" ht="12.75" customHeight="1" x14ac:dyDescent="0.2">
      <c r="H1845" s="28"/>
    </row>
    <row r="1846" spans="8:8" s="24" customFormat="1" ht="12.75" customHeight="1" x14ac:dyDescent="0.2">
      <c r="H1846" s="28"/>
    </row>
    <row r="1847" spans="8:8" s="24" customFormat="1" ht="12.75" customHeight="1" x14ac:dyDescent="0.2">
      <c r="H1847" s="28"/>
    </row>
    <row r="1848" spans="8:8" s="24" customFormat="1" ht="12.75" customHeight="1" x14ac:dyDescent="0.2">
      <c r="H1848" s="28"/>
    </row>
    <row r="1849" spans="8:8" s="24" customFormat="1" ht="12.75" customHeight="1" x14ac:dyDescent="0.2">
      <c r="H1849" s="28"/>
    </row>
    <row r="1850" spans="8:8" s="24" customFormat="1" ht="12.75" customHeight="1" x14ac:dyDescent="0.2">
      <c r="H1850" s="28"/>
    </row>
    <row r="1851" spans="8:8" s="24" customFormat="1" ht="12.75" customHeight="1" x14ac:dyDescent="0.2">
      <c r="H1851" s="28"/>
    </row>
    <row r="1852" spans="8:8" s="24" customFormat="1" ht="12.75" customHeight="1" x14ac:dyDescent="0.2">
      <c r="H1852" s="28"/>
    </row>
    <row r="1853" spans="8:8" s="24" customFormat="1" ht="12.75" customHeight="1" x14ac:dyDescent="0.2">
      <c r="H1853" s="28"/>
    </row>
    <row r="1854" spans="8:8" s="24" customFormat="1" ht="12.75" customHeight="1" x14ac:dyDescent="0.2">
      <c r="H1854" s="28"/>
    </row>
    <row r="1855" spans="8:8" s="24" customFormat="1" ht="12.75" customHeight="1" x14ac:dyDescent="0.2">
      <c r="H1855" s="28"/>
    </row>
    <row r="1856" spans="8:8" s="24" customFormat="1" ht="12.75" customHeight="1" x14ac:dyDescent="0.2">
      <c r="H1856" s="28"/>
    </row>
    <row r="1857" spans="8:8" s="24" customFormat="1" ht="12.75" customHeight="1" x14ac:dyDescent="0.2">
      <c r="H1857" s="28"/>
    </row>
    <row r="1858" spans="8:8" s="24" customFormat="1" ht="12.75" customHeight="1" x14ac:dyDescent="0.2">
      <c r="H1858" s="28"/>
    </row>
    <row r="1859" spans="8:8" s="24" customFormat="1" ht="12.75" customHeight="1" x14ac:dyDescent="0.2">
      <c r="H1859" s="28"/>
    </row>
    <row r="1860" spans="8:8" s="24" customFormat="1" ht="12.75" customHeight="1" x14ac:dyDescent="0.2">
      <c r="H1860" s="28"/>
    </row>
    <row r="1861" spans="8:8" s="24" customFormat="1" ht="12.75" customHeight="1" x14ac:dyDescent="0.2">
      <c r="H1861" s="28"/>
    </row>
    <row r="1862" spans="8:8" s="24" customFormat="1" ht="12.75" customHeight="1" x14ac:dyDescent="0.2">
      <c r="H1862" s="28"/>
    </row>
    <row r="1863" spans="8:8" s="24" customFormat="1" ht="12.75" customHeight="1" x14ac:dyDescent="0.2">
      <c r="H1863" s="28"/>
    </row>
    <row r="1864" spans="8:8" s="24" customFormat="1" ht="12.75" customHeight="1" x14ac:dyDescent="0.2">
      <c r="H1864" s="28"/>
    </row>
    <row r="1865" spans="8:8" s="24" customFormat="1" ht="12.75" customHeight="1" x14ac:dyDescent="0.2">
      <c r="H1865" s="28"/>
    </row>
    <row r="1866" spans="8:8" s="24" customFormat="1" ht="12.75" customHeight="1" x14ac:dyDescent="0.2">
      <c r="H1866" s="28"/>
    </row>
    <row r="1867" spans="8:8" s="24" customFormat="1" ht="12.75" customHeight="1" x14ac:dyDescent="0.2">
      <c r="H1867" s="28"/>
    </row>
    <row r="1868" spans="8:8" s="24" customFormat="1" ht="12.75" customHeight="1" x14ac:dyDescent="0.2">
      <c r="H1868" s="28"/>
    </row>
    <row r="1869" spans="8:8" s="24" customFormat="1" ht="12.75" customHeight="1" x14ac:dyDescent="0.2">
      <c r="H1869" s="28"/>
    </row>
    <row r="1870" spans="8:8" s="24" customFormat="1" ht="12.75" customHeight="1" x14ac:dyDescent="0.2">
      <c r="H1870" s="28"/>
    </row>
    <row r="1871" spans="8:8" s="24" customFormat="1" ht="12.75" customHeight="1" x14ac:dyDescent="0.2">
      <c r="H1871" s="28"/>
    </row>
    <row r="1872" spans="8:8" s="24" customFormat="1" ht="12.75" customHeight="1" x14ac:dyDescent="0.2">
      <c r="H1872" s="28"/>
    </row>
    <row r="1873" spans="8:8" s="24" customFormat="1" ht="12.75" customHeight="1" x14ac:dyDescent="0.2">
      <c r="H1873" s="28"/>
    </row>
    <row r="1874" spans="8:8" s="24" customFormat="1" ht="12.75" customHeight="1" x14ac:dyDescent="0.2">
      <c r="H1874" s="28"/>
    </row>
    <row r="1875" spans="8:8" s="24" customFormat="1" ht="12.75" customHeight="1" x14ac:dyDescent="0.2">
      <c r="H1875" s="28"/>
    </row>
    <row r="1876" spans="8:8" s="24" customFormat="1" ht="12.75" customHeight="1" x14ac:dyDescent="0.2">
      <c r="H1876" s="28"/>
    </row>
    <row r="1877" spans="8:8" s="24" customFormat="1" ht="12.75" customHeight="1" x14ac:dyDescent="0.2">
      <c r="H1877" s="28"/>
    </row>
    <row r="1878" spans="8:8" s="24" customFormat="1" ht="12.75" customHeight="1" x14ac:dyDescent="0.2">
      <c r="H1878" s="28"/>
    </row>
    <row r="1879" spans="8:8" s="24" customFormat="1" ht="12.75" customHeight="1" x14ac:dyDescent="0.2">
      <c r="H1879" s="28"/>
    </row>
    <row r="1880" spans="8:8" s="24" customFormat="1" ht="12.75" customHeight="1" x14ac:dyDescent="0.2">
      <c r="H1880" s="28"/>
    </row>
    <row r="1881" spans="8:8" s="24" customFormat="1" ht="12.75" customHeight="1" x14ac:dyDescent="0.2">
      <c r="H1881" s="28"/>
    </row>
    <row r="1882" spans="8:8" s="24" customFormat="1" ht="12.75" customHeight="1" x14ac:dyDescent="0.2">
      <c r="H1882" s="28"/>
    </row>
    <row r="1883" spans="8:8" s="24" customFormat="1" ht="12.75" customHeight="1" x14ac:dyDescent="0.2">
      <c r="H1883" s="28"/>
    </row>
    <row r="1884" spans="8:8" s="24" customFormat="1" ht="12.75" customHeight="1" x14ac:dyDescent="0.2">
      <c r="H1884" s="28"/>
    </row>
    <row r="1885" spans="8:8" s="24" customFormat="1" ht="12.75" customHeight="1" x14ac:dyDescent="0.2">
      <c r="H1885" s="28"/>
    </row>
    <row r="1886" spans="8:8" s="24" customFormat="1" ht="12.75" customHeight="1" x14ac:dyDescent="0.2">
      <c r="H1886" s="28"/>
    </row>
    <row r="1887" spans="8:8" s="24" customFormat="1" ht="12.75" customHeight="1" x14ac:dyDescent="0.2">
      <c r="H1887" s="28"/>
    </row>
    <row r="1888" spans="8:8" s="24" customFormat="1" ht="12.75" customHeight="1" x14ac:dyDescent="0.2">
      <c r="H1888" s="28"/>
    </row>
    <row r="1889" spans="8:8" s="24" customFormat="1" ht="12.75" customHeight="1" x14ac:dyDescent="0.2">
      <c r="H1889" s="28"/>
    </row>
    <row r="1890" spans="8:8" s="24" customFormat="1" ht="12.75" customHeight="1" x14ac:dyDescent="0.2">
      <c r="H1890" s="28"/>
    </row>
    <row r="1891" spans="8:8" s="24" customFormat="1" ht="12.75" customHeight="1" x14ac:dyDescent="0.2">
      <c r="H1891" s="28"/>
    </row>
    <row r="1892" spans="8:8" s="24" customFormat="1" ht="12.75" customHeight="1" x14ac:dyDescent="0.2">
      <c r="H1892" s="28"/>
    </row>
    <row r="1893" spans="8:8" s="24" customFormat="1" ht="12.75" customHeight="1" x14ac:dyDescent="0.2">
      <c r="H1893" s="28"/>
    </row>
    <row r="1894" spans="8:8" s="24" customFormat="1" ht="12.75" customHeight="1" x14ac:dyDescent="0.2">
      <c r="H1894" s="28"/>
    </row>
    <row r="1895" spans="8:8" s="24" customFormat="1" ht="12.75" customHeight="1" x14ac:dyDescent="0.2">
      <c r="H1895" s="28"/>
    </row>
    <row r="1896" spans="8:8" s="24" customFormat="1" ht="12.75" customHeight="1" x14ac:dyDescent="0.2">
      <c r="H1896" s="28"/>
    </row>
    <row r="1897" spans="8:8" s="24" customFormat="1" ht="12.75" customHeight="1" x14ac:dyDescent="0.2">
      <c r="H1897" s="28"/>
    </row>
    <row r="1898" spans="8:8" s="24" customFormat="1" ht="12.75" customHeight="1" x14ac:dyDescent="0.2">
      <c r="H1898" s="28"/>
    </row>
    <row r="1899" spans="8:8" s="24" customFormat="1" ht="12.75" customHeight="1" x14ac:dyDescent="0.2">
      <c r="H1899" s="28"/>
    </row>
    <row r="1900" spans="8:8" s="24" customFormat="1" ht="12.75" customHeight="1" x14ac:dyDescent="0.2">
      <c r="H1900" s="28"/>
    </row>
    <row r="1901" spans="8:8" s="24" customFormat="1" ht="12.75" customHeight="1" x14ac:dyDescent="0.2">
      <c r="H1901" s="28"/>
    </row>
    <row r="1902" spans="8:8" s="24" customFormat="1" ht="12.75" customHeight="1" x14ac:dyDescent="0.2">
      <c r="H1902" s="28"/>
    </row>
    <row r="1903" spans="8:8" s="24" customFormat="1" ht="12.75" customHeight="1" x14ac:dyDescent="0.2">
      <c r="H1903" s="28"/>
    </row>
    <row r="1904" spans="8:8" s="24" customFormat="1" ht="12.75" customHeight="1" x14ac:dyDescent="0.2">
      <c r="H1904" s="28"/>
    </row>
    <row r="1905" spans="8:8" s="24" customFormat="1" ht="12.75" customHeight="1" x14ac:dyDescent="0.2">
      <c r="H1905" s="28"/>
    </row>
    <row r="1906" spans="8:8" s="24" customFormat="1" ht="12.75" customHeight="1" x14ac:dyDescent="0.2">
      <c r="H1906" s="28"/>
    </row>
    <row r="1907" spans="8:8" s="24" customFormat="1" ht="12.75" customHeight="1" x14ac:dyDescent="0.2">
      <c r="H1907" s="28"/>
    </row>
    <row r="1908" spans="8:8" s="24" customFormat="1" ht="12.75" customHeight="1" x14ac:dyDescent="0.2">
      <c r="H1908" s="28"/>
    </row>
    <row r="1909" spans="8:8" s="24" customFormat="1" ht="12.75" customHeight="1" x14ac:dyDescent="0.2">
      <c r="H1909" s="28"/>
    </row>
    <row r="1910" spans="8:8" s="24" customFormat="1" ht="12.75" customHeight="1" x14ac:dyDescent="0.2">
      <c r="H1910" s="28"/>
    </row>
    <row r="1911" spans="8:8" s="24" customFormat="1" ht="12.75" customHeight="1" x14ac:dyDescent="0.2">
      <c r="H1911" s="28"/>
    </row>
    <row r="1912" spans="8:8" s="24" customFormat="1" ht="12.75" customHeight="1" x14ac:dyDescent="0.2">
      <c r="H1912" s="28"/>
    </row>
    <row r="1913" spans="8:8" s="24" customFormat="1" ht="12.75" customHeight="1" x14ac:dyDescent="0.2">
      <c r="H1913" s="28"/>
    </row>
    <row r="1914" spans="8:8" s="24" customFormat="1" ht="12.75" customHeight="1" x14ac:dyDescent="0.2">
      <c r="H1914" s="28"/>
    </row>
    <row r="1915" spans="8:8" s="24" customFormat="1" ht="12.75" customHeight="1" x14ac:dyDescent="0.2">
      <c r="H1915" s="28"/>
    </row>
    <row r="1916" spans="8:8" s="24" customFormat="1" ht="12.75" customHeight="1" x14ac:dyDescent="0.2">
      <c r="H1916" s="28"/>
    </row>
    <row r="1917" spans="8:8" s="24" customFormat="1" ht="12.75" customHeight="1" x14ac:dyDescent="0.2">
      <c r="H1917" s="28"/>
    </row>
    <row r="1918" spans="8:8" s="24" customFormat="1" ht="12.75" customHeight="1" x14ac:dyDescent="0.2">
      <c r="H1918" s="28"/>
    </row>
    <row r="1919" spans="8:8" s="24" customFormat="1" ht="12.75" customHeight="1" x14ac:dyDescent="0.2">
      <c r="H1919" s="28"/>
    </row>
    <row r="1920" spans="8:8" s="24" customFormat="1" ht="12.75" customHeight="1" x14ac:dyDescent="0.2">
      <c r="H1920" s="28"/>
    </row>
    <row r="1921" spans="8:8" s="24" customFormat="1" ht="12.75" customHeight="1" x14ac:dyDescent="0.2">
      <c r="H1921" s="28"/>
    </row>
    <row r="1922" spans="8:8" s="24" customFormat="1" ht="12.75" customHeight="1" x14ac:dyDescent="0.2">
      <c r="H1922" s="28"/>
    </row>
    <row r="1923" spans="8:8" s="24" customFormat="1" ht="12.75" customHeight="1" x14ac:dyDescent="0.2">
      <c r="H1923" s="28"/>
    </row>
    <row r="1924" spans="8:8" s="24" customFormat="1" ht="12.75" customHeight="1" x14ac:dyDescent="0.2">
      <c r="H1924" s="28"/>
    </row>
    <row r="1925" spans="8:8" s="24" customFormat="1" ht="12.75" customHeight="1" x14ac:dyDescent="0.2">
      <c r="H1925" s="28"/>
    </row>
    <row r="1926" spans="8:8" s="24" customFormat="1" ht="12.75" customHeight="1" x14ac:dyDescent="0.2">
      <c r="H1926" s="28"/>
    </row>
    <row r="1927" spans="8:8" s="24" customFormat="1" ht="12.75" customHeight="1" x14ac:dyDescent="0.2">
      <c r="H1927" s="28"/>
    </row>
    <row r="1928" spans="8:8" s="24" customFormat="1" ht="12.75" customHeight="1" x14ac:dyDescent="0.2">
      <c r="H1928" s="28"/>
    </row>
    <row r="1929" spans="8:8" s="24" customFormat="1" ht="12.75" customHeight="1" x14ac:dyDescent="0.2">
      <c r="H1929" s="28"/>
    </row>
    <row r="1930" spans="8:8" s="24" customFormat="1" ht="12.75" customHeight="1" x14ac:dyDescent="0.2">
      <c r="H1930" s="28"/>
    </row>
    <row r="1931" spans="8:8" s="24" customFormat="1" ht="12.75" customHeight="1" x14ac:dyDescent="0.2">
      <c r="H1931" s="28"/>
    </row>
    <row r="1932" spans="8:8" s="24" customFormat="1" ht="12.75" customHeight="1" x14ac:dyDescent="0.2">
      <c r="H1932" s="28"/>
    </row>
    <row r="1933" spans="8:8" s="24" customFormat="1" ht="12.75" customHeight="1" x14ac:dyDescent="0.2">
      <c r="H1933" s="28"/>
    </row>
    <row r="1934" spans="8:8" s="24" customFormat="1" ht="12.75" customHeight="1" x14ac:dyDescent="0.2">
      <c r="H1934" s="28"/>
    </row>
    <row r="1935" spans="8:8" s="24" customFormat="1" ht="12.75" customHeight="1" x14ac:dyDescent="0.2">
      <c r="H1935" s="28"/>
    </row>
    <row r="1936" spans="8:8" s="24" customFormat="1" ht="12.75" customHeight="1" x14ac:dyDescent="0.2">
      <c r="H1936" s="28"/>
    </row>
    <row r="1937" spans="8:8" s="24" customFormat="1" ht="12.75" customHeight="1" x14ac:dyDescent="0.2">
      <c r="H1937" s="28"/>
    </row>
    <row r="1938" spans="8:8" s="24" customFormat="1" ht="12.75" customHeight="1" x14ac:dyDescent="0.2">
      <c r="H1938" s="28"/>
    </row>
    <row r="1939" spans="8:8" s="24" customFormat="1" ht="12.75" customHeight="1" x14ac:dyDescent="0.2">
      <c r="H1939" s="28"/>
    </row>
    <row r="1940" spans="8:8" s="24" customFormat="1" ht="12.75" customHeight="1" x14ac:dyDescent="0.2">
      <c r="H1940" s="28"/>
    </row>
    <row r="1941" spans="8:8" s="24" customFormat="1" ht="12.75" customHeight="1" x14ac:dyDescent="0.2">
      <c r="H1941" s="28"/>
    </row>
    <row r="1942" spans="8:8" s="24" customFormat="1" ht="12.75" customHeight="1" x14ac:dyDescent="0.2">
      <c r="H1942" s="28"/>
    </row>
    <row r="1943" spans="8:8" s="24" customFormat="1" ht="12.75" customHeight="1" x14ac:dyDescent="0.2">
      <c r="H1943" s="28"/>
    </row>
    <row r="1944" spans="8:8" s="24" customFormat="1" ht="12.75" customHeight="1" x14ac:dyDescent="0.2">
      <c r="H1944" s="28"/>
    </row>
    <row r="1945" spans="8:8" s="24" customFormat="1" ht="12.75" customHeight="1" x14ac:dyDescent="0.2">
      <c r="H1945" s="28"/>
    </row>
    <row r="1946" spans="8:8" s="24" customFormat="1" ht="12.75" customHeight="1" x14ac:dyDescent="0.2">
      <c r="H1946" s="28"/>
    </row>
    <row r="1947" spans="8:8" s="24" customFormat="1" ht="12.75" customHeight="1" x14ac:dyDescent="0.2">
      <c r="H1947" s="28"/>
    </row>
    <row r="1948" spans="8:8" s="24" customFormat="1" ht="12.75" customHeight="1" x14ac:dyDescent="0.2">
      <c r="H1948" s="28"/>
    </row>
    <row r="1949" spans="8:8" s="24" customFormat="1" ht="12.75" customHeight="1" x14ac:dyDescent="0.2">
      <c r="H1949" s="28"/>
    </row>
    <row r="1950" spans="8:8" s="24" customFormat="1" ht="12.75" customHeight="1" x14ac:dyDescent="0.2">
      <c r="H1950" s="28"/>
    </row>
    <row r="1951" spans="8:8" s="24" customFormat="1" ht="12.75" customHeight="1" x14ac:dyDescent="0.2">
      <c r="H1951" s="28"/>
    </row>
    <row r="1952" spans="8:8" s="24" customFormat="1" ht="12.75" customHeight="1" x14ac:dyDescent="0.2">
      <c r="H1952" s="28"/>
    </row>
    <row r="1953" spans="8:8" s="24" customFormat="1" ht="12.75" customHeight="1" x14ac:dyDescent="0.2">
      <c r="H1953" s="28"/>
    </row>
    <row r="1954" spans="8:8" s="24" customFormat="1" ht="12.75" customHeight="1" x14ac:dyDescent="0.2">
      <c r="H1954" s="28"/>
    </row>
    <row r="1955" spans="8:8" s="24" customFormat="1" ht="12.75" customHeight="1" x14ac:dyDescent="0.2">
      <c r="H1955" s="28"/>
    </row>
    <row r="1956" spans="8:8" s="24" customFormat="1" ht="12.75" customHeight="1" x14ac:dyDescent="0.2">
      <c r="H1956" s="28"/>
    </row>
    <row r="1957" spans="8:8" s="24" customFormat="1" ht="12.75" customHeight="1" x14ac:dyDescent="0.2">
      <c r="H1957" s="28"/>
    </row>
    <row r="1958" spans="8:8" s="24" customFormat="1" ht="12.75" customHeight="1" x14ac:dyDescent="0.2">
      <c r="H1958" s="28"/>
    </row>
    <row r="1959" spans="8:8" s="24" customFormat="1" ht="12.75" customHeight="1" x14ac:dyDescent="0.2">
      <c r="H1959" s="28"/>
    </row>
    <row r="1960" spans="8:8" s="24" customFormat="1" ht="12.75" customHeight="1" x14ac:dyDescent="0.2">
      <c r="H1960" s="28"/>
    </row>
    <row r="1961" spans="8:8" s="24" customFormat="1" ht="12.75" customHeight="1" x14ac:dyDescent="0.2">
      <c r="H1961" s="28"/>
    </row>
    <row r="1962" spans="8:8" s="24" customFormat="1" ht="12.75" customHeight="1" x14ac:dyDescent="0.2">
      <c r="H1962" s="28"/>
    </row>
    <row r="1963" spans="8:8" s="24" customFormat="1" ht="12.75" customHeight="1" x14ac:dyDescent="0.2">
      <c r="H1963" s="28"/>
    </row>
    <row r="1964" spans="8:8" s="24" customFormat="1" ht="12.75" customHeight="1" x14ac:dyDescent="0.2">
      <c r="H1964" s="28"/>
    </row>
    <row r="1965" spans="8:8" s="24" customFormat="1" ht="12.75" customHeight="1" x14ac:dyDescent="0.2">
      <c r="H1965" s="28"/>
    </row>
    <row r="1966" spans="8:8" s="24" customFormat="1" ht="12.75" customHeight="1" x14ac:dyDescent="0.2">
      <c r="H1966" s="28"/>
    </row>
    <row r="1967" spans="8:8" s="24" customFormat="1" ht="12.75" customHeight="1" x14ac:dyDescent="0.2">
      <c r="H1967" s="28"/>
    </row>
    <row r="1968" spans="8:8" s="24" customFormat="1" ht="12.75" customHeight="1" x14ac:dyDescent="0.2">
      <c r="H1968" s="28"/>
    </row>
    <row r="1969" spans="8:8" s="24" customFormat="1" ht="12.75" customHeight="1" x14ac:dyDescent="0.2">
      <c r="H1969" s="28"/>
    </row>
    <row r="1970" spans="8:8" s="24" customFormat="1" ht="12.75" customHeight="1" x14ac:dyDescent="0.2">
      <c r="H1970" s="28"/>
    </row>
    <row r="1971" spans="8:8" s="24" customFormat="1" ht="12.75" customHeight="1" x14ac:dyDescent="0.2">
      <c r="H1971" s="28"/>
    </row>
    <row r="1972" spans="8:8" s="24" customFormat="1" ht="12.75" customHeight="1" x14ac:dyDescent="0.2">
      <c r="H1972" s="28"/>
    </row>
    <row r="1973" spans="8:8" s="24" customFormat="1" ht="12.75" customHeight="1" x14ac:dyDescent="0.2">
      <c r="H1973" s="28"/>
    </row>
    <row r="1974" spans="8:8" s="24" customFormat="1" ht="12.75" customHeight="1" x14ac:dyDescent="0.2">
      <c r="H1974" s="28"/>
    </row>
    <row r="1975" spans="8:8" s="24" customFormat="1" ht="12.75" customHeight="1" x14ac:dyDescent="0.2">
      <c r="H1975" s="28"/>
    </row>
    <row r="1976" spans="8:8" s="24" customFormat="1" ht="12.75" customHeight="1" x14ac:dyDescent="0.2">
      <c r="H1976" s="28"/>
    </row>
    <row r="1977" spans="8:8" s="24" customFormat="1" ht="12.75" customHeight="1" x14ac:dyDescent="0.2">
      <c r="H1977" s="28"/>
    </row>
    <row r="1978" spans="8:8" s="24" customFormat="1" ht="12.75" customHeight="1" x14ac:dyDescent="0.2">
      <c r="H1978" s="28"/>
    </row>
    <row r="1979" spans="8:8" s="24" customFormat="1" ht="12.75" customHeight="1" x14ac:dyDescent="0.2">
      <c r="H1979" s="28"/>
    </row>
    <row r="1980" spans="8:8" s="24" customFormat="1" ht="12.75" customHeight="1" x14ac:dyDescent="0.2">
      <c r="H1980" s="28"/>
    </row>
    <row r="1981" spans="8:8" s="24" customFormat="1" ht="12.75" customHeight="1" x14ac:dyDescent="0.2">
      <c r="H1981" s="28"/>
    </row>
    <row r="1982" spans="8:8" s="24" customFormat="1" ht="12.75" customHeight="1" x14ac:dyDescent="0.2">
      <c r="H1982" s="28"/>
    </row>
    <row r="1983" spans="8:8" s="24" customFormat="1" ht="12.75" customHeight="1" x14ac:dyDescent="0.2">
      <c r="H1983" s="28"/>
    </row>
    <row r="1984" spans="8:8" s="24" customFormat="1" ht="12.75" customHeight="1" x14ac:dyDescent="0.2">
      <c r="H1984" s="28"/>
    </row>
    <row r="1985" spans="8:8" s="24" customFormat="1" ht="12.75" customHeight="1" x14ac:dyDescent="0.2">
      <c r="H1985" s="28"/>
    </row>
    <row r="1986" spans="8:8" s="24" customFormat="1" ht="12.75" customHeight="1" x14ac:dyDescent="0.2">
      <c r="H1986" s="28"/>
    </row>
    <row r="1987" spans="8:8" s="24" customFormat="1" ht="12.75" customHeight="1" x14ac:dyDescent="0.2">
      <c r="H1987" s="28"/>
    </row>
    <row r="1988" spans="8:8" s="24" customFormat="1" ht="12.75" customHeight="1" x14ac:dyDescent="0.2">
      <c r="H1988" s="28"/>
    </row>
    <row r="1989" spans="8:8" s="24" customFormat="1" ht="12.75" customHeight="1" x14ac:dyDescent="0.2">
      <c r="H1989" s="28"/>
    </row>
    <row r="1990" spans="8:8" s="24" customFormat="1" ht="12.75" customHeight="1" x14ac:dyDescent="0.2">
      <c r="H1990" s="28"/>
    </row>
    <row r="1991" spans="8:8" s="24" customFormat="1" ht="12.75" customHeight="1" x14ac:dyDescent="0.2">
      <c r="H1991" s="28"/>
    </row>
    <row r="1992" spans="8:8" s="24" customFormat="1" ht="12.75" customHeight="1" x14ac:dyDescent="0.2">
      <c r="H1992" s="28"/>
    </row>
    <row r="1993" spans="8:8" s="24" customFormat="1" ht="12.75" customHeight="1" x14ac:dyDescent="0.2">
      <c r="H1993" s="28"/>
    </row>
    <row r="1994" spans="8:8" s="24" customFormat="1" ht="12.75" customHeight="1" x14ac:dyDescent="0.2">
      <c r="H1994" s="28"/>
    </row>
    <row r="1995" spans="8:8" s="24" customFormat="1" ht="12.75" customHeight="1" x14ac:dyDescent="0.2">
      <c r="H1995" s="28"/>
    </row>
    <row r="1996" spans="8:8" s="24" customFormat="1" ht="12.75" customHeight="1" x14ac:dyDescent="0.2">
      <c r="H1996" s="28"/>
    </row>
    <row r="1997" spans="8:8" s="24" customFormat="1" ht="12.75" customHeight="1" x14ac:dyDescent="0.2">
      <c r="H1997" s="28"/>
    </row>
    <row r="1998" spans="8:8" s="24" customFormat="1" ht="12.75" customHeight="1" x14ac:dyDescent="0.2">
      <c r="H1998" s="28"/>
    </row>
    <row r="1999" spans="8:8" s="24" customFormat="1" ht="12.75" customHeight="1" x14ac:dyDescent="0.2">
      <c r="H1999" s="28"/>
    </row>
    <row r="2000" spans="8:8" s="24" customFormat="1" ht="12.75" customHeight="1" x14ac:dyDescent="0.2">
      <c r="H2000" s="28"/>
    </row>
    <row r="2001" spans="8:8" s="24" customFormat="1" ht="12.75" customHeight="1" x14ac:dyDescent="0.2">
      <c r="H2001" s="28"/>
    </row>
    <row r="2002" spans="8:8" s="24" customFormat="1" ht="12.75" customHeight="1" x14ac:dyDescent="0.2">
      <c r="H2002" s="28"/>
    </row>
    <row r="2003" spans="8:8" s="24" customFormat="1" ht="12.75" customHeight="1" x14ac:dyDescent="0.2">
      <c r="H2003" s="28"/>
    </row>
    <row r="2004" spans="8:8" s="24" customFormat="1" ht="12.75" customHeight="1" x14ac:dyDescent="0.2">
      <c r="H2004" s="28"/>
    </row>
    <row r="2005" spans="8:8" s="24" customFormat="1" ht="12.75" customHeight="1" x14ac:dyDescent="0.2">
      <c r="H2005" s="28"/>
    </row>
    <row r="2006" spans="8:8" s="24" customFormat="1" ht="12.75" customHeight="1" x14ac:dyDescent="0.2">
      <c r="H2006" s="28"/>
    </row>
    <row r="2007" spans="8:8" s="24" customFormat="1" ht="12.75" customHeight="1" x14ac:dyDescent="0.2">
      <c r="H2007" s="28"/>
    </row>
    <row r="2008" spans="8:8" s="24" customFormat="1" ht="12.75" customHeight="1" x14ac:dyDescent="0.2">
      <c r="H2008" s="28"/>
    </row>
    <row r="2009" spans="8:8" s="24" customFormat="1" ht="12.75" customHeight="1" x14ac:dyDescent="0.2">
      <c r="H2009" s="28"/>
    </row>
    <row r="2010" spans="8:8" s="24" customFormat="1" ht="12.75" customHeight="1" x14ac:dyDescent="0.2">
      <c r="H2010" s="28"/>
    </row>
    <row r="2011" spans="8:8" s="24" customFormat="1" ht="12.75" customHeight="1" x14ac:dyDescent="0.2">
      <c r="H2011" s="28"/>
    </row>
    <row r="2012" spans="8:8" s="24" customFormat="1" ht="12.75" customHeight="1" x14ac:dyDescent="0.2">
      <c r="H2012" s="28"/>
    </row>
    <row r="2013" spans="8:8" s="24" customFormat="1" ht="12.75" customHeight="1" x14ac:dyDescent="0.2">
      <c r="H2013" s="28"/>
    </row>
    <row r="2014" spans="8:8" s="24" customFormat="1" ht="12.75" customHeight="1" x14ac:dyDescent="0.2">
      <c r="H2014" s="28"/>
    </row>
    <row r="2015" spans="8:8" s="24" customFormat="1" ht="12.75" customHeight="1" x14ac:dyDescent="0.2">
      <c r="H2015" s="28"/>
    </row>
    <row r="2016" spans="8:8" s="24" customFormat="1" ht="12.75" customHeight="1" x14ac:dyDescent="0.2">
      <c r="H2016" s="28"/>
    </row>
    <row r="2017" spans="8:8" s="24" customFormat="1" ht="12.75" customHeight="1" x14ac:dyDescent="0.2">
      <c r="H2017" s="28"/>
    </row>
    <row r="2018" spans="8:8" s="24" customFormat="1" ht="12.75" customHeight="1" x14ac:dyDescent="0.2">
      <c r="H2018" s="28"/>
    </row>
    <row r="2019" spans="8:8" s="24" customFormat="1" ht="12.75" customHeight="1" x14ac:dyDescent="0.2">
      <c r="H2019" s="28"/>
    </row>
    <row r="2020" spans="8:8" s="24" customFormat="1" ht="12.75" customHeight="1" x14ac:dyDescent="0.2">
      <c r="H2020" s="28"/>
    </row>
    <row r="2021" spans="8:8" s="24" customFormat="1" ht="12.75" customHeight="1" x14ac:dyDescent="0.2">
      <c r="H2021" s="28"/>
    </row>
    <row r="2022" spans="8:8" s="24" customFormat="1" ht="12.75" customHeight="1" x14ac:dyDescent="0.2">
      <c r="H2022" s="28"/>
    </row>
    <row r="2023" spans="8:8" s="24" customFormat="1" ht="12.75" customHeight="1" x14ac:dyDescent="0.2">
      <c r="H2023" s="28"/>
    </row>
    <row r="2024" spans="8:8" s="24" customFormat="1" ht="12.75" customHeight="1" x14ac:dyDescent="0.2">
      <c r="H2024" s="28"/>
    </row>
    <row r="2025" spans="8:8" s="24" customFormat="1" ht="12.75" customHeight="1" x14ac:dyDescent="0.2">
      <c r="H2025" s="28"/>
    </row>
    <row r="2026" spans="8:8" s="24" customFormat="1" ht="12.75" customHeight="1" x14ac:dyDescent="0.2">
      <c r="H2026" s="28"/>
    </row>
    <row r="2027" spans="8:8" s="24" customFormat="1" ht="12.75" customHeight="1" x14ac:dyDescent="0.2">
      <c r="H2027" s="28"/>
    </row>
    <row r="2028" spans="8:8" s="24" customFormat="1" ht="12.75" customHeight="1" x14ac:dyDescent="0.2">
      <c r="H2028" s="28"/>
    </row>
    <row r="2029" spans="8:8" s="24" customFormat="1" ht="12.75" customHeight="1" x14ac:dyDescent="0.2">
      <c r="H2029" s="28"/>
    </row>
    <row r="2030" spans="8:8" s="24" customFormat="1" ht="12.75" customHeight="1" x14ac:dyDescent="0.2">
      <c r="H2030" s="28"/>
    </row>
    <row r="2031" spans="8:8" s="24" customFormat="1" ht="12.75" customHeight="1" x14ac:dyDescent="0.2">
      <c r="H2031" s="28"/>
    </row>
    <row r="2032" spans="8:8" s="24" customFormat="1" ht="12.75" customHeight="1" x14ac:dyDescent="0.2">
      <c r="H2032" s="28"/>
    </row>
    <row r="2033" spans="8:8" s="24" customFormat="1" ht="12.75" customHeight="1" x14ac:dyDescent="0.2">
      <c r="H2033" s="28"/>
    </row>
    <row r="2034" spans="8:8" s="24" customFormat="1" ht="12.75" customHeight="1" x14ac:dyDescent="0.2">
      <c r="H2034" s="28"/>
    </row>
    <row r="2035" spans="8:8" s="24" customFormat="1" ht="12.75" customHeight="1" x14ac:dyDescent="0.2">
      <c r="H2035" s="28"/>
    </row>
    <row r="2036" spans="8:8" s="24" customFormat="1" ht="12.75" customHeight="1" x14ac:dyDescent="0.2">
      <c r="H2036" s="28"/>
    </row>
    <row r="2037" spans="8:8" s="24" customFormat="1" ht="12.75" customHeight="1" x14ac:dyDescent="0.2">
      <c r="H2037" s="28"/>
    </row>
    <row r="2038" spans="8:8" s="24" customFormat="1" ht="12.75" customHeight="1" x14ac:dyDescent="0.2">
      <c r="H2038" s="28"/>
    </row>
    <row r="2039" spans="8:8" s="24" customFormat="1" ht="12.75" customHeight="1" x14ac:dyDescent="0.2">
      <c r="H2039" s="28"/>
    </row>
    <row r="2040" spans="8:8" s="24" customFormat="1" ht="12.75" customHeight="1" x14ac:dyDescent="0.2">
      <c r="H2040" s="28"/>
    </row>
    <row r="2041" spans="8:8" s="24" customFormat="1" ht="12.75" customHeight="1" x14ac:dyDescent="0.2">
      <c r="H2041" s="28"/>
    </row>
    <row r="2042" spans="8:8" s="24" customFormat="1" ht="12.75" customHeight="1" x14ac:dyDescent="0.2">
      <c r="H2042" s="28"/>
    </row>
    <row r="2043" spans="8:8" s="24" customFormat="1" ht="12.75" customHeight="1" x14ac:dyDescent="0.2">
      <c r="H2043" s="28"/>
    </row>
    <row r="2044" spans="8:8" s="24" customFormat="1" ht="12.75" customHeight="1" x14ac:dyDescent="0.2">
      <c r="H2044" s="28"/>
    </row>
    <row r="2045" spans="8:8" s="24" customFormat="1" ht="12.75" customHeight="1" x14ac:dyDescent="0.2">
      <c r="H2045" s="28"/>
    </row>
    <row r="2046" spans="8:8" s="24" customFormat="1" ht="12.75" customHeight="1" x14ac:dyDescent="0.2">
      <c r="H2046" s="28"/>
    </row>
    <row r="2047" spans="8:8" s="24" customFormat="1" ht="12.75" customHeight="1" x14ac:dyDescent="0.2">
      <c r="H2047" s="28"/>
    </row>
    <row r="2048" spans="8:8" s="24" customFormat="1" ht="12.75" customHeight="1" x14ac:dyDescent="0.2">
      <c r="H2048" s="28"/>
    </row>
    <row r="2049" spans="8:8" s="24" customFormat="1" ht="12.75" customHeight="1" x14ac:dyDescent="0.2">
      <c r="H2049" s="28"/>
    </row>
    <row r="2050" spans="8:8" s="24" customFormat="1" ht="12.75" customHeight="1" x14ac:dyDescent="0.2">
      <c r="H2050" s="28"/>
    </row>
    <row r="2051" spans="8:8" s="24" customFormat="1" ht="12.75" customHeight="1" x14ac:dyDescent="0.2">
      <c r="H2051" s="28"/>
    </row>
    <row r="2052" spans="8:8" s="24" customFormat="1" ht="12.75" customHeight="1" x14ac:dyDescent="0.2">
      <c r="H2052" s="28"/>
    </row>
    <row r="2053" spans="8:8" s="24" customFormat="1" ht="12.75" customHeight="1" x14ac:dyDescent="0.2">
      <c r="H2053" s="28"/>
    </row>
    <row r="2054" spans="8:8" s="24" customFormat="1" ht="12.75" customHeight="1" x14ac:dyDescent="0.2">
      <c r="H2054" s="28"/>
    </row>
    <row r="2055" spans="8:8" s="24" customFormat="1" ht="12.75" customHeight="1" x14ac:dyDescent="0.2">
      <c r="H2055" s="28"/>
    </row>
    <row r="2056" spans="8:8" s="24" customFormat="1" ht="12.75" customHeight="1" x14ac:dyDescent="0.2">
      <c r="H2056" s="28"/>
    </row>
    <row r="2057" spans="8:8" s="24" customFormat="1" ht="12.75" customHeight="1" x14ac:dyDescent="0.2">
      <c r="H2057" s="28"/>
    </row>
    <row r="2058" spans="8:8" s="24" customFormat="1" ht="12.75" customHeight="1" x14ac:dyDescent="0.2">
      <c r="H2058" s="28"/>
    </row>
    <row r="2059" spans="8:8" s="24" customFormat="1" ht="12.75" customHeight="1" x14ac:dyDescent="0.2">
      <c r="H2059" s="28"/>
    </row>
    <row r="2060" spans="8:8" s="24" customFormat="1" ht="12.75" customHeight="1" x14ac:dyDescent="0.2">
      <c r="H2060" s="28"/>
    </row>
    <row r="2061" spans="8:8" s="24" customFormat="1" ht="12.75" customHeight="1" x14ac:dyDescent="0.2">
      <c r="H2061" s="28"/>
    </row>
    <row r="2062" spans="8:8" s="24" customFormat="1" ht="12.75" customHeight="1" x14ac:dyDescent="0.2">
      <c r="H2062" s="28"/>
    </row>
    <row r="2063" spans="8:8" s="24" customFormat="1" ht="12.75" customHeight="1" x14ac:dyDescent="0.2">
      <c r="H2063" s="28"/>
    </row>
    <row r="2064" spans="8:8" s="24" customFormat="1" ht="12.75" customHeight="1" x14ac:dyDescent="0.2">
      <c r="H2064" s="28"/>
    </row>
    <row r="2065" spans="8:8" s="24" customFormat="1" ht="12.75" customHeight="1" x14ac:dyDescent="0.2">
      <c r="H2065" s="28"/>
    </row>
    <row r="2066" spans="8:8" s="24" customFormat="1" ht="12.75" customHeight="1" x14ac:dyDescent="0.2">
      <c r="H2066" s="28"/>
    </row>
    <row r="2067" spans="8:8" s="24" customFormat="1" ht="12.75" customHeight="1" x14ac:dyDescent="0.2">
      <c r="H2067" s="28"/>
    </row>
    <row r="2068" spans="8:8" s="24" customFormat="1" ht="12.75" customHeight="1" x14ac:dyDescent="0.2">
      <c r="H2068" s="28"/>
    </row>
    <row r="2069" spans="8:8" s="24" customFormat="1" ht="12.75" customHeight="1" x14ac:dyDescent="0.2">
      <c r="H2069" s="28"/>
    </row>
    <row r="2070" spans="8:8" s="24" customFormat="1" ht="12.75" customHeight="1" x14ac:dyDescent="0.2">
      <c r="H2070" s="28"/>
    </row>
    <row r="2071" spans="8:8" s="24" customFormat="1" ht="12.75" customHeight="1" x14ac:dyDescent="0.2">
      <c r="H2071" s="28"/>
    </row>
    <row r="2072" spans="8:8" s="24" customFormat="1" ht="12.75" customHeight="1" x14ac:dyDescent="0.2">
      <c r="H2072" s="28"/>
    </row>
    <row r="2073" spans="8:8" s="24" customFormat="1" ht="12.75" customHeight="1" x14ac:dyDescent="0.2">
      <c r="H2073" s="28"/>
    </row>
    <row r="2074" spans="8:8" s="24" customFormat="1" ht="12.75" customHeight="1" x14ac:dyDescent="0.2">
      <c r="H2074" s="28"/>
    </row>
    <row r="2075" spans="8:8" s="24" customFormat="1" ht="12.75" customHeight="1" x14ac:dyDescent="0.2">
      <c r="H2075" s="28"/>
    </row>
    <row r="2076" spans="8:8" s="24" customFormat="1" ht="12.75" customHeight="1" x14ac:dyDescent="0.2">
      <c r="H2076" s="28"/>
    </row>
    <row r="2077" spans="8:8" s="24" customFormat="1" ht="12.75" customHeight="1" x14ac:dyDescent="0.2">
      <c r="H2077" s="28"/>
    </row>
    <row r="2078" spans="8:8" s="24" customFormat="1" ht="12.75" customHeight="1" x14ac:dyDescent="0.2">
      <c r="H2078" s="28"/>
    </row>
    <row r="2079" spans="8:8" s="24" customFormat="1" ht="12.75" customHeight="1" x14ac:dyDescent="0.2">
      <c r="H2079" s="28"/>
    </row>
    <row r="2080" spans="8:8" s="24" customFormat="1" ht="12.75" customHeight="1" x14ac:dyDescent="0.2">
      <c r="H2080" s="28"/>
    </row>
    <row r="2081" spans="8:8" s="24" customFormat="1" ht="12.75" customHeight="1" x14ac:dyDescent="0.2">
      <c r="H2081" s="28"/>
    </row>
    <row r="2082" spans="8:8" s="24" customFormat="1" ht="12.75" customHeight="1" x14ac:dyDescent="0.2">
      <c r="H2082" s="28"/>
    </row>
    <row r="2083" spans="8:8" s="24" customFormat="1" ht="12.75" customHeight="1" x14ac:dyDescent="0.2">
      <c r="H2083" s="28"/>
    </row>
    <row r="2084" spans="8:8" s="24" customFormat="1" ht="12.75" customHeight="1" x14ac:dyDescent="0.2">
      <c r="H2084" s="28"/>
    </row>
    <row r="2085" spans="8:8" s="24" customFormat="1" ht="12.75" customHeight="1" x14ac:dyDescent="0.2">
      <c r="H2085" s="28"/>
    </row>
    <row r="2086" spans="8:8" s="24" customFormat="1" ht="12.75" customHeight="1" x14ac:dyDescent="0.2">
      <c r="H2086" s="28"/>
    </row>
    <row r="2087" spans="8:8" s="24" customFormat="1" ht="12.75" customHeight="1" x14ac:dyDescent="0.2">
      <c r="H2087" s="28"/>
    </row>
    <row r="2088" spans="8:8" s="24" customFormat="1" ht="12.75" customHeight="1" x14ac:dyDescent="0.2">
      <c r="H2088" s="28"/>
    </row>
    <row r="2089" spans="8:8" s="24" customFormat="1" ht="12.75" customHeight="1" x14ac:dyDescent="0.2">
      <c r="H2089" s="28"/>
    </row>
    <row r="2090" spans="8:8" s="24" customFormat="1" ht="12.75" customHeight="1" x14ac:dyDescent="0.2">
      <c r="H2090" s="28"/>
    </row>
    <row r="2091" spans="8:8" s="24" customFormat="1" ht="12.75" customHeight="1" x14ac:dyDescent="0.2">
      <c r="H2091" s="28"/>
    </row>
    <row r="2092" spans="8:8" s="24" customFormat="1" ht="12.75" customHeight="1" x14ac:dyDescent="0.2">
      <c r="H2092" s="28"/>
    </row>
    <row r="2093" spans="8:8" s="24" customFormat="1" ht="12.75" customHeight="1" x14ac:dyDescent="0.2">
      <c r="H2093" s="28"/>
    </row>
    <row r="2094" spans="8:8" s="24" customFormat="1" ht="12.75" customHeight="1" x14ac:dyDescent="0.2">
      <c r="H2094" s="28"/>
    </row>
    <row r="2095" spans="8:8" s="24" customFormat="1" ht="12.75" customHeight="1" x14ac:dyDescent="0.2">
      <c r="H2095" s="28"/>
    </row>
    <row r="2096" spans="8:8" s="24" customFormat="1" ht="12.75" customHeight="1" x14ac:dyDescent="0.2">
      <c r="H2096" s="28"/>
    </row>
    <row r="2097" spans="8:8" s="24" customFormat="1" ht="12.75" customHeight="1" x14ac:dyDescent="0.2">
      <c r="H2097" s="28"/>
    </row>
    <row r="2098" spans="8:8" s="24" customFormat="1" ht="12.75" customHeight="1" x14ac:dyDescent="0.2">
      <c r="H2098" s="28"/>
    </row>
    <row r="2099" spans="8:8" s="24" customFormat="1" ht="12.75" customHeight="1" x14ac:dyDescent="0.2">
      <c r="H2099" s="28"/>
    </row>
    <row r="2100" spans="8:8" s="24" customFormat="1" ht="12.75" customHeight="1" x14ac:dyDescent="0.2">
      <c r="H2100" s="28"/>
    </row>
    <row r="2101" spans="8:8" s="24" customFormat="1" ht="12.75" customHeight="1" x14ac:dyDescent="0.2">
      <c r="H2101" s="28"/>
    </row>
    <row r="2102" spans="8:8" s="24" customFormat="1" ht="12.75" customHeight="1" x14ac:dyDescent="0.2">
      <c r="H2102" s="28"/>
    </row>
    <row r="2103" spans="8:8" s="24" customFormat="1" ht="12.75" customHeight="1" x14ac:dyDescent="0.2">
      <c r="H2103" s="28"/>
    </row>
    <row r="2104" spans="8:8" s="24" customFormat="1" ht="12.75" customHeight="1" x14ac:dyDescent="0.2">
      <c r="H2104" s="28"/>
    </row>
    <row r="2105" spans="8:8" s="24" customFormat="1" ht="12.75" customHeight="1" x14ac:dyDescent="0.2">
      <c r="H2105" s="28"/>
    </row>
    <row r="2106" spans="8:8" s="24" customFormat="1" ht="12.75" customHeight="1" x14ac:dyDescent="0.2">
      <c r="H2106" s="28"/>
    </row>
    <row r="2107" spans="8:8" s="24" customFormat="1" ht="12.75" customHeight="1" x14ac:dyDescent="0.2">
      <c r="H2107" s="28"/>
    </row>
    <row r="2108" spans="8:8" s="24" customFormat="1" ht="12.75" customHeight="1" x14ac:dyDescent="0.2">
      <c r="H2108" s="28"/>
    </row>
    <row r="2109" spans="8:8" s="24" customFormat="1" ht="12.75" customHeight="1" x14ac:dyDescent="0.2">
      <c r="H2109" s="28"/>
    </row>
    <row r="2110" spans="8:8" s="24" customFormat="1" ht="12.75" customHeight="1" x14ac:dyDescent="0.2">
      <c r="H2110" s="28"/>
    </row>
    <row r="2111" spans="8:8" s="24" customFormat="1" ht="12.75" customHeight="1" x14ac:dyDescent="0.2">
      <c r="H2111" s="28"/>
    </row>
    <row r="2112" spans="8:8" s="24" customFormat="1" ht="12.75" customHeight="1" x14ac:dyDescent="0.2">
      <c r="H2112" s="28"/>
    </row>
    <row r="2113" spans="8:8" s="24" customFormat="1" ht="12.75" customHeight="1" x14ac:dyDescent="0.2">
      <c r="H2113" s="28"/>
    </row>
    <row r="2114" spans="8:8" s="24" customFormat="1" ht="12.75" customHeight="1" x14ac:dyDescent="0.2">
      <c r="H2114" s="28"/>
    </row>
    <row r="2115" spans="8:8" s="24" customFormat="1" ht="12.75" customHeight="1" x14ac:dyDescent="0.2">
      <c r="H2115" s="28"/>
    </row>
    <row r="2116" spans="8:8" s="24" customFormat="1" ht="12.75" customHeight="1" x14ac:dyDescent="0.2">
      <c r="H2116" s="28"/>
    </row>
    <row r="2117" spans="8:8" s="24" customFormat="1" ht="12.75" customHeight="1" x14ac:dyDescent="0.2">
      <c r="H2117" s="28"/>
    </row>
    <row r="2118" spans="8:8" s="24" customFormat="1" ht="12.75" customHeight="1" x14ac:dyDescent="0.2">
      <c r="H2118" s="28"/>
    </row>
    <row r="2119" spans="8:8" s="24" customFormat="1" ht="12.75" customHeight="1" x14ac:dyDescent="0.2">
      <c r="H2119" s="28"/>
    </row>
    <row r="2120" spans="8:8" s="24" customFormat="1" ht="12.75" customHeight="1" x14ac:dyDescent="0.2">
      <c r="H2120" s="28"/>
    </row>
    <row r="2121" spans="8:8" s="24" customFormat="1" ht="12.75" customHeight="1" x14ac:dyDescent="0.2">
      <c r="H2121" s="28"/>
    </row>
    <row r="2122" spans="8:8" s="24" customFormat="1" ht="12.75" customHeight="1" x14ac:dyDescent="0.2">
      <c r="H2122" s="28"/>
    </row>
    <row r="2123" spans="8:8" s="24" customFormat="1" ht="12.75" customHeight="1" x14ac:dyDescent="0.2">
      <c r="H2123" s="28"/>
    </row>
    <row r="2124" spans="8:8" s="24" customFormat="1" ht="12.75" customHeight="1" x14ac:dyDescent="0.2">
      <c r="H2124" s="28"/>
    </row>
    <row r="2125" spans="8:8" s="24" customFormat="1" ht="12.75" customHeight="1" x14ac:dyDescent="0.2">
      <c r="H2125" s="28"/>
    </row>
    <row r="2126" spans="8:8" s="24" customFormat="1" ht="12.75" customHeight="1" x14ac:dyDescent="0.2">
      <c r="H2126" s="28"/>
    </row>
    <row r="2127" spans="8:8" s="24" customFormat="1" ht="12.75" customHeight="1" x14ac:dyDescent="0.2">
      <c r="H2127" s="28"/>
    </row>
    <row r="2128" spans="8:8" s="24" customFormat="1" ht="12.75" customHeight="1" x14ac:dyDescent="0.2">
      <c r="H2128" s="28"/>
    </row>
    <row r="2129" spans="8:8" s="24" customFormat="1" ht="12.75" customHeight="1" x14ac:dyDescent="0.2">
      <c r="H2129" s="28"/>
    </row>
    <row r="2130" spans="8:8" s="24" customFormat="1" ht="12.75" customHeight="1" x14ac:dyDescent="0.2">
      <c r="H2130" s="28"/>
    </row>
    <row r="2131" spans="8:8" s="24" customFormat="1" ht="12.75" customHeight="1" x14ac:dyDescent="0.2">
      <c r="H2131" s="28"/>
    </row>
    <row r="2132" spans="8:8" s="24" customFormat="1" ht="12.75" customHeight="1" x14ac:dyDescent="0.2">
      <c r="H2132" s="28"/>
    </row>
    <row r="2133" spans="8:8" s="24" customFormat="1" ht="12.75" customHeight="1" x14ac:dyDescent="0.2">
      <c r="H2133" s="28"/>
    </row>
    <row r="2134" spans="8:8" s="24" customFormat="1" ht="12.75" customHeight="1" x14ac:dyDescent="0.2">
      <c r="H2134" s="28"/>
    </row>
    <row r="2135" spans="8:8" s="24" customFormat="1" ht="12.75" customHeight="1" x14ac:dyDescent="0.2">
      <c r="H2135" s="28"/>
    </row>
    <row r="2136" spans="8:8" s="24" customFormat="1" ht="12.75" customHeight="1" x14ac:dyDescent="0.2">
      <c r="H2136" s="28"/>
    </row>
    <row r="2137" spans="8:8" s="24" customFormat="1" ht="12.75" customHeight="1" x14ac:dyDescent="0.2">
      <c r="H2137" s="28"/>
    </row>
    <row r="2138" spans="8:8" s="24" customFormat="1" ht="12.75" customHeight="1" x14ac:dyDescent="0.2">
      <c r="H2138" s="28"/>
    </row>
    <row r="2139" spans="8:8" s="24" customFormat="1" ht="12.75" customHeight="1" x14ac:dyDescent="0.2">
      <c r="H2139" s="28"/>
    </row>
    <row r="2140" spans="8:8" s="24" customFormat="1" ht="12.75" customHeight="1" x14ac:dyDescent="0.2">
      <c r="H2140" s="28"/>
    </row>
    <row r="2141" spans="8:8" s="24" customFormat="1" ht="12.75" customHeight="1" x14ac:dyDescent="0.2">
      <c r="H2141" s="28"/>
    </row>
    <row r="2142" spans="8:8" s="24" customFormat="1" ht="12.75" customHeight="1" x14ac:dyDescent="0.2">
      <c r="H2142" s="28"/>
    </row>
    <row r="2143" spans="8:8" s="24" customFormat="1" ht="12.75" customHeight="1" x14ac:dyDescent="0.2">
      <c r="H2143" s="28"/>
    </row>
    <row r="2144" spans="8:8" s="24" customFormat="1" ht="12.75" customHeight="1" x14ac:dyDescent="0.2">
      <c r="H2144" s="28"/>
    </row>
    <row r="2145" spans="8:8" s="24" customFormat="1" ht="12.75" customHeight="1" x14ac:dyDescent="0.2">
      <c r="H2145" s="28"/>
    </row>
    <row r="2146" spans="8:8" s="24" customFormat="1" ht="12.75" customHeight="1" x14ac:dyDescent="0.2">
      <c r="H2146" s="28"/>
    </row>
    <row r="2147" spans="8:8" s="24" customFormat="1" ht="12.75" customHeight="1" x14ac:dyDescent="0.2">
      <c r="H2147" s="28"/>
    </row>
    <row r="2148" spans="8:8" s="24" customFormat="1" ht="12.75" customHeight="1" x14ac:dyDescent="0.2">
      <c r="H2148" s="28"/>
    </row>
    <row r="2149" spans="8:8" s="24" customFormat="1" ht="12.75" customHeight="1" x14ac:dyDescent="0.2">
      <c r="H2149" s="28"/>
    </row>
    <row r="2150" spans="8:8" s="24" customFormat="1" ht="12.75" customHeight="1" x14ac:dyDescent="0.2">
      <c r="H2150" s="28"/>
    </row>
    <row r="2151" spans="8:8" s="24" customFormat="1" ht="12.75" customHeight="1" x14ac:dyDescent="0.2">
      <c r="H2151" s="28"/>
    </row>
    <row r="2152" spans="8:8" s="24" customFormat="1" ht="12.75" customHeight="1" x14ac:dyDescent="0.2">
      <c r="H2152" s="28"/>
    </row>
    <row r="2153" spans="8:8" s="24" customFormat="1" ht="12.75" customHeight="1" x14ac:dyDescent="0.2">
      <c r="H2153" s="28"/>
    </row>
    <row r="2154" spans="8:8" s="24" customFormat="1" ht="12.75" customHeight="1" x14ac:dyDescent="0.2">
      <c r="H2154" s="28"/>
    </row>
    <row r="2155" spans="8:8" s="24" customFormat="1" ht="12.75" customHeight="1" x14ac:dyDescent="0.2">
      <c r="H2155" s="28"/>
    </row>
    <row r="2156" spans="8:8" s="24" customFormat="1" ht="12.75" customHeight="1" x14ac:dyDescent="0.2">
      <c r="H2156" s="28"/>
    </row>
    <row r="2157" spans="8:8" s="24" customFormat="1" ht="12.75" customHeight="1" x14ac:dyDescent="0.2">
      <c r="H2157" s="28"/>
    </row>
    <row r="2158" spans="8:8" s="24" customFormat="1" ht="12.75" customHeight="1" x14ac:dyDescent="0.2">
      <c r="H2158" s="28"/>
    </row>
    <row r="2159" spans="8:8" s="24" customFormat="1" ht="12.75" customHeight="1" x14ac:dyDescent="0.2">
      <c r="H2159" s="28"/>
    </row>
    <row r="2160" spans="8:8" s="24" customFormat="1" ht="12.75" customHeight="1" x14ac:dyDescent="0.2">
      <c r="H2160" s="28"/>
    </row>
    <row r="2161" spans="8:8" s="24" customFormat="1" ht="12.75" customHeight="1" x14ac:dyDescent="0.2">
      <c r="H2161" s="28"/>
    </row>
    <row r="2162" spans="8:8" s="24" customFormat="1" ht="12.75" customHeight="1" x14ac:dyDescent="0.2">
      <c r="H2162" s="28"/>
    </row>
    <row r="2163" spans="8:8" s="24" customFormat="1" ht="12.75" customHeight="1" x14ac:dyDescent="0.2">
      <c r="H2163" s="28"/>
    </row>
    <row r="2164" spans="8:8" s="24" customFormat="1" ht="12.75" customHeight="1" x14ac:dyDescent="0.2">
      <c r="H2164" s="28"/>
    </row>
    <row r="2165" spans="8:8" s="24" customFormat="1" ht="12.75" customHeight="1" x14ac:dyDescent="0.2">
      <c r="H2165" s="28"/>
    </row>
    <row r="2166" spans="8:8" s="24" customFormat="1" ht="12.75" customHeight="1" x14ac:dyDescent="0.2">
      <c r="H2166" s="28"/>
    </row>
    <row r="2167" spans="8:8" s="24" customFormat="1" ht="12.75" customHeight="1" x14ac:dyDescent="0.2">
      <c r="H2167" s="28"/>
    </row>
    <row r="2168" spans="8:8" s="24" customFormat="1" ht="12.75" customHeight="1" x14ac:dyDescent="0.2">
      <c r="H2168" s="28"/>
    </row>
    <row r="2169" spans="8:8" s="24" customFormat="1" ht="12.75" customHeight="1" x14ac:dyDescent="0.2">
      <c r="H2169" s="28"/>
    </row>
    <row r="2170" spans="8:8" s="24" customFormat="1" ht="12.75" customHeight="1" x14ac:dyDescent="0.2">
      <c r="H2170" s="28"/>
    </row>
    <row r="2171" spans="8:8" s="24" customFormat="1" ht="12.75" customHeight="1" x14ac:dyDescent="0.2">
      <c r="H2171" s="28"/>
    </row>
    <row r="2172" spans="8:8" s="24" customFormat="1" ht="12.75" customHeight="1" x14ac:dyDescent="0.2">
      <c r="H2172" s="28"/>
    </row>
    <row r="2173" spans="8:8" s="24" customFormat="1" ht="12.75" customHeight="1" x14ac:dyDescent="0.2">
      <c r="H2173" s="28"/>
    </row>
    <row r="2174" spans="8:8" s="24" customFormat="1" ht="12.75" customHeight="1" x14ac:dyDescent="0.2">
      <c r="H2174" s="28"/>
    </row>
    <row r="2175" spans="8:8" s="24" customFormat="1" ht="12.75" customHeight="1" x14ac:dyDescent="0.2">
      <c r="H2175" s="28"/>
    </row>
    <row r="2176" spans="8:8" s="24" customFormat="1" ht="12.75" customHeight="1" x14ac:dyDescent="0.2">
      <c r="H2176" s="28"/>
    </row>
    <row r="2177" spans="8:8" s="24" customFormat="1" ht="12.75" customHeight="1" x14ac:dyDescent="0.2">
      <c r="H2177" s="28"/>
    </row>
    <row r="2178" spans="8:8" s="24" customFormat="1" ht="12.75" customHeight="1" x14ac:dyDescent="0.2">
      <c r="H2178" s="28"/>
    </row>
    <row r="2179" spans="8:8" s="24" customFormat="1" ht="12.75" customHeight="1" x14ac:dyDescent="0.2">
      <c r="H2179" s="28"/>
    </row>
    <row r="2180" spans="8:8" s="24" customFormat="1" ht="12.75" customHeight="1" x14ac:dyDescent="0.2">
      <c r="H2180" s="28"/>
    </row>
    <row r="2181" spans="8:8" s="24" customFormat="1" ht="12.75" customHeight="1" x14ac:dyDescent="0.2">
      <c r="H2181" s="28"/>
    </row>
    <row r="2182" spans="8:8" s="24" customFormat="1" ht="12.75" customHeight="1" x14ac:dyDescent="0.2">
      <c r="H2182" s="28"/>
    </row>
    <row r="2183" spans="8:8" s="24" customFormat="1" ht="12.75" customHeight="1" x14ac:dyDescent="0.2">
      <c r="H2183" s="28"/>
    </row>
    <row r="2184" spans="8:8" s="24" customFormat="1" ht="12.75" customHeight="1" x14ac:dyDescent="0.2">
      <c r="H2184" s="28"/>
    </row>
    <row r="2185" spans="8:8" s="24" customFormat="1" ht="12.75" customHeight="1" x14ac:dyDescent="0.2">
      <c r="H2185" s="28"/>
    </row>
    <row r="2186" spans="8:8" s="24" customFormat="1" ht="12.75" customHeight="1" x14ac:dyDescent="0.2">
      <c r="H2186" s="28"/>
    </row>
    <row r="2187" spans="8:8" s="24" customFormat="1" ht="12.75" customHeight="1" x14ac:dyDescent="0.2">
      <c r="H2187" s="28"/>
    </row>
    <row r="2188" spans="8:8" s="24" customFormat="1" ht="12.75" customHeight="1" x14ac:dyDescent="0.2">
      <c r="H2188" s="28"/>
    </row>
    <row r="2189" spans="8:8" s="24" customFormat="1" ht="12.75" customHeight="1" x14ac:dyDescent="0.2">
      <c r="H2189" s="28"/>
    </row>
    <row r="2190" spans="8:8" s="24" customFormat="1" ht="12.75" customHeight="1" x14ac:dyDescent="0.2">
      <c r="H2190" s="28"/>
    </row>
    <row r="2191" spans="8:8" s="24" customFormat="1" ht="12.75" customHeight="1" x14ac:dyDescent="0.2">
      <c r="H2191" s="28"/>
    </row>
    <row r="2192" spans="8:8" s="24" customFormat="1" ht="12.75" customHeight="1" x14ac:dyDescent="0.2">
      <c r="H2192" s="28"/>
    </row>
    <row r="2193" spans="8:8" s="24" customFormat="1" ht="12.75" customHeight="1" x14ac:dyDescent="0.2">
      <c r="H2193" s="28"/>
    </row>
    <row r="2194" spans="8:8" s="24" customFormat="1" ht="12.75" customHeight="1" x14ac:dyDescent="0.2">
      <c r="H2194" s="28"/>
    </row>
    <row r="2195" spans="8:8" s="24" customFormat="1" ht="12.75" customHeight="1" x14ac:dyDescent="0.2">
      <c r="H2195" s="28"/>
    </row>
    <row r="2196" spans="8:8" s="24" customFormat="1" ht="12.75" customHeight="1" x14ac:dyDescent="0.2">
      <c r="H2196" s="28"/>
    </row>
    <row r="2197" spans="8:8" s="24" customFormat="1" ht="12.75" customHeight="1" x14ac:dyDescent="0.2">
      <c r="H2197" s="28"/>
    </row>
    <row r="2198" spans="8:8" s="24" customFormat="1" ht="12.75" customHeight="1" x14ac:dyDescent="0.2">
      <c r="H2198" s="28"/>
    </row>
    <row r="2199" spans="8:8" s="24" customFormat="1" ht="12.75" customHeight="1" x14ac:dyDescent="0.2">
      <c r="H2199" s="28"/>
    </row>
    <row r="2200" spans="8:8" s="24" customFormat="1" ht="12.75" customHeight="1" x14ac:dyDescent="0.2">
      <c r="H2200" s="28"/>
    </row>
    <row r="2201" spans="8:8" s="24" customFormat="1" ht="12.75" customHeight="1" x14ac:dyDescent="0.2">
      <c r="H2201" s="28"/>
    </row>
    <row r="2202" spans="8:8" s="24" customFormat="1" ht="12.75" customHeight="1" x14ac:dyDescent="0.2">
      <c r="H2202" s="28"/>
    </row>
    <row r="2203" spans="8:8" s="24" customFormat="1" ht="12.75" customHeight="1" x14ac:dyDescent="0.2">
      <c r="H2203" s="28"/>
    </row>
    <row r="2204" spans="8:8" s="24" customFormat="1" ht="12.75" customHeight="1" x14ac:dyDescent="0.2">
      <c r="H2204" s="28"/>
    </row>
    <row r="2205" spans="8:8" s="24" customFormat="1" ht="12.75" customHeight="1" x14ac:dyDescent="0.2">
      <c r="H2205" s="28"/>
    </row>
    <row r="2206" spans="8:8" s="24" customFormat="1" ht="12.75" customHeight="1" x14ac:dyDescent="0.2">
      <c r="H2206" s="28"/>
    </row>
    <row r="2207" spans="8:8" s="24" customFormat="1" ht="12.75" customHeight="1" x14ac:dyDescent="0.2">
      <c r="H2207" s="28"/>
    </row>
    <row r="2208" spans="8:8" s="24" customFormat="1" ht="12.75" customHeight="1" x14ac:dyDescent="0.2">
      <c r="H2208" s="28"/>
    </row>
    <row r="2209" spans="8:8" s="24" customFormat="1" ht="12.75" customHeight="1" x14ac:dyDescent="0.2">
      <c r="H2209" s="28"/>
    </row>
    <row r="2210" spans="8:8" s="24" customFormat="1" ht="12.75" customHeight="1" x14ac:dyDescent="0.2">
      <c r="H2210" s="28"/>
    </row>
    <row r="2211" spans="8:8" s="24" customFormat="1" ht="12.75" customHeight="1" x14ac:dyDescent="0.2">
      <c r="H2211" s="28"/>
    </row>
    <row r="2212" spans="8:8" s="24" customFormat="1" ht="12.75" customHeight="1" x14ac:dyDescent="0.2">
      <c r="H2212" s="28"/>
    </row>
    <row r="2213" spans="8:8" s="24" customFormat="1" ht="12.75" customHeight="1" x14ac:dyDescent="0.2">
      <c r="H2213" s="28"/>
    </row>
    <row r="2214" spans="8:8" s="24" customFormat="1" ht="12.75" customHeight="1" x14ac:dyDescent="0.2">
      <c r="H2214" s="28"/>
    </row>
    <row r="2215" spans="8:8" s="24" customFormat="1" ht="12.75" customHeight="1" x14ac:dyDescent="0.2">
      <c r="H2215" s="28"/>
    </row>
    <row r="2216" spans="8:8" s="24" customFormat="1" ht="12.75" customHeight="1" x14ac:dyDescent="0.2">
      <c r="H2216" s="28"/>
    </row>
    <row r="2217" spans="8:8" s="24" customFormat="1" ht="12.75" customHeight="1" x14ac:dyDescent="0.2">
      <c r="H2217" s="28"/>
    </row>
    <row r="2218" spans="8:8" s="24" customFormat="1" ht="12.75" customHeight="1" x14ac:dyDescent="0.2">
      <c r="H2218" s="28"/>
    </row>
    <row r="2219" spans="8:8" s="24" customFormat="1" ht="12.75" customHeight="1" x14ac:dyDescent="0.2">
      <c r="H2219" s="28"/>
    </row>
    <row r="2220" spans="8:8" s="24" customFormat="1" ht="12.75" customHeight="1" x14ac:dyDescent="0.2">
      <c r="H2220" s="28"/>
    </row>
    <row r="2221" spans="8:8" s="24" customFormat="1" ht="12.75" customHeight="1" x14ac:dyDescent="0.2">
      <c r="H2221" s="28"/>
    </row>
    <row r="2222" spans="8:8" s="24" customFormat="1" ht="12.75" customHeight="1" x14ac:dyDescent="0.2">
      <c r="H2222" s="28"/>
    </row>
    <row r="2223" spans="8:8" s="24" customFormat="1" ht="12.75" customHeight="1" x14ac:dyDescent="0.2">
      <c r="H2223" s="28"/>
    </row>
    <row r="2224" spans="8:8" s="24" customFormat="1" ht="12.75" customHeight="1" x14ac:dyDescent="0.2">
      <c r="H2224" s="28"/>
    </row>
    <row r="2225" spans="8:8" s="24" customFormat="1" ht="12.75" customHeight="1" x14ac:dyDescent="0.2">
      <c r="H2225" s="28"/>
    </row>
    <row r="2226" spans="8:8" s="24" customFormat="1" ht="12.75" customHeight="1" x14ac:dyDescent="0.2">
      <c r="H2226" s="28"/>
    </row>
    <row r="2227" spans="8:8" s="24" customFormat="1" ht="12.75" customHeight="1" x14ac:dyDescent="0.2">
      <c r="H2227" s="28"/>
    </row>
    <row r="2228" spans="8:8" s="24" customFormat="1" ht="12.75" customHeight="1" x14ac:dyDescent="0.2">
      <c r="H2228" s="28"/>
    </row>
    <row r="2229" spans="8:8" s="24" customFormat="1" ht="12.75" customHeight="1" x14ac:dyDescent="0.2">
      <c r="H2229" s="28"/>
    </row>
    <row r="2230" spans="8:8" s="24" customFormat="1" ht="12.75" customHeight="1" x14ac:dyDescent="0.2">
      <c r="H2230" s="28"/>
    </row>
    <row r="2231" spans="8:8" s="24" customFormat="1" ht="12.75" customHeight="1" x14ac:dyDescent="0.2">
      <c r="H2231" s="28"/>
    </row>
    <row r="2232" spans="8:8" s="24" customFormat="1" ht="12.75" customHeight="1" x14ac:dyDescent="0.2">
      <c r="H2232" s="28"/>
    </row>
    <row r="2233" spans="8:8" s="24" customFormat="1" ht="12.75" customHeight="1" x14ac:dyDescent="0.2">
      <c r="H2233" s="28"/>
    </row>
    <row r="2234" spans="8:8" s="24" customFormat="1" ht="12.75" customHeight="1" x14ac:dyDescent="0.2">
      <c r="H2234" s="28"/>
    </row>
    <row r="2235" spans="8:8" s="24" customFormat="1" ht="12.75" customHeight="1" x14ac:dyDescent="0.2">
      <c r="H2235" s="28"/>
    </row>
    <row r="2236" spans="8:8" s="24" customFormat="1" ht="12.75" customHeight="1" x14ac:dyDescent="0.2">
      <c r="H2236" s="28"/>
    </row>
    <row r="2237" spans="8:8" s="24" customFormat="1" ht="12.75" customHeight="1" x14ac:dyDescent="0.2">
      <c r="H2237" s="28"/>
    </row>
    <row r="2238" spans="8:8" s="24" customFormat="1" ht="12.75" customHeight="1" x14ac:dyDescent="0.2">
      <c r="H2238" s="28"/>
    </row>
    <row r="2239" spans="8:8" s="24" customFormat="1" ht="12.75" customHeight="1" x14ac:dyDescent="0.2">
      <c r="H2239" s="28"/>
    </row>
    <row r="2240" spans="8:8" s="24" customFormat="1" ht="12.75" customHeight="1" x14ac:dyDescent="0.2">
      <c r="H2240" s="28"/>
    </row>
    <row r="2241" spans="8:8" s="24" customFormat="1" ht="12.75" customHeight="1" x14ac:dyDescent="0.2">
      <c r="H2241" s="28"/>
    </row>
    <row r="2242" spans="8:8" s="24" customFormat="1" ht="12.75" customHeight="1" x14ac:dyDescent="0.2">
      <c r="H2242" s="28"/>
    </row>
    <row r="2243" spans="8:8" s="24" customFormat="1" ht="12.75" customHeight="1" x14ac:dyDescent="0.2">
      <c r="H2243" s="28"/>
    </row>
    <row r="2244" spans="8:8" s="24" customFormat="1" ht="12.75" customHeight="1" x14ac:dyDescent="0.2">
      <c r="H2244" s="28"/>
    </row>
    <row r="2245" spans="8:8" s="24" customFormat="1" ht="12.75" customHeight="1" x14ac:dyDescent="0.2">
      <c r="H2245" s="28"/>
    </row>
    <row r="2246" spans="8:8" s="24" customFormat="1" ht="12.75" customHeight="1" x14ac:dyDescent="0.2">
      <c r="H2246" s="28"/>
    </row>
    <row r="2247" spans="8:8" s="24" customFormat="1" ht="12.75" customHeight="1" x14ac:dyDescent="0.2">
      <c r="H2247" s="28"/>
    </row>
    <row r="2248" spans="8:8" s="24" customFormat="1" ht="12.75" customHeight="1" x14ac:dyDescent="0.2">
      <c r="H2248" s="28"/>
    </row>
    <row r="2249" spans="8:8" s="24" customFormat="1" ht="12.75" customHeight="1" x14ac:dyDescent="0.2">
      <c r="H2249" s="28"/>
    </row>
    <row r="2250" spans="8:8" s="24" customFormat="1" ht="12.75" customHeight="1" x14ac:dyDescent="0.2">
      <c r="H2250" s="28"/>
    </row>
    <row r="2251" spans="8:8" s="24" customFormat="1" ht="12.75" customHeight="1" x14ac:dyDescent="0.2">
      <c r="H2251" s="28"/>
    </row>
    <row r="2252" spans="8:8" s="24" customFormat="1" ht="12.75" customHeight="1" x14ac:dyDescent="0.2">
      <c r="H2252" s="28"/>
    </row>
    <row r="2253" spans="8:8" s="24" customFormat="1" ht="12.75" customHeight="1" x14ac:dyDescent="0.2">
      <c r="H2253" s="28"/>
    </row>
    <row r="2254" spans="8:8" s="24" customFormat="1" ht="12.75" customHeight="1" x14ac:dyDescent="0.2">
      <c r="H2254" s="28"/>
    </row>
    <row r="2255" spans="8:8" s="24" customFormat="1" ht="12.75" customHeight="1" x14ac:dyDescent="0.2">
      <c r="H2255" s="28"/>
    </row>
    <row r="2256" spans="8:8" s="24" customFormat="1" ht="12.75" customHeight="1" x14ac:dyDescent="0.2">
      <c r="H2256" s="28"/>
    </row>
    <row r="2257" spans="8:8" s="24" customFormat="1" ht="12.75" customHeight="1" x14ac:dyDescent="0.2">
      <c r="H2257" s="28"/>
    </row>
    <row r="2258" spans="8:8" s="24" customFormat="1" ht="12.75" customHeight="1" x14ac:dyDescent="0.2">
      <c r="H2258" s="28"/>
    </row>
    <row r="2259" spans="8:8" s="24" customFormat="1" ht="12.75" customHeight="1" x14ac:dyDescent="0.2">
      <c r="H2259" s="28"/>
    </row>
    <row r="2260" spans="8:8" s="24" customFormat="1" ht="12.75" customHeight="1" x14ac:dyDescent="0.2">
      <c r="H2260" s="28"/>
    </row>
    <row r="2261" spans="8:8" s="24" customFormat="1" ht="12.75" customHeight="1" x14ac:dyDescent="0.2">
      <c r="H2261" s="28"/>
    </row>
    <row r="2262" spans="8:8" s="24" customFormat="1" ht="12.75" customHeight="1" x14ac:dyDescent="0.2">
      <c r="H2262" s="28"/>
    </row>
    <row r="2263" spans="8:8" s="24" customFormat="1" ht="12.75" customHeight="1" x14ac:dyDescent="0.2">
      <c r="H2263" s="28"/>
    </row>
    <row r="2264" spans="8:8" s="24" customFormat="1" ht="12.75" customHeight="1" x14ac:dyDescent="0.2">
      <c r="H2264" s="28"/>
    </row>
    <row r="2265" spans="8:8" s="24" customFormat="1" ht="12.75" customHeight="1" x14ac:dyDescent="0.2">
      <c r="H2265" s="28"/>
    </row>
    <row r="2266" spans="8:8" s="24" customFormat="1" ht="12.75" customHeight="1" x14ac:dyDescent="0.2">
      <c r="H2266" s="28"/>
    </row>
    <row r="2267" spans="8:8" s="24" customFormat="1" ht="12.75" customHeight="1" x14ac:dyDescent="0.2">
      <c r="H2267" s="28"/>
    </row>
    <row r="2268" spans="8:8" s="24" customFormat="1" ht="12.75" customHeight="1" x14ac:dyDescent="0.2">
      <c r="H2268" s="28"/>
    </row>
    <row r="2269" spans="8:8" s="24" customFormat="1" ht="12.75" customHeight="1" x14ac:dyDescent="0.2">
      <c r="H2269" s="28"/>
    </row>
    <row r="2270" spans="8:8" s="24" customFormat="1" ht="12.75" customHeight="1" x14ac:dyDescent="0.2">
      <c r="H2270" s="28"/>
    </row>
    <row r="2271" spans="8:8" s="24" customFormat="1" ht="12.75" customHeight="1" x14ac:dyDescent="0.2">
      <c r="H2271" s="28"/>
    </row>
    <row r="2272" spans="8:8" s="24" customFormat="1" ht="12.75" customHeight="1" x14ac:dyDescent="0.2">
      <c r="H2272" s="28"/>
    </row>
    <row r="2273" spans="8:8" s="24" customFormat="1" ht="12.75" customHeight="1" x14ac:dyDescent="0.2">
      <c r="H2273" s="28"/>
    </row>
    <row r="2274" spans="8:8" s="24" customFormat="1" ht="12.75" customHeight="1" x14ac:dyDescent="0.2">
      <c r="H2274" s="28"/>
    </row>
    <row r="2275" spans="8:8" s="24" customFormat="1" ht="12.75" customHeight="1" x14ac:dyDescent="0.2">
      <c r="H2275" s="28"/>
    </row>
    <row r="2276" spans="8:8" s="24" customFormat="1" ht="12.75" customHeight="1" x14ac:dyDescent="0.2">
      <c r="H2276" s="28"/>
    </row>
    <row r="2277" spans="8:8" s="24" customFormat="1" ht="12.75" customHeight="1" x14ac:dyDescent="0.2">
      <c r="H2277" s="28"/>
    </row>
    <row r="2278" spans="8:8" s="24" customFormat="1" ht="12.75" customHeight="1" x14ac:dyDescent="0.2">
      <c r="H2278" s="28"/>
    </row>
    <row r="2279" spans="8:8" s="24" customFormat="1" ht="12.75" customHeight="1" x14ac:dyDescent="0.2">
      <c r="H2279" s="28"/>
    </row>
    <row r="2280" spans="8:8" s="24" customFormat="1" ht="12.75" customHeight="1" x14ac:dyDescent="0.2">
      <c r="H2280" s="28"/>
    </row>
    <row r="2281" spans="8:8" s="24" customFormat="1" ht="12.75" customHeight="1" x14ac:dyDescent="0.2">
      <c r="H2281" s="28"/>
    </row>
    <row r="2282" spans="8:8" s="24" customFormat="1" ht="12.75" customHeight="1" x14ac:dyDescent="0.2">
      <c r="H2282" s="28"/>
    </row>
    <row r="2283" spans="8:8" s="24" customFormat="1" ht="12.75" customHeight="1" x14ac:dyDescent="0.2">
      <c r="H2283" s="28"/>
    </row>
    <row r="2284" spans="8:8" s="24" customFormat="1" ht="12.75" customHeight="1" x14ac:dyDescent="0.2">
      <c r="H2284" s="28"/>
    </row>
    <row r="2285" spans="8:8" s="24" customFormat="1" ht="12.75" customHeight="1" x14ac:dyDescent="0.2">
      <c r="H2285" s="28"/>
    </row>
    <row r="2286" spans="8:8" s="24" customFormat="1" ht="12.75" customHeight="1" x14ac:dyDescent="0.2">
      <c r="H2286" s="28"/>
    </row>
    <row r="2287" spans="8:8" s="24" customFormat="1" ht="12.75" customHeight="1" x14ac:dyDescent="0.2">
      <c r="H2287" s="28"/>
    </row>
    <row r="2288" spans="8:8" s="24" customFormat="1" ht="12.75" customHeight="1" x14ac:dyDescent="0.2">
      <c r="H2288" s="28"/>
    </row>
    <row r="2289" spans="8:8" s="24" customFormat="1" ht="12.75" customHeight="1" x14ac:dyDescent="0.2">
      <c r="H2289" s="28"/>
    </row>
    <row r="2290" spans="8:8" s="24" customFormat="1" ht="12.75" customHeight="1" x14ac:dyDescent="0.2">
      <c r="H2290" s="28"/>
    </row>
    <row r="2291" spans="8:8" s="24" customFormat="1" ht="12.75" customHeight="1" x14ac:dyDescent="0.2">
      <c r="H2291" s="28"/>
    </row>
    <row r="2292" spans="8:8" s="24" customFormat="1" ht="12.75" customHeight="1" x14ac:dyDescent="0.2">
      <c r="H2292" s="28"/>
    </row>
    <row r="2293" spans="8:8" s="24" customFormat="1" ht="12.75" customHeight="1" x14ac:dyDescent="0.2">
      <c r="H2293" s="28"/>
    </row>
    <row r="2294" spans="8:8" s="24" customFormat="1" ht="12.75" customHeight="1" x14ac:dyDescent="0.2">
      <c r="H2294" s="28"/>
    </row>
    <row r="2295" spans="8:8" s="24" customFormat="1" ht="12.75" customHeight="1" x14ac:dyDescent="0.2">
      <c r="H2295" s="28"/>
    </row>
    <row r="2296" spans="8:8" s="24" customFormat="1" ht="12.75" customHeight="1" x14ac:dyDescent="0.2">
      <c r="H2296" s="28"/>
    </row>
    <row r="2297" spans="8:8" s="24" customFormat="1" ht="12.75" customHeight="1" x14ac:dyDescent="0.2">
      <c r="H2297" s="28"/>
    </row>
    <row r="2298" spans="8:8" s="24" customFormat="1" ht="12.75" customHeight="1" x14ac:dyDescent="0.2">
      <c r="H2298" s="28"/>
    </row>
    <row r="2299" spans="8:8" s="24" customFormat="1" ht="12.75" customHeight="1" x14ac:dyDescent="0.2">
      <c r="H2299" s="28"/>
    </row>
    <row r="2300" spans="8:8" s="24" customFormat="1" ht="12.75" customHeight="1" x14ac:dyDescent="0.2">
      <c r="H2300" s="28"/>
    </row>
    <row r="2301" spans="8:8" s="24" customFormat="1" ht="12.75" customHeight="1" x14ac:dyDescent="0.2">
      <c r="H2301" s="28"/>
    </row>
    <row r="2302" spans="8:8" s="24" customFormat="1" ht="12.75" customHeight="1" x14ac:dyDescent="0.2">
      <c r="H2302" s="28"/>
    </row>
    <row r="2303" spans="8:8" s="24" customFormat="1" ht="12.75" customHeight="1" x14ac:dyDescent="0.2">
      <c r="H2303" s="28"/>
    </row>
    <row r="2304" spans="8:8" s="24" customFormat="1" ht="12.75" customHeight="1" x14ac:dyDescent="0.2">
      <c r="H2304" s="28"/>
    </row>
    <row r="2305" spans="8:8" s="24" customFormat="1" ht="12.75" customHeight="1" x14ac:dyDescent="0.2">
      <c r="H2305" s="28"/>
    </row>
    <row r="2306" spans="8:8" s="24" customFormat="1" ht="12.75" customHeight="1" x14ac:dyDescent="0.2">
      <c r="H2306" s="28"/>
    </row>
    <row r="2307" spans="8:8" s="24" customFormat="1" ht="12.75" customHeight="1" x14ac:dyDescent="0.2">
      <c r="H2307" s="28"/>
    </row>
    <row r="2308" spans="8:8" s="24" customFormat="1" ht="12.75" customHeight="1" x14ac:dyDescent="0.2">
      <c r="H2308" s="28"/>
    </row>
    <row r="2309" spans="8:8" s="24" customFormat="1" ht="12.75" customHeight="1" x14ac:dyDescent="0.2">
      <c r="H2309" s="28"/>
    </row>
    <row r="2310" spans="8:8" s="24" customFormat="1" ht="12.75" customHeight="1" x14ac:dyDescent="0.2">
      <c r="H2310" s="28"/>
    </row>
    <row r="2311" spans="8:8" s="24" customFormat="1" ht="12.75" customHeight="1" x14ac:dyDescent="0.2">
      <c r="H2311" s="28"/>
    </row>
    <row r="2312" spans="8:8" s="24" customFormat="1" ht="12.75" customHeight="1" x14ac:dyDescent="0.2">
      <c r="H2312" s="28"/>
    </row>
    <row r="2313" spans="8:8" s="24" customFormat="1" ht="12.75" customHeight="1" x14ac:dyDescent="0.2">
      <c r="H2313" s="28"/>
    </row>
    <row r="2314" spans="8:8" s="24" customFormat="1" ht="12.75" customHeight="1" x14ac:dyDescent="0.2">
      <c r="H2314" s="28"/>
    </row>
    <row r="2315" spans="8:8" s="24" customFormat="1" ht="12.75" customHeight="1" x14ac:dyDescent="0.2">
      <c r="H2315" s="28"/>
    </row>
    <row r="2316" spans="8:8" s="24" customFormat="1" ht="12.75" customHeight="1" x14ac:dyDescent="0.2">
      <c r="H2316" s="28"/>
    </row>
    <row r="2317" spans="8:8" s="24" customFormat="1" ht="12.75" customHeight="1" x14ac:dyDescent="0.2">
      <c r="H2317" s="28"/>
    </row>
    <row r="2318" spans="8:8" s="24" customFormat="1" ht="12.75" customHeight="1" x14ac:dyDescent="0.2">
      <c r="H2318" s="28"/>
    </row>
    <row r="2319" spans="8:8" s="24" customFormat="1" ht="12.75" customHeight="1" x14ac:dyDescent="0.2">
      <c r="H2319" s="28"/>
    </row>
    <row r="2320" spans="8:8" s="24" customFormat="1" ht="12.75" customHeight="1" x14ac:dyDescent="0.2">
      <c r="H2320" s="28"/>
    </row>
    <row r="2321" spans="8:8" s="24" customFormat="1" ht="12.75" customHeight="1" x14ac:dyDescent="0.2">
      <c r="H2321" s="28"/>
    </row>
    <row r="2322" spans="8:8" s="24" customFormat="1" ht="12.75" customHeight="1" x14ac:dyDescent="0.2">
      <c r="H2322" s="28"/>
    </row>
    <row r="2323" spans="8:8" s="24" customFormat="1" ht="12.75" customHeight="1" x14ac:dyDescent="0.2">
      <c r="H2323" s="28"/>
    </row>
    <row r="2324" spans="8:8" s="24" customFormat="1" ht="12.75" customHeight="1" x14ac:dyDescent="0.2">
      <c r="H2324" s="28"/>
    </row>
    <row r="2325" spans="8:8" s="24" customFormat="1" ht="12.75" customHeight="1" x14ac:dyDescent="0.2">
      <c r="H2325" s="28"/>
    </row>
    <row r="2326" spans="8:8" s="24" customFormat="1" ht="12.75" customHeight="1" x14ac:dyDescent="0.2">
      <c r="H2326" s="28"/>
    </row>
    <row r="2327" spans="8:8" s="24" customFormat="1" ht="12.75" customHeight="1" x14ac:dyDescent="0.2">
      <c r="H2327" s="28"/>
    </row>
    <row r="2328" spans="8:8" s="24" customFormat="1" ht="12.75" customHeight="1" x14ac:dyDescent="0.2">
      <c r="H2328" s="28"/>
    </row>
    <row r="2329" spans="8:8" s="24" customFormat="1" ht="12.75" customHeight="1" x14ac:dyDescent="0.2">
      <c r="H2329" s="28"/>
    </row>
    <row r="2330" spans="8:8" s="24" customFormat="1" ht="12.75" customHeight="1" x14ac:dyDescent="0.2">
      <c r="H2330" s="28"/>
    </row>
    <row r="2331" spans="8:8" s="24" customFormat="1" ht="12.75" customHeight="1" x14ac:dyDescent="0.2">
      <c r="H2331" s="28"/>
    </row>
    <row r="2332" spans="8:8" s="24" customFormat="1" ht="12.75" customHeight="1" x14ac:dyDescent="0.2">
      <c r="H2332" s="28"/>
    </row>
    <row r="2333" spans="8:8" s="24" customFormat="1" ht="12.75" customHeight="1" x14ac:dyDescent="0.2">
      <c r="H2333" s="28"/>
    </row>
    <row r="2334" spans="8:8" s="24" customFormat="1" ht="12.75" customHeight="1" x14ac:dyDescent="0.2">
      <c r="H2334" s="28"/>
    </row>
    <row r="2335" spans="8:8" s="24" customFormat="1" ht="12.75" customHeight="1" x14ac:dyDescent="0.2">
      <c r="H2335" s="28"/>
    </row>
    <row r="2336" spans="8:8" s="24" customFormat="1" ht="12.75" customHeight="1" x14ac:dyDescent="0.2">
      <c r="H2336" s="28"/>
    </row>
    <row r="2337" spans="8:8" s="24" customFormat="1" ht="12.75" customHeight="1" x14ac:dyDescent="0.2">
      <c r="H2337" s="28"/>
    </row>
    <row r="2338" spans="8:8" s="24" customFormat="1" ht="12.75" customHeight="1" x14ac:dyDescent="0.2">
      <c r="H2338" s="28"/>
    </row>
    <row r="2339" spans="8:8" s="24" customFormat="1" ht="12.75" customHeight="1" x14ac:dyDescent="0.2">
      <c r="H2339" s="28"/>
    </row>
    <row r="2340" spans="8:8" s="24" customFormat="1" ht="12.75" customHeight="1" x14ac:dyDescent="0.2">
      <c r="H2340" s="28"/>
    </row>
    <row r="2341" spans="8:8" s="24" customFormat="1" ht="12.75" customHeight="1" x14ac:dyDescent="0.2">
      <c r="H2341" s="28"/>
    </row>
    <row r="2342" spans="8:8" s="24" customFormat="1" ht="12.75" customHeight="1" x14ac:dyDescent="0.2">
      <c r="H2342" s="28"/>
    </row>
    <row r="2343" spans="8:8" s="24" customFormat="1" ht="12.75" customHeight="1" x14ac:dyDescent="0.2">
      <c r="H2343" s="28"/>
    </row>
    <row r="2344" spans="8:8" s="24" customFormat="1" ht="12.75" customHeight="1" x14ac:dyDescent="0.2">
      <c r="H2344" s="28"/>
    </row>
    <row r="2345" spans="8:8" s="24" customFormat="1" ht="12.75" customHeight="1" x14ac:dyDescent="0.2">
      <c r="H2345" s="28"/>
    </row>
    <row r="2346" spans="8:8" s="24" customFormat="1" ht="12.75" customHeight="1" x14ac:dyDescent="0.2">
      <c r="H2346" s="28"/>
    </row>
    <row r="2347" spans="8:8" s="24" customFormat="1" ht="12.75" customHeight="1" x14ac:dyDescent="0.2">
      <c r="H2347" s="28"/>
    </row>
    <row r="2348" spans="8:8" s="24" customFormat="1" ht="12.75" customHeight="1" x14ac:dyDescent="0.2">
      <c r="H2348" s="28"/>
    </row>
    <row r="2349" spans="8:8" s="24" customFormat="1" ht="12.75" customHeight="1" x14ac:dyDescent="0.2">
      <c r="H2349" s="28"/>
    </row>
    <row r="2350" spans="8:8" s="24" customFormat="1" ht="12.75" customHeight="1" x14ac:dyDescent="0.2">
      <c r="H2350" s="28"/>
    </row>
    <row r="2351" spans="8:8" s="24" customFormat="1" ht="12.75" customHeight="1" x14ac:dyDescent="0.2">
      <c r="H2351" s="28"/>
    </row>
    <row r="2352" spans="8:8" s="24" customFormat="1" ht="12.75" customHeight="1" x14ac:dyDescent="0.2">
      <c r="H2352" s="28"/>
    </row>
    <row r="2353" spans="8:8" s="24" customFormat="1" ht="12.75" customHeight="1" x14ac:dyDescent="0.2">
      <c r="H2353" s="28"/>
    </row>
    <row r="2354" spans="8:8" s="24" customFormat="1" ht="12.75" customHeight="1" x14ac:dyDescent="0.2">
      <c r="H2354" s="28"/>
    </row>
    <row r="2355" spans="8:8" s="24" customFormat="1" ht="12.75" customHeight="1" x14ac:dyDescent="0.2">
      <c r="H2355" s="28"/>
    </row>
    <row r="2356" spans="8:8" s="24" customFormat="1" ht="12.75" customHeight="1" x14ac:dyDescent="0.2">
      <c r="H2356" s="28"/>
    </row>
    <row r="2357" spans="8:8" s="24" customFormat="1" ht="12.75" customHeight="1" x14ac:dyDescent="0.2">
      <c r="H2357" s="28"/>
    </row>
    <row r="2358" spans="8:8" s="24" customFormat="1" ht="12.75" customHeight="1" x14ac:dyDescent="0.2">
      <c r="H2358" s="28"/>
    </row>
    <row r="2359" spans="8:8" s="24" customFormat="1" ht="12.75" customHeight="1" x14ac:dyDescent="0.2">
      <c r="H2359" s="28"/>
    </row>
    <row r="2360" spans="8:8" s="24" customFormat="1" ht="12.75" customHeight="1" x14ac:dyDescent="0.2">
      <c r="H2360" s="28"/>
    </row>
    <row r="2361" spans="8:8" s="24" customFormat="1" ht="12.75" customHeight="1" x14ac:dyDescent="0.2">
      <c r="H2361" s="28"/>
    </row>
    <row r="2362" spans="8:8" s="24" customFormat="1" ht="12.75" customHeight="1" x14ac:dyDescent="0.2">
      <c r="H2362" s="28"/>
    </row>
    <row r="2363" spans="8:8" s="24" customFormat="1" ht="12.75" customHeight="1" x14ac:dyDescent="0.2">
      <c r="H2363" s="28"/>
    </row>
    <row r="2364" spans="8:8" s="24" customFormat="1" ht="12.75" customHeight="1" x14ac:dyDescent="0.2">
      <c r="H2364" s="28"/>
    </row>
    <row r="2365" spans="8:8" s="24" customFormat="1" ht="12.75" customHeight="1" x14ac:dyDescent="0.2">
      <c r="H2365" s="28"/>
    </row>
    <row r="2366" spans="8:8" s="24" customFormat="1" ht="12.75" customHeight="1" x14ac:dyDescent="0.2">
      <c r="H2366" s="28"/>
    </row>
    <row r="2367" spans="8:8" s="24" customFormat="1" ht="12.75" customHeight="1" x14ac:dyDescent="0.2">
      <c r="H2367" s="28"/>
    </row>
    <row r="2368" spans="8:8" s="24" customFormat="1" ht="12.75" customHeight="1" x14ac:dyDescent="0.2">
      <c r="H2368" s="28"/>
    </row>
    <row r="2369" spans="8:8" s="24" customFormat="1" ht="12.75" customHeight="1" x14ac:dyDescent="0.2">
      <c r="H2369" s="28"/>
    </row>
    <row r="2370" spans="8:8" s="24" customFormat="1" ht="12.75" customHeight="1" x14ac:dyDescent="0.2">
      <c r="H2370" s="28"/>
    </row>
    <row r="2371" spans="8:8" s="24" customFormat="1" ht="12.75" customHeight="1" x14ac:dyDescent="0.2">
      <c r="H2371" s="28"/>
    </row>
    <row r="2372" spans="8:8" s="24" customFormat="1" ht="12.75" customHeight="1" x14ac:dyDescent="0.2">
      <c r="H2372" s="28"/>
    </row>
    <row r="2373" spans="8:8" s="24" customFormat="1" ht="12.75" customHeight="1" x14ac:dyDescent="0.2">
      <c r="H2373" s="28"/>
    </row>
    <row r="2374" spans="8:8" s="24" customFormat="1" ht="12.75" customHeight="1" x14ac:dyDescent="0.2">
      <c r="H2374" s="28"/>
    </row>
    <row r="2375" spans="8:8" s="24" customFormat="1" ht="12.75" customHeight="1" x14ac:dyDescent="0.2">
      <c r="H2375" s="28"/>
    </row>
    <row r="2376" spans="8:8" s="24" customFormat="1" ht="12.75" customHeight="1" x14ac:dyDescent="0.2">
      <c r="H2376" s="28"/>
    </row>
    <row r="2377" spans="8:8" s="24" customFormat="1" ht="12.75" customHeight="1" x14ac:dyDescent="0.2">
      <c r="H2377" s="28"/>
    </row>
    <row r="2378" spans="8:8" s="24" customFormat="1" ht="12.75" customHeight="1" x14ac:dyDescent="0.2">
      <c r="H2378" s="28"/>
    </row>
    <row r="2379" spans="8:8" s="24" customFormat="1" ht="12.75" customHeight="1" x14ac:dyDescent="0.2">
      <c r="H2379" s="28"/>
    </row>
    <row r="2380" spans="8:8" s="24" customFormat="1" ht="12.75" customHeight="1" x14ac:dyDescent="0.2">
      <c r="H2380" s="28"/>
    </row>
    <row r="2381" spans="8:8" s="24" customFormat="1" ht="12.75" customHeight="1" x14ac:dyDescent="0.2">
      <c r="H2381" s="28"/>
    </row>
    <row r="2382" spans="8:8" s="24" customFormat="1" ht="12.75" customHeight="1" x14ac:dyDescent="0.2">
      <c r="H2382" s="28"/>
    </row>
    <row r="2383" spans="8:8" s="24" customFormat="1" ht="12.75" customHeight="1" x14ac:dyDescent="0.2">
      <c r="H2383" s="28"/>
    </row>
    <row r="2384" spans="8:8" s="24" customFormat="1" ht="12.75" customHeight="1" x14ac:dyDescent="0.2">
      <c r="H2384" s="28"/>
    </row>
    <row r="2385" spans="8:8" s="24" customFormat="1" ht="12.75" customHeight="1" x14ac:dyDescent="0.2">
      <c r="H2385" s="28"/>
    </row>
    <row r="2386" spans="8:8" s="24" customFormat="1" ht="12.75" customHeight="1" x14ac:dyDescent="0.2">
      <c r="H2386" s="28"/>
    </row>
    <row r="2387" spans="8:8" s="24" customFormat="1" ht="12.75" customHeight="1" x14ac:dyDescent="0.2">
      <c r="H2387" s="28"/>
    </row>
    <row r="2388" spans="8:8" s="24" customFormat="1" ht="12.75" customHeight="1" x14ac:dyDescent="0.2">
      <c r="H2388" s="28"/>
    </row>
    <row r="2389" spans="8:8" s="24" customFormat="1" ht="12.75" customHeight="1" x14ac:dyDescent="0.2">
      <c r="H2389" s="28"/>
    </row>
    <row r="2390" spans="8:8" s="24" customFormat="1" ht="12.75" customHeight="1" x14ac:dyDescent="0.2">
      <c r="H2390" s="28"/>
    </row>
    <row r="2391" spans="8:8" s="24" customFormat="1" ht="12.75" customHeight="1" x14ac:dyDescent="0.2">
      <c r="H2391" s="28"/>
    </row>
    <row r="2392" spans="8:8" s="24" customFormat="1" ht="12.75" customHeight="1" x14ac:dyDescent="0.2">
      <c r="H2392" s="28"/>
    </row>
    <row r="2393" spans="8:8" s="24" customFormat="1" ht="12.75" customHeight="1" x14ac:dyDescent="0.2">
      <c r="H2393" s="28"/>
    </row>
    <row r="2394" spans="8:8" s="24" customFormat="1" ht="12.75" customHeight="1" x14ac:dyDescent="0.2">
      <c r="H2394" s="28"/>
    </row>
    <row r="2395" spans="8:8" s="24" customFormat="1" ht="12.75" customHeight="1" x14ac:dyDescent="0.2">
      <c r="H2395" s="28"/>
    </row>
    <row r="2396" spans="8:8" s="24" customFormat="1" ht="12.75" customHeight="1" x14ac:dyDescent="0.2">
      <c r="H2396" s="28"/>
    </row>
    <row r="2397" spans="8:8" s="24" customFormat="1" ht="12.75" customHeight="1" x14ac:dyDescent="0.2">
      <c r="H2397" s="28"/>
    </row>
    <row r="2398" spans="8:8" s="24" customFormat="1" ht="12.75" customHeight="1" x14ac:dyDescent="0.2">
      <c r="H2398" s="28"/>
    </row>
    <row r="2399" spans="8:8" s="24" customFormat="1" ht="12.75" customHeight="1" x14ac:dyDescent="0.2">
      <c r="H2399" s="28"/>
    </row>
    <row r="2400" spans="8:8" s="24" customFormat="1" ht="12.75" customHeight="1" x14ac:dyDescent="0.2">
      <c r="H2400" s="28"/>
    </row>
    <row r="2401" spans="8:8" s="24" customFormat="1" ht="12.75" customHeight="1" x14ac:dyDescent="0.2">
      <c r="H2401" s="28"/>
    </row>
    <row r="2402" spans="8:8" s="24" customFormat="1" ht="12.75" customHeight="1" x14ac:dyDescent="0.2">
      <c r="H2402" s="28"/>
    </row>
    <row r="2403" spans="8:8" s="24" customFormat="1" ht="12.75" customHeight="1" x14ac:dyDescent="0.2">
      <c r="H2403" s="28"/>
    </row>
    <row r="2404" spans="8:8" s="24" customFormat="1" ht="12.75" customHeight="1" x14ac:dyDescent="0.2">
      <c r="H2404" s="28"/>
    </row>
    <row r="2405" spans="8:8" s="24" customFormat="1" ht="12.75" customHeight="1" x14ac:dyDescent="0.2">
      <c r="H2405" s="28"/>
    </row>
    <row r="2406" spans="8:8" s="24" customFormat="1" ht="12.75" customHeight="1" x14ac:dyDescent="0.2">
      <c r="H2406" s="28"/>
    </row>
    <row r="2407" spans="8:8" s="24" customFormat="1" ht="12.75" customHeight="1" x14ac:dyDescent="0.2">
      <c r="H2407" s="28"/>
    </row>
    <row r="2408" spans="8:8" s="24" customFormat="1" ht="12.75" customHeight="1" x14ac:dyDescent="0.2">
      <c r="H2408" s="28"/>
    </row>
    <row r="2409" spans="8:8" s="24" customFormat="1" ht="12.75" customHeight="1" x14ac:dyDescent="0.2">
      <c r="H2409" s="28"/>
    </row>
    <row r="2410" spans="8:8" s="24" customFormat="1" ht="12.75" customHeight="1" x14ac:dyDescent="0.2">
      <c r="H2410" s="28"/>
    </row>
    <row r="2411" spans="8:8" s="24" customFormat="1" ht="12.75" customHeight="1" x14ac:dyDescent="0.2">
      <c r="H2411" s="28"/>
    </row>
    <row r="2412" spans="8:8" s="24" customFormat="1" ht="12.75" customHeight="1" x14ac:dyDescent="0.2">
      <c r="H2412" s="28"/>
    </row>
    <row r="2413" spans="8:8" s="24" customFormat="1" ht="12.75" customHeight="1" x14ac:dyDescent="0.2">
      <c r="H2413" s="28"/>
    </row>
    <row r="2414" spans="8:8" s="24" customFormat="1" ht="12.75" customHeight="1" x14ac:dyDescent="0.2">
      <c r="H2414" s="28"/>
    </row>
    <row r="2415" spans="8:8" s="24" customFormat="1" ht="12.75" customHeight="1" x14ac:dyDescent="0.2">
      <c r="H2415" s="28"/>
    </row>
    <row r="2416" spans="8:8" s="24" customFormat="1" ht="12.75" customHeight="1" x14ac:dyDescent="0.2">
      <c r="H2416" s="28"/>
    </row>
    <row r="2417" spans="8:8" s="24" customFormat="1" ht="12.75" customHeight="1" x14ac:dyDescent="0.2">
      <c r="H2417" s="28"/>
    </row>
    <row r="2418" spans="8:8" s="24" customFormat="1" ht="12.75" customHeight="1" x14ac:dyDescent="0.2">
      <c r="H2418" s="28"/>
    </row>
    <row r="2419" spans="8:8" s="24" customFormat="1" ht="12.75" customHeight="1" x14ac:dyDescent="0.2">
      <c r="H2419" s="28"/>
    </row>
    <row r="2420" spans="8:8" s="24" customFormat="1" ht="12.75" customHeight="1" x14ac:dyDescent="0.2">
      <c r="H2420" s="28"/>
    </row>
    <row r="2421" spans="8:8" s="24" customFormat="1" ht="12.75" customHeight="1" x14ac:dyDescent="0.2">
      <c r="H2421" s="28"/>
    </row>
    <row r="2422" spans="8:8" s="24" customFormat="1" ht="12.75" customHeight="1" x14ac:dyDescent="0.2">
      <c r="H2422" s="28"/>
    </row>
    <row r="2423" spans="8:8" s="24" customFormat="1" ht="12.75" customHeight="1" x14ac:dyDescent="0.2">
      <c r="H2423" s="28"/>
    </row>
    <row r="2424" spans="8:8" s="24" customFormat="1" ht="12.75" customHeight="1" x14ac:dyDescent="0.2">
      <c r="H2424" s="28"/>
    </row>
    <row r="2425" spans="8:8" s="24" customFormat="1" ht="12.75" customHeight="1" x14ac:dyDescent="0.2">
      <c r="H2425" s="28"/>
    </row>
    <row r="2426" spans="8:8" s="24" customFormat="1" ht="12.75" customHeight="1" x14ac:dyDescent="0.2">
      <c r="H2426" s="28"/>
    </row>
    <row r="2427" spans="8:8" s="24" customFormat="1" ht="12.75" customHeight="1" x14ac:dyDescent="0.2">
      <c r="H2427" s="28"/>
    </row>
    <row r="2428" spans="8:8" s="24" customFormat="1" ht="12.75" customHeight="1" x14ac:dyDescent="0.2">
      <c r="H2428" s="28"/>
    </row>
    <row r="2429" spans="8:8" s="24" customFormat="1" ht="12.75" customHeight="1" x14ac:dyDescent="0.2">
      <c r="H2429" s="28"/>
    </row>
    <row r="2430" spans="8:8" s="24" customFormat="1" ht="12.75" customHeight="1" x14ac:dyDescent="0.2">
      <c r="H2430" s="28"/>
    </row>
    <row r="2431" spans="8:8" s="24" customFormat="1" ht="12.75" customHeight="1" x14ac:dyDescent="0.2">
      <c r="H2431" s="28"/>
    </row>
    <row r="2432" spans="8:8" s="24" customFormat="1" ht="12.75" customHeight="1" x14ac:dyDescent="0.2">
      <c r="H2432" s="28"/>
    </row>
    <row r="2433" spans="8:8" s="24" customFormat="1" ht="12.75" customHeight="1" x14ac:dyDescent="0.2">
      <c r="H2433" s="28"/>
    </row>
    <row r="2434" spans="8:8" s="24" customFormat="1" ht="12.75" customHeight="1" x14ac:dyDescent="0.2">
      <c r="H2434" s="28"/>
    </row>
    <row r="2435" spans="8:8" s="24" customFormat="1" ht="12.75" customHeight="1" x14ac:dyDescent="0.2">
      <c r="H2435" s="28"/>
    </row>
    <row r="2436" spans="8:8" s="24" customFormat="1" ht="12.75" customHeight="1" x14ac:dyDescent="0.2">
      <c r="H2436" s="28"/>
    </row>
    <row r="2437" spans="8:8" s="24" customFormat="1" ht="12.75" customHeight="1" x14ac:dyDescent="0.2">
      <c r="H2437" s="28"/>
    </row>
    <row r="2438" spans="8:8" s="24" customFormat="1" ht="12.75" customHeight="1" x14ac:dyDescent="0.2">
      <c r="H2438" s="28"/>
    </row>
    <row r="2439" spans="8:8" s="24" customFormat="1" ht="12.75" customHeight="1" x14ac:dyDescent="0.2">
      <c r="H2439" s="28"/>
    </row>
    <row r="2440" spans="8:8" s="24" customFormat="1" ht="12.75" customHeight="1" x14ac:dyDescent="0.2">
      <c r="H2440" s="28"/>
    </row>
    <row r="2441" spans="8:8" s="24" customFormat="1" ht="12.75" customHeight="1" x14ac:dyDescent="0.2">
      <c r="H2441" s="28"/>
    </row>
    <row r="2442" spans="8:8" s="24" customFormat="1" ht="12.75" customHeight="1" x14ac:dyDescent="0.2">
      <c r="H2442" s="28"/>
    </row>
    <row r="2443" spans="8:8" s="24" customFormat="1" ht="12.75" customHeight="1" x14ac:dyDescent="0.2">
      <c r="H2443" s="28"/>
    </row>
    <row r="2444" spans="8:8" s="24" customFormat="1" ht="12.75" customHeight="1" x14ac:dyDescent="0.2">
      <c r="H2444" s="28"/>
    </row>
    <row r="2445" spans="8:8" s="24" customFormat="1" ht="12.75" customHeight="1" x14ac:dyDescent="0.2">
      <c r="H2445" s="28"/>
    </row>
    <row r="2446" spans="8:8" s="24" customFormat="1" ht="12.75" customHeight="1" x14ac:dyDescent="0.2">
      <c r="H2446" s="28"/>
    </row>
    <row r="2447" spans="8:8" s="24" customFormat="1" ht="12.75" customHeight="1" x14ac:dyDescent="0.2">
      <c r="H2447" s="28"/>
    </row>
    <row r="2448" spans="8:8" s="24" customFormat="1" ht="12.75" customHeight="1" x14ac:dyDescent="0.2">
      <c r="H2448" s="28"/>
    </row>
    <row r="2449" spans="8:8" s="24" customFormat="1" ht="12.75" customHeight="1" x14ac:dyDescent="0.2">
      <c r="H2449" s="28"/>
    </row>
    <row r="2450" spans="8:8" s="24" customFormat="1" ht="12.75" customHeight="1" x14ac:dyDescent="0.2">
      <c r="H2450" s="28"/>
    </row>
    <row r="2451" spans="8:8" s="24" customFormat="1" ht="12.75" customHeight="1" x14ac:dyDescent="0.2">
      <c r="H2451" s="28"/>
    </row>
    <row r="2452" spans="8:8" s="24" customFormat="1" ht="12.75" customHeight="1" x14ac:dyDescent="0.2">
      <c r="H2452" s="28"/>
    </row>
    <row r="2453" spans="8:8" s="24" customFormat="1" ht="12.75" customHeight="1" x14ac:dyDescent="0.2">
      <c r="H2453" s="28"/>
    </row>
    <row r="2454" spans="8:8" s="24" customFormat="1" ht="12.75" customHeight="1" x14ac:dyDescent="0.2">
      <c r="H2454" s="28"/>
    </row>
    <row r="2455" spans="8:8" s="24" customFormat="1" ht="12.75" customHeight="1" x14ac:dyDescent="0.2">
      <c r="H2455" s="28"/>
    </row>
    <row r="2456" spans="8:8" s="24" customFormat="1" ht="12.75" customHeight="1" x14ac:dyDescent="0.2">
      <c r="H2456" s="28"/>
    </row>
    <row r="2457" spans="8:8" s="24" customFormat="1" ht="12.75" customHeight="1" x14ac:dyDescent="0.2">
      <c r="H2457" s="28"/>
    </row>
    <row r="2458" spans="8:8" s="24" customFormat="1" ht="12.75" customHeight="1" x14ac:dyDescent="0.2">
      <c r="H2458" s="28"/>
    </row>
    <row r="2459" spans="8:8" s="24" customFormat="1" ht="12.75" customHeight="1" x14ac:dyDescent="0.2">
      <c r="H2459" s="28"/>
    </row>
    <row r="2460" spans="8:8" s="24" customFormat="1" ht="12.75" customHeight="1" x14ac:dyDescent="0.2">
      <c r="H2460" s="28"/>
    </row>
    <row r="2461" spans="8:8" s="24" customFormat="1" ht="12.75" customHeight="1" x14ac:dyDescent="0.2">
      <c r="H2461" s="28"/>
    </row>
    <row r="2462" spans="8:8" s="24" customFormat="1" ht="12.75" customHeight="1" x14ac:dyDescent="0.2">
      <c r="H2462" s="28"/>
    </row>
    <row r="2463" spans="8:8" s="24" customFormat="1" ht="12.75" customHeight="1" x14ac:dyDescent="0.2">
      <c r="H2463" s="28"/>
    </row>
    <row r="2464" spans="8:8" s="24" customFormat="1" ht="12.75" customHeight="1" x14ac:dyDescent="0.2">
      <c r="H2464" s="28"/>
    </row>
    <row r="2465" spans="8:8" s="24" customFormat="1" ht="12.75" customHeight="1" x14ac:dyDescent="0.2">
      <c r="H2465" s="28"/>
    </row>
    <row r="2466" spans="8:8" s="24" customFormat="1" ht="12.75" customHeight="1" x14ac:dyDescent="0.2">
      <c r="H2466" s="28"/>
    </row>
    <row r="2467" spans="8:8" s="24" customFormat="1" ht="12.75" customHeight="1" x14ac:dyDescent="0.2">
      <c r="H2467" s="28"/>
    </row>
    <row r="2468" spans="8:8" s="24" customFormat="1" ht="12.75" customHeight="1" x14ac:dyDescent="0.2">
      <c r="H2468" s="28"/>
    </row>
    <row r="2469" spans="8:8" s="24" customFormat="1" ht="12.75" customHeight="1" x14ac:dyDescent="0.2">
      <c r="H2469" s="28"/>
    </row>
    <row r="2470" spans="8:8" s="24" customFormat="1" ht="12.75" customHeight="1" x14ac:dyDescent="0.2">
      <c r="H2470" s="28"/>
    </row>
    <row r="2471" spans="8:8" s="24" customFormat="1" ht="12.75" customHeight="1" x14ac:dyDescent="0.2">
      <c r="H2471" s="28"/>
    </row>
    <row r="2472" spans="8:8" s="24" customFormat="1" ht="12.75" customHeight="1" x14ac:dyDescent="0.2">
      <c r="H2472" s="28"/>
    </row>
    <row r="2473" spans="8:8" s="24" customFormat="1" ht="12.75" customHeight="1" x14ac:dyDescent="0.2">
      <c r="H2473" s="28"/>
    </row>
    <row r="2474" spans="8:8" s="24" customFormat="1" ht="12.75" customHeight="1" x14ac:dyDescent="0.2">
      <c r="H2474" s="28"/>
    </row>
    <row r="2475" spans="8:8" s="24" customFormat="1" ht="12.75" customHeight="1" x14ac:dyDescent="0.2">
      <c r="H2475" s="28"/>
    </row>
    <row r="2476" spans="8:8" s="24" customFormat="1" ht="12.75" customHeight="1" x14ac:dyDescent="0.2">
      <c r="H2476" s="28"/>
    </row>
    <row r="2477" spans="8:8" s="24" customFormat="1" ht="12.75" customHeight="1" x14ac:dyDescent="0.2">
      <c r="H2477" s="28"/>
    </row>
    <row r="2478" spans="8:8" s="24" customFormat="1" ht="12.75" customHeight="1" x14ac:dyDescent="0.2">
      <c r="H2478" s="28"/>
    </row>
    <row r="2479" spans="8:8" s="24" customFormat="1" ht="12.75" customHeight="1" x14ac:dyDescent="0.2">
      <c r="H2479" s="28"/>
    </row>
    <row r="2480" spans="8:8" s="24" customFormat="1" ht="12.75" customHeight="1" x14ac:dyDescent="0.2">
      <c r="H2480" s="28"/>
    </row>
    <row r="2481" spans="8:8" s="24" customFormat="1" ht="12.75" customHeight="1" x14ac:dyDescent="0.2">
      <c r="H2481" s="28"/>
    </row>
    <row r="2482" spans="8:8" s="24" customFormat="1" ht="12.75" customHeight="1" x14ac:dyDescent="0.2">
      <c r="H2482" s="28"/>
    </row>
    <row r="2483" spans="8:8" s="24" customFormat="1" ht="12.75" customHeight="1" x14ac:dyDescent="0.2">
      <c r="H2483" s="28"/>
    </row>
    <row r="2484" spans="8:8" s="24" customFormat="1" ht="12.75" customHeight="1" x14ac:dyDescent="0.2">
      <c r="H2484" s="28"/>
    </row>
    <row r="2485" spans="8:8" s="24" customFormat="1" ht="12.75" customHeight="1" x14ac:dyDescent="0.2">
      <c r="H2485" s="28"/>
    </row>
    <row r="2486" spans="8:8" s="24" customFormat="1" ht="12.75" customHeight="1" x14ac:dyDescent="0.2">
      <c r="H2486" s="28"/>
    </row>
    <row r="2487" spans="8:8" s="24" customFormat="1" ht="12.75" customHeight="1" x14ac:dyDescent="0.2">
      <c r="H2487" s="28"/>
    </row>
    <row r="2488" spans="8:8" s="24" customFormat="1" ht="12.75" customHeight="1" x14ac:dyDescent="0.2">
      <c r="H2488" s="28"/>
    </row>
    <row r="2489" spans="8:8" s="24" customFormat="1" ht="12.75" customHeight="1" x14ac:dyDescent="0.2">
      <c r="H2489" s="28"/>
    </row>
    <row r="2490" spans="8:8" s="24" customFormat="1" ht="12.75" customHeight="1" x14ac:dyDescent="0.2">
      <c r="H2490" s="28"/>
    </row>
    <row r="2491" spans="8:8" s="24" customFormat="1" ht="12.75" customHeight="1" x14ac:dyDescent="0.2">
      <c r="H2491" s="28"/>
    </row>
    <row r="2492" spans="8:8" s="24" customFormat="1" ht="12.75" customHeight="1" x14ac:dyDescent="0.2">
      <c r="H2492" s="28"/>
    </row>
    <row r="2493" spans="8:8" s="24" customFormat="1" ht="12.75" customHeight="1" x14ac:dyDescent="0.2">
      <c r="H2493" s="28"/>
    </row>
    <row r="2494" spans="8:8" s="24" customFormat="1" ht="12.75" customHeight="1" x14ac:dyDescent="0.2">
      <c r="H2494" s="28"/>
    </row>
    <row r="2495" spans="8:8" s="24" customFormat="1" ht="12.75" customHeight="1" x14ac:dyDescent="0.2">
      <c r="H2495" s="28"/>
    </row>
    <row r="2496" spans="8:8" s="24" customFormat="1" ht="12.75" customHeight="1" x14ac:dyDescent="0.2">
      <c r="H2496" s="28"/>
    </row>
    <row r="2497" spans="8:8" s="24" customFormat="1" ht="12.75" customHeight="1" x14ac:dyDescent="0.2">
      <c r="H2497" s="28"/>
    </row>
    <row r="2498" spans="8:8" s="24" customFormat="1" ht="12.75" customHeight="1" x14ac:dyDescent="0.2">
      <c r="H2498" s="28"/>
    </row>
    <row r="2499" spans="8:8" s="24" customFormat="1" ht="12.75" customHeight="1" x14ac:dyDescent="0.2">
      <c r="H2499" s="28"/>
    </row>
    <row r="2500" spans="8:8" s="24" customFormat="1" ht="12.75" customHeight="1" x14ac:dyDescent="0.2">
      <c r="H2500" s="28"/>
    </row>
    <row r="2501" spans="8:8" s="24" customFormat="1" ht="12.75" customHeight="1" x14ac:dyDescent="0.2">
      <c r="H2501" s="28"/>
    </row>
    <row r="2502" spans="8:8" s="24" customFormat="1" ht="12.75" customHeight="1" x14ac:dyDescent="0.2">
      <c r="H2502" s="28"/>
    </row>
    <row r="2503" spans="8:8" s="24" customFormat="1" ht="12.75" customHeight="1" x14ac:dyDescent="0.2">
      <c r="H2503" s="28"/>
    </row>
    <row r="2504" spans="8:8" s="24" customFormat="1" ht="12.75" customHeight="1" x14ac:dyDescent="0.2">
      <c r="H2504" s="28"/>
    </row>
    <row r="2505" spans="8:8" s="24" customFormat="1" ht="12.75" customHeight="1" x14ac:dyDescent="0.2">
      <c r="H2505" s="28"/>
    </row>
    <row r="2506" spans="8:8" s="24" customFormat="1" ht="12.75" customHeight="1" x14ac:dyDescent="0.2">
      <c r="H2506" s="28"/>
    </row>
    <row r="2507" spans="8:8" s="24" customFormat="1" ht="12.75" customHeight="1" x14ac:dyDescent="0.2">
      <c r="H2507" s="28"/>
    </row>
    <row r="2508" spans="8:8" s="24" customFormat="1" ht="12.75" customHeight="1" x14ac:dyDescent="0.2">
      <c r="H2508" s="28"/>
    </row>
    <row r="2509" spans="8:8" s="24" customFormat="1" ht="12.75" customHeight="1" x14ac:dyDescent="0.2">
      <c r="H2509" s="28"/>
    </row>
    <row r="2510" spans="8:8" s="24" customFormat="1" ht="12.75" customHeight="1" x14ac:dyDescent="0.2">
      <c r="H2510" s="28"/>
    </row>
    <row r="2511" spans="8:8" s="24" customFormat="1" ht="12.75" customHeight="1" x14ac:dyDescent="0.2">
      <c r="H2511" s="28"/>
    </row>
    <row r="2512" spans="8:8" s="24" customFormat="1" ht="12.75" customHeight="1" x14ac:dyDescent="0.2">
      <c r="H2512" s="28"/>
    </row>
    <row r="2513" spans="8:8" s="24" customFormat="1" ht="12.75" customHeight="1" x14ac:dyDescent="0.2">
      <c r="H2513" s="28"/>
    </row>
    <row r="2514" spans="8:8" s="24" customFormat="1" ht="12.75" customHeight="1" x14ac:dyDescent="0.2">
      <c r="H2514" s="28"/>
    </row>
    <row r="2515" spans="8:8" s="24" customFormat="1" ht="12.75" customHeight="1" x14ac:dyDescent="0.2">
      <c r="H2515" s="28"/>
    </row>
    <row r="2516" spans="8:8" s="24" customFormat="1" ht="12.75" customHeight="1" x14ac:dyDescent="0.2">
      <c r="H2516" s="28"/>
    </row>
    <row r="2517" spans="8:8" s="24" customFormat="1" ht="12.75" customHeight="1" x14ac:dyDescent="0.2">
      <c r="H2517" s="28"/>
    </row>
    <row r="2518" spans="8:8" s="24" customFormat="1" ht="12.75" customHeight="1" x14ac:dyDescent="0.2">
      <c r="H2518" s="28"/>
    </row>
    <row r="2519" spans="8:8" s="24" customFormat="1" ht="12.75" customHeight="1" x14ac:dyDescent="0.2">
      <c r="H2519" s="28"/>
    </row>
    <row r="2520" spans="8:8" s="24" customFormat="1" ht="12.75" customHeight="1" x14ac:dyDescent="0.2">
      <c r="H2520" s="28"/>
    </row>
    <row r="2521" spans="8:8" s="24" customFormat="1" ht="12.75" customHeight="1" x14ac:dyDescent="0.2">
      <c r="H2521" s="28"/>
    </row>
    <row r="2522" spans="8:8" s="24" customFormat="1" ht="12.75" customHeight="1" x14ac:dyDescent="0.2">
      <c r="H2522" s="28"/>
    </row>
    <row r="2523" spans="8:8" s="24" customFormat="1" ht="12.75" customHeight="1" x14ac:dyDescent="0.2">
      <c r="H2523" s="28"/>
    </row>
    <row r="2524" spans="8:8" s="24" customFormat="1" ht="12.75" customHeight="1" x14ac:dyDescent="0.2">
      <c r="H2524" s="28"/>
    </row>
    <row r="2525" spans="8:8" s="24" customFormat="1" ht="12.75" customHeight="1" x14ac:dyDescent="0.2">
      <c r="H2525" s="28"/>
    </row>
    <row r="2526" spans="8:8" s="24" customFormat="1" ht="12.75" customHeight="1" x14ac:dyDescent="0.2">
      <c r="H2526" s="28"/>
    </row>
    <row r="2527" spans="8:8" s="24" customFormat="1" ht="12.75" customHeight="1" x14ac:dyDescent="0.2">
      <c r="H2527" s="28"/>
    </row>
    <row r="2528" spans="8:8" s="24" customFormat="1" ht="12.75" customHeight="1" x14ac:dyDescent="0.2">
      <c r="H2528" s="28"/>
    </row>
    <row r="2529" spans="8:8" s="24" customFormat="1" ht="12.75" customHeight="1" x14ac:dyDescent="0.2">
      <c r="H2529" s="28"/>
    </row>
    <row r="2530" spans="8:8" s="24" customFormat="1" ht="12.75" customHeight="1" x14ac:dyDescent="0.2">
      <c r="H2530" s="28"/>
    </row>
    <row r="2531" spans="8:8" s="24" customFormat="1" ht="12.75" customHeight="1" x14ac:dyDescent="0.2">
      <c r="H2531" s="28"/>
    </row>
    <row r="2532" spans="8:8" s="24" customFormat="1" ht="12.75" customHeight="1" x14ac:dyDescent="0.2">
      <c r="H2532" s="28"/>
    </row>
    <row r="2533" spans="8:8" s="24" customFormat="1" ht="12.75" customHeight="1" x14ac:dyDescent="0.2">
      <c r="H2533" s="28"/>
    </row>
    <row r="2534" spans="8:8" s="24" customFormat="1" ht="12.75" customHeight="1" x14ac:dyDescent="0.2">
      <c r="H2534" s="28"/>
    </row>
    <row r="2535" spans="8:8" s="24" customFormat="1" ht="12.75" customHeight="1" x14ac:dyDescent="0.2">
      <c r="H2535" s="28"/>
    </row>
    <row r="2536" spans="8:8" s="24" customFormat="1" ht="12.75" customHeight="1" x14ac:dyDescent="0.2">
      <c r="H2536" s="28"/>
    </row>
    <row r="2537" spans="8:8" s="24" customFormat="1" ht="12.75" customHeight="1" x14ac:dyDescent="0.2">
      <c r="H2537" s="28"/>
    </row>
    <row r="2538" spans="8:8" s="24" customFormat="1" ht="12.75" customHeight="1" x14ac:dyDescent="0.2">
      <c r="H2538" s="28"/>
    </row>
    <row r="2539" spans="8:8" s="24" customFormat="1" ht="12.75" customHeight="1" x14ac:dyDescent="0.2">
      <c r="H2539" s="28"/>
    </row>
    <row r="2540" spans="8:8" s="24" customFormat="1" ht="12.75" customHeight="1" x14ac:dyDescent="0.2">
      <c r="H2540" s="28"/>
    </row>
    <row r="2541" spans="8:8" s="24" customFormat="1" ht="12.75" customHeight="1" x14ac:dyDescent="0.2">
      <c r="H2541" s="28"/>
    </row>
    <row r="2542" spans="8:8" s="24" customFormat="1" ht="12.75" customHeight="1" x14ac:dyDescent="0.2">
      <c r="H2542" s="28"/>
    </row>
    <row r="2543" spans="8:8" s="24" customFormat="1" ht="12.75" customHeight="1" x14ac:dyDescent="0.2">
      <c r="H2543" s="28"/>
    </row>
    <row r="2544" spans="8:8" s="24" customFormat="1" ht="12.75" customHeight="1" x14ac:dyDescent="0.2">
      <c r="H2544" s="28"/>
    </row>
    <row r="2545" spans="8:8" s="24" customFormat="1" ht="12.75" customHeight="1" x14ac:dyDescent="0.2">
      <c r="H2545" s="28"/>
    </row>
    <row r="2546" spans="8:8" s="24" customFormat="1" ht="12.75" customHeight="1" x14ac:dyDescent="0.2">
      <c r="H2546" s="28"/>
    </row>
    <row r="2547" spans="8:8" s="24" customFormat="1" ht="12.75" customHeight="1" x14ac:dyDescent="0.2">
      <c r="H2547" s="28"/>
    </row>
    <row r="2548" spans="8:8" s="24" customFormat="1" ht="12.75" customHeight="1" x14ac:dyDescent="0.2">
      <c r="H2548" s="28"/>
    </row>
    <row r="2549" spans="8:8" s="24" customFormat="1" ht="12.75" customHeight="1" x14ac:dyDescent="0.2">
      <c r="H2549" s="28"/>
    </row>
    <row r="2550" spans="8:8" s="24" customFormat="1" ht="12.75" customHeight="1" x14ac:dyDescent="0.2">
      <c r="H2550" s="28"/>
    </row>
    <row r="2551" spans="8:8" s="24" customFormat="1" ht="12.75" customHeight="1" x14ac:dyDescent="0.2">
      <c r="H2551" s="28"/>
    </row>
    <row r="2552" spans="8:8" s="24" customFormat="1" ht="12.75" customHeight="1" x14ac:dyDescent="0.2">
      <c r="H2552" s="28"/>
    </row>
    <row r="2553" spans="8:8" s="24" customFormat="1" ht="12.75" customHeight="1" x14ac:dyDescent="0.2">
      <c r="H2553" s="28"/>
    </row>
    <row r="2554" spans="8:8" s="24" customFormat="1" ht="12.75" customHeight="1" x14ac:dyDescent="0.2">
      <c r="H2554" s="28"/>
    </row>
    <row r="2555" spans="8:8" s="24" customFormat="1" ht="12.75" customHeight="1" x14ac:dyDescent="0.2">
      <c r="H2555" s="28"/>
    </row>
    <row r="2556" spans="8:8" s="24" customFormat="1" ht="12.75" customHeight="1" x14ac:dyDescent="0.2">
      <c r="H2556" s="28"/>
    </row>
    <row r="2557" spans="8:8" s="24" customFormat="1" ht="12.75" customHeight="1" x14ac:dyDescent="0.2">
      <c r="H2557" s="28"/>
    </row>
    <row r="2558" spans="8:8" s="24" customFormat="1" ht="12.75" customHeight="1" x14ac:dyDescent="0.2">
      <c r="H2558" s="28"/>
    </row>
    <row r="2559" spans="8:8" s="24" customFormat="1" ht="12.75" customHeight="1" x14ac:dyDescent="0.2">
      <c r="H2559" s="28"/>
    </row>
    <row r="2560" spans="8:8" s="24" customFormat="1" ht="12.75" customHeight="1" x14ac:dyDescent="0.2">
      <c r="H2560" s="28"/>
    </row>
    <row r="2561" spans="8:8" s="24" customFormat="1" ht="12.75" customHeight="1" x14ac:dyDescent="0.2">
      <c r="H2561" s="28"/>
    </row>
    <row r="2562" spans="8:8" s="24" customFormat="1" ht="12.75" customHeight="1" x14ac:dyDescent="0.2">
      <c r="H2562" s="28"/>
    </row>
    <row r="2563" spans="8:8" s="24" customFormat="1" ht="12.75" customHeight="1" x14ac:dyDescent="0.2">
      <c r="H2563" s="28"/>
    </row>
    <row r="2564" spans="8:8" s="24" customFormat="1" ht="12.75" customHeight="1" x14ac:dyDescent="0.2">
      <c r="H2564" s="28"/>
    </row>
    <row r="2565" spans="8:8" s="24" customFormat="1" ht="12.75" customHeight="1" x14ac:dyDescent="0.2">
      <c r="H2565" s="28"/>
    </row>
    <row r="2566" spans="8:8" s="24" customFormat="1" ht="12.75" customHeight="1" x14ac:dyDescent="0.2">
      <c r="H2566" s="28"/>
    </row>
    <row r="2567" spans="8:8" s="24" customFormat="1" ht="12.75" customHeight="1" x14ac:dyDescent="0.2">
      <c r="H2567" s="28"/>
    </row>
    <row r="2568" spans="8:8" s="24" customFormat="1" ht="12.75" customHeight="1" x14ac:dyDescent="0.2">
      <c r="H2568" s="28"/>
    </row>
    <row r="2569" spans="8:8" s="24" customFormat="1" ht="12.75" customHeight="1" x14ac:dyDescent="0.2">
      <c r="H2569" s="28"/>
    </row>
    <row r="2570" spans="8:8" s="24" customFormat="1" ht="12.75" customHeight="1" x14ac:dyDescent="0.2">
      <c r="H2570" s="28"/>
    </row>
    <row r="2571" spans="8:8" s="24" customFormat="1" ht="12.75" customHeight="1" x14ac:dyDescent="0.2">
      <c r="H2571" s="28"/>
    </row>
    <row r="2572" spans="8:8" s="24" customFormat="1" ht="12.75" customHeight="1" x14ac:dyDescent="0.2">
      <c r="H2572" s="28"/>
    </row>
    <row r="2573" spans="8:8" s="24" customFormat="1" ht="12.75" customHeight="1" x14ac:dyDescent="0.2">
      <c r="H2573" s="28"/>
    </row>
    <row r="2574" spans="8:8" s="24" customFormat="1" ht="12.75" customHeight="1" x14ac:dyDescent="0.2">
      <c r="H2574" s="28"/>
    </row>
    <row r="2575" spans="8:8" s="24" customFormat="1" ht="12.75" customHeight="1" x14ac:dyDescent="0.2">
      <c r="H2575" s="28"/>
    </row>
    <row r="2576" spans="8:8" s="24" customFormat="1" ht="12.75" customHeight="1" x14ac:dyDescent="0.2">
      <c r="H2576" s="28"/>
    </row>
    <row r="2577" spans="8:8" s="24" customFormat="1" ht="12.75" customHeight="1" x14ac:dyDescent="0.2">
      <c r="H2577" s="28"/>
    </row>
    <row r="2578" spans="8:8" s="24" customFormat="1" ht="12.75" customHeight="1" x14ac:dyDescent="0.2">
      <c r="H2578" s="28"/>
    </row>
    <row r="2579" spans="8:8" s="24" customFormat="1" ht="12.75" customHeight="1" x14ac:dyDescent="0.2">
      <c r="H2579" s="28"/>
    </row>
    <row r="2580" spans="8:8" s="24" customFormat="1" ht="12.75" customHeight="1" x14ac:dyDescent="0.2">
      <c r="H2580" s="28"/>
    </row>
    <row r="2581" spans="8:8" s="24" customFormat="1" ht="12.75" customHeight="1" x14ac:dyDescent="0.2">
      <c r="H2581" s="28"/>
    </row>
    <row r="2582" spans="8:8" s="24" customFormat="1" ht="12.75" customHeight="1" x14ac:dyDescent="0.2">
      <c r="H2582" s="28"/>
    </row>
    <row r="2583" spans="8:8" s="24" customFormat="1" ht="12.75" customHeight="1" x14ac:dyDescent="0.2">
      <c r="H2583" s="28"/>
    </row>
    <row r="2584" spans="8:8" s="24" customFormat="1" ht="12.75" customHeight="1" x14ac:dyDescent="0.2">
      <c r="H2584" s="28"/>
    </row>
    <row r="2585" spans="8:8" s="24" customFormat="1" ht="12.75" customHeight="1" x14ac:dyDescent="0.2">
      <c r="H2585" s="28"/>
    </row>
    <row r="2586" spans="8:8" s="24" customFormat="1" ht="12.75" customHeight="1" x14ac:dyDescent="0.2">
      <c r="H2586" s="28"/>
    </row>
    <row r="2587" spans="8:8" s="24" customFormat="1" ht="12.75" customHeight="1" x14ac:dyDescent="0.2">
      <c r="H2587" s="28"/>
    </row>
    <row r="2588" spans="8:8" s="24" customFormat="1" ht="12.75" customHeight="1" x14ac:dyDescent="0.2">
      <c r="H2588" s="28"/>
    </row>
    <row r="2589" spans="8:8" s="24" customFormat="1" ht="12.75" customHeight="1" x14ac:dyDescent="0.2">
      <c r="H2589" s="28"/>
    </row>
    <row r="2590" spans="8:8" s="24" customFormat="1" ht="12.75" customHeight="1" x14ac:dyDescent="0.2">
      <c r="H2590" s="28"/>
    </row>
    <row r="2591" spans="8:8" s="24" customFormat="1" ht="12.75" customHeight="1" x14ac:dyDescent="0.2">
      <c r="H2591" s="28"/>
    </row>
    <row r="2592" spans="8:8" s="24" customFormat="1" ht="12.75" customHeight="1" x14ac:dyDescent="0.2">
      <c r="H2592" s="28"/>
    </row>
    <row r="2593" spans="8:8" s="24" customFormat="1" ht="12.75" customHeight="1" x14ac:dyDescent="0.2">
      <c r="H2593" s="28"/>
    </row>
    <row r="2594" spans="8:8" s="24" customFormat="1" ht="12.75" customHeight="1" x14ac:dyDescent="0.2">
      <c r="H2594" s="28"/>
    </row>
    <row r="2595" spans="8:8" s="24" customFormat="1" ht="12.75" customHeight="1" x14ac:dyDescent="0.2">
      <c r="H2595" s="28"/>
    </row>
    <row r="2596" spans="8:8" s="24" customFormat="1" ht="12.75" customHeight="1" x14ac:dyDescent="0.2">
      <c r="H2596" s="28"/>
    </row>
    <row r="2597" spans="8:8" s="24" customFormat="1" ht="12.75" customHeight="1" x14ac:dyDescent="0.2">
      <c r="H2597" s="28"/>
    </row>
    <row r="2598" spans="8:8" s="24" customFormat="1" ht="12.75" customHeight="1" x14ac:dyDescent="0.2">
      <c r="H2598" s="28"/>
    </row>
    <row r="2599" spans="8:8" s="24" customFormat="1" ht="12.75" customHeight="1" x14ac:dyDescent="0.2">
      <c r="H2599" s="28"/>
    </row>
    <row r="2600" spans="8:8" s="24" customFormat="1" ht="12.75" customHeight="1" x14ac:dyDescent="0.2">
      <c r="H2600" s="28"/>
    </row>
    <row r="2601" spans="8:8" s="24" customFormat="1" ht="12.75" customHeight="1" x14ac:dyDescent="0.2">
      <c r="H2601" s="28"/>
    </row>
    <row r="2602" spans="8:8" s="24" customFormat="1" ht="12.75" customHeight="1" x14ac:dyDescent="0.2">
      <c r="H2602" s="28"/>
    </row>
    <row r="2603" spans="8:8" s="24" customFormat="1" ht="12.75" customHeight="1" x14ac:dyDescent="0.2">
      <c r="H2603" s="28"/>
    </row>
    <row r="2604" spans="8:8" s="24" customFormat="1" ht="12.75" customHeight="1" x14ac:dyDescent="0.2">
      <c r="H2604" s="28"/>
    </row>
    <row r="2605" spans="8:8" s="24" customFormat="1" ht="12.75" customHeight="1" x14ac:dyDescent="0.2">
      <c r="H2605" s="28"/>
    </row>
    <row r="2606" spans="8:8" s="24" customFormat="1" ht="12.75" customHeight="1" x14ac:dyDescent="0.2">
      <c r="H2606" s="28"/>
    </row>
    <row r="2607" spans="8:8" s="24" customFormat="1" ht="12.75" customHeight="1" x14ac:dyDescent="0.2">
      <c r="H2607" s="28"/>
    </row>
    <row r="2608" spans="8:8" s="24" customFormat="1" ht="12.75" customHeight="1" x14ac:dyDescent="0.2">
      <c r="H2608" s="28"/>
    </row>
    <row r="2609" spans="8:8" s="24" customFormat="1" ht="12.75" customHeight="1" x14ac:dyDescent="0.2">
      <c r="H2609" s="28"/>
    </row>
    <row r="2610" spans="8:8" s="24" customFormat="1" ht="12.75" customHeight="1" x14ac:dyDescent="0.2">
      <c r="H2610" s="28"/>
    </row>
    <row r="2611" spans="8:8" s="24" customFormat="1" ht="12.75" customHeight="1" x14ac:dyDescent="0.2">
      <c r="H2611" s="28"/>
    </row>
    <row r="2612" spans="8:8" s="24" customFormat="1" ht="12.75" customHeight="1" x14ac:dyDescent="0.2">
      <c r="H2612" s="28"/>
    </row>
    <row r="2613" spans="8:8" s="24" customFormat="1" ht="12.75" customHeight="1" x14ac:dyDescent="0.2">
      <c r="H2613" s="28"/>
    </row>
    <row r="2614" spans="8:8" s="24" customFormat="1" ht="12.75" customHeight="1" x14ac:dyDescent="0.2">
      <c r="H2614" s="28"/>
    </row>
    <row r="2615" spans="8:8" s="24" customFormat="1" ht="12.75" customHeight="1" x14ac:dyDescent="0.2">
      <c r="H2615" s="28"/>
    </row>
    <row r="2616" spans="8:8" s="24" customFormat="1" ht="12.75" customHeight="1" x14ac:dyDescent="0.2">
      <c r="H2616" s="28"/>
    </row>
    <row r="2617" spans="8:8" s="24" customFormat="1" ht="12.75" customHeight="1" x14ac:dyDescent="0.2">
      <c r="H2617" s="28"/>
    </row>
    <row r="2618" spans="8:8" s="24" customFormat="1" ht="12.75" customHeight="1" x14ac:dyDescent="0.2">
      <c r="H2618" s="28"/>
    </row>
    <row r="2619" spans="8:8" s="24" customFormat="1" ht="12.75" customHeight="1" x14ac:dyDescent="0.2">
      <c r="H2619" s="28"/>
    </row>
    <row r="2620" spans="8:8" s="24" customFormat="1" ht="12.75" customHeight="1" x14ac:dyDescent="0.2">
      <c r="H2620" s="28"/>
    </row>
    <row r="2621" spans="8:8" s="24" customFormat="1" ht="12.75" customHeight="1" x14ac:dyDescent="0.2">
      <c r="H2621" s="28"/>
    </row>
    <row r="2622" spans="8:8" s="24" customFormat="1" ht="12.75" customHeight="1" x14ac:dyDescent="0.2">
      <c r="H2622" s="28"/>
    </row>
    <row r="2623" spans="8:8" s="24" customFormat="1" ht="12.75" customHeight="1" x14ac:dyDescent="0.2">
      <c r="H2623" s="28"/>
    </row>
    <row r="2624" spans="8:8" s="24" customFormat="1" ht="12.75" customHeight="1" x14ac:dyDescent="0.2">
      <c r="H2624" s="28"/>
    </row>
    <row r="2625" spans="8:8" s="24" customFormat="1" ht="12.75" customHeight="1" x14ac:dyDescent="0.2">
      <c r="H2625" s="28"/>
    </row>
    <row r="2626" spans="8:8" s="24" customFormat="1" ht="12.75" customHeight="1" x14ac:dyDescent="0.2">
      <c r="H2626" s="28"/>
    </row>
    <row r="2627" spans="8:8" s="24" customFormat="1" ht="12.75" customHeight="1" x14ac:dyDescent="0.2">
      <c r="H2627" s="28"/>
    </row>
    <row r="2628" spans="8:8" s="24" customFormat="1" ht="12.75" customHeight="1" x14ac:dyDescent="0.2">
      <c r="H2628" s="28"/>
    </row>
    <row r="2629" spans="8:8" s="24" customFormat="1" ht="12.75" customHeight="1" x14ac:dyDescent="0.2">
      <c r="H2629" s="28"/>
    </row>
    <row r="2630" spans="8:8" s="24" customFormat="1" ht="12.75" customHeight="1" x14ac:dyDescent="0.2">
      <c r="H2630" s="28"/>
    </row>
    <row r="2631" spans="8:8" s="24" customFormat="1" ht="12.75" customHeight="1" x14ac:dyDescent="0.2">
      <c r="H2631" s="28"/>
    </row>
    <row r="2632" spans="8:8" s="24" customFormat="1" ht="12.75" customHeight="1" x14ac:dyDescent="0.2">
      <c r="H2632" s="28"/>
    </row>
    <row r="2633" spans="8:8" s="24" customFormat="1" ht="12.75" customHeight="1" x14ac:dyDescent="0.2">
      <c r="H2633" s="28"/>
    </row>
    <row r="2634" spans="8:8" s="24" customFormat="1" ht="12.75" customHeight="1" x14ac:dyDescent="0.2">
      <c r="H2634" s="28"/>
    </row>
    <row r="2635" spans="8:8" s="24" customFormat="1" ht="12.75" customHeight="1" x14ac:dyDescent="0.2">
      <c r="H2635" s="28"/>
    </row>
    <row r="2636" spans="8:8" s="24" customFormat="1" ht="12.75" customHeight="1" x14ac:dyDescent="0.2">
      <c r="H2636" s="28"/>
    </row>
    <row r="2637" spans="8:8" s="24" customFormat="1" ht="12.75" customHeight="1" x14ac:dyDescent="0.2">
      <c r="H2637" s="28"/>
    </row>
    <row r="2638" spans="8:8" s="24" customFormat="1" ht="12.75" customHeight="1" x14ac:dyDescent="0.2">
      <c r="H2638" s="28"/>
    </row>
    <row r="2639" spans="8:8" s="24" customFormat="1" ht="12.75" customHeight="1" x14ac:dyDescent="0.2">
      <c r="H2639" s="28"/>
    </row>
    <row r="2640" spans="8:8" s="24" customFormat="1" ht="12.75" customHeight="1" x14ac:dyDescent="0.2">
      <c r="H2640" s="28"/>
    </row>
    <row r="2641" spans="8:8" s="24" customFormat="1" ht="12.75" customHeight="1" x14ac:dyDescent="0.2">
      <c r="H2641" s="28"/>
    </row>
    <row r="2642" spans="8:8" s="24" customFormat="1" ht="12.75" customHeight="1" x14ac:dyDescent="0.2">
      <c r="H2642" s="28"/>
    </row>
    <row r="2643" spans="8:8" s="24" customFormat="1" ht="12.75" customHeight="1" x14ac:dyDescent="0.2">
      <c r="H2643" s="28"/>
    </row>
    <row r="2644" spans="8:8" s="24" customFormat="1" ht="12.75" customHeight="1" x14ac:dyDescent="0.2">
      <c r="H2644" s="28"/>
    </row>
    <row r="2645" spans="8:8" s="24" customFormat="1" ht="12.75" customHeight="1" x14ac:dyDescent="0.2">
      <c r="H2645" s="28"/>
    </row>
    <row r="2646" spans="8:8" s="24" customFormat="1" ht="12.75" customHeight="1" x14ac:dyDescent="0.2">
      <c r="H2646" s="28"/>
    </row>
    <row r="2647" spans="8:8" s="24" customFormat="1" ht="12.75" customHeight="1" x14ac:dyDescent="0.2">
      <c r="H2647" s="28"/>
    </row>
    <row r="2648" spans="8:8" s="24" customFormat="1" ht="12.75" customHeight="1" x14ac:dyDescent="0.2">
      <c r="H2648" s="28"/>
    </row>
    <row r="2649" spans="8:8" s="24" customFormat="1" ht="12.75" customHeight="1" x14ac:dyDescent="0.2">
      <c r="H2649" s="28"/>
    </row>
    <row r="2650" spans="8:8" s="24" customFormat="1" ht="12.75" customHeight="1" x14ac:dyDescent="0.2">
      <c r="H2650" s="28"/>
    </row>
    <row r="2651" spans="8:8" s="24" customFormat="1" ht="12.75" customHeight="1" x14ac:dyDescent="0.2">
      <c r="H2651" s="28"/>
    </row>
    <row r="2652" spans="8:8" s="24" customFormat="1" ht="12.75" customHeight="1" x14ac:dyDescent="0.2">
      <c r="H2652" s="28"/>
    </row>
    <row r="2653" spans="8:8" s="24" customFormat="1" ht="12.75" customHeight="1" x14ac:dyDescent="0.2">
      <c r="H2653" s="28"/>
    </row>
    <row r="2654" spans="8:8" s="24" customFormat="1" ht="12.75" customHeight="1" x14ac:dyDescent="0.2">
      <c r="H2654" s="28"/>
    </row>
    <row r="2655" spans="8:8" s="24" customFormat="1" ht="12.75" customHeight="1" x14ac:dyDescent="0.2">
      <c r="H2655" s="28"/>
    </row>
    <row r="2656" spans="8:8" s="24" customFormat="1" ht="12.75" customHeight="1" x14ac:dyDescent="0.2">
      <c r="H2656" s="28"/>
    </row>
    <row r="2657" spans="8:8" s="24" customFormat="1" ht="12.75" customHeight="1" x14ac:dyDescent="0.2">
      <c r="H2657" s="28"/>
    </row>
    <row r="2658" spans="8:8" s="24" customFormat="1" ht="12.75" customHeight="1" x14ac:dyDescent="0.2">
      <c r="H2658" s="28"/>
    </row>
    <row r="2659" spans="8:8" s="24" customFormat="1" ht="12.75" customHeight="1" x14ac:dyDescent="0.2">
      <c r="H2659" s="28"/>
    </row>
    <row r="2660" spans="8:8" s="24" customFormat="1" ht="12.75" customHeight="1" x14ac:dyDescent="0.2">
      <c r="H2660" s="28"/>
    </row>
    <row r="2661" spans="8:8" s="24" customFormat="1" ht="12.75" customHeight="1" x14ac:dyDescent="0.2">
      <c r="H2661" s="28"/>
    </row>
    <row r="2662" spans="8:8" s="24" customFormat="1" ht="12.75" customHeight="1" x14ac:dyDescent="0.2">
      <c r="H2662" s="28"/>
    </row>
    <row r="2663" spans="8:8" s="24" customFormat="1" ht="12.75" customHeight="1" x14ac:dyDescent="0.2">
      <c r="H2663" s="28"/>
    </row>
    <row r="2664" spans="8:8" s="24" customFormat="1" ht="12.75" customHeight="1" x14ac:dyDescent="0.2">
      <c r="H2664" s="28"/>
    </row>
    <row r="2665" spans="8:8" s="24" customFormat="1" ht="12.75" customHeight="1" x14ac:dyDescent="0.2">
      <c r="H2665" s="28"/>
    </row>
    <row r="2666" spans="8:8" s="24" customFormat="1" ht="12.75" customHeight="1" x14ac:dyDescent="0.2">
      <c r="H2666" s="28"/>
    </row>
    <row r="2667" spans="8:8" s="24" customFormat="1" ht="12.75" customHeight="1" x14ac:dyDescent="0.2">
      <c r="H2667" s="28"/>
    </row>
    <row r="2668" spans="8:8" s="24" customFormat="1" ht="12.75" customHeight="1" x14ac:dyDescent="0.2">
      <c r="H2668" s="28"/>
    </row>
    <row r="2669" spans="8:8" s="24" customFormat="1" ht="12.75" customHeight="1" x14ac:dyDescent="0.2">
      <c r="H2669" s="28"/>
    </row>
    <row r="2670" spans="8:8" s="24" customFormat="1" ht="12.75" customHeight="1" x14ac:dyDescent="0.2">
      <c r="H2670" s="28"/>
    </row>
    <row r="2671" spans="8:8" s="24" customFormat="1" ht="12.75" customHeight="1" x14ac:dyDescent="0.2">
      <c r="H2671" s="28"/>
    </row>
    <row r="2672" spans="8:8" s="24" customFormat="1" ht="12.75" customHeight="1" x14ac:dyDescent="0.2">
      <c r="H2672" s="28"/>
    </row>
    <row r="2673" spans="8:8" s="24" customFormat="1" ht="12.75" customHeight="1" x14ac:dyDescent="0.2">
      <c r="H2673" s="28"/>
    </row>
    <row r="2674" spans="8:8" s="24" customFormat="1" ht="12.75" customHeight="1" x14ac:dyDescent="0.2">
      <c r="H2674" s="28"/>
    </row>
    <row r="2675" spans="8:8" s="24" customFormat="1" ht="12.75" customHeight="1" x14ac:dyDescent="0.2">
      <c r="H2675" s="28"/>
    </row>
    <row r="2676" spans="8:8" s="24" customFormat="1" ht="12.75" customHeight="1" x14ac:dyDescent="0.2">
      <c r="H2676" s="28"/>
    </row>
    <row r="2677" spans="8:8" s="24" customFormat="1" ht="12.75" customHeight="1" x14ac:dyDescent="0.2">
      <c r="H2677" s="28"/>
    </row>
    <row r="2678" spans="8:8" s="24" customFormat="1" ht="12.75" customHeight="1" x14ac:dyDescent="0.2">
      <c r="H2678" s="28"/>
    </row>
    <row r="2679" spans="8:8" s="24" customFormat="1" ht="12.75" customHeight="1" x14ac:dyDescent="0.2">
      <c r="H2679" s="28"/>
    </row>
    <row r="2680" spans="8:8" s="24" customFormat="1" ht="12.75" customHeight="1" x14ac:dyDescent="0.2">
      <c r="H2680" s="28"/>
    </row>
    <row r="2681" spans="8:8" s="24" customFormat="1" ht="12.75" customHeight="1" x14ac:dyDescent="0.2">
      <c r="H2681" s="28"/>
    </row>
    <row r="2682" spans="8:8" s="24" customFormat="1" ht="12.75" customHeight="1" x14ac:dyDescent="0.2">
      <c r="H2682" s="28"/>
    </row>
    <row r="2683" spans="8:8" s="24" customFormat="1" ht="12.75" customHeight="1" x14ac:dyDescent="0.2">
      <c r="H2683" s="28"/>
    </row>
    <row r="2684" spans="8:8" s="24" customFormat="1" ht="12.75" customHeight="1" x14ac:dyDescent="0.2">
      <c r="H2684" s="28"/>
    </row>
    <row r="2685" spans="8:8" s="24" customFormat="1" ht="12.75" customHeight="1" x14ac:dyDescent="0.2">
      <c r="H2685" s="28"/>
    </row>
    <row r="2686" spans="8:8" s="24" customFormat="1" ht="12.75" customHeight="1" x14ac:dyDescent="0.2">
      <c r="H2686" s="28"/>
    </row>
    <row r="2687" spans="8:8" s="24" customFormat="1" ht="12.75" customHeight="1" x14ac:dyDescent="0.2">
      <c r="H2687" s="28"/>
    </row>
    <row r="2688" spans="8:8" s="24" customFormat="1" ht="12.75" customHeight="1" x14ac:dyDescent="0.2">
      <c r="H2688" s="28"/>
    </row>
    <row r="2689" spans="8:8" s="24" customFormat="1" ht="12.75" customHeight="1" x14ac:dyDescent="0.2">
      <c r="H2689" s="28"/>
    </row>
    <row r="2690" spans="8:8" s="24" customFormat="1" ht="12.75" customHeight="1" x14ac:dyDescent="0.2">
      <c r="H2690" s="28"/>
    </row>
    <row r="2691" spans="8:8" s="24" customFormat="1" ht="12.75" customHeight="1" x14ac:dyDescent="0.2">
      <c r="H2691" s="28"/>
    </row>
    <row r="2692" spans="8:8" s="24" customFormat="1" ht="12.75" customHeight="1" x14ac:dyDescent="0.2">
      <c r="H2692" s="28"/>
    </row>
    <row r="2693" spans="8:8" s="24" customFormat="1" ht="12.75" customHeight="1" x14ac:dyDescent="0.2">
      <c r="H2693" s="28"/>
    </row>
    <row r="2694" spans="8:8" s="24" customFormat="1" ht="12.75" customHeight="1" x14ac:dyDescent="0.2">
      <c r="H2694" s="28"/>
    </row>
    <row r="2695" spans="8:8" s="24" customFormat="1" ht="12.75" customHeight="1" x14ac:dyDescent="0.2">
      <c r="H2695" s="28"/>
    </row>
    <row r="2696" spans="8:8" s="24" customFormat="1" ht="12.75" customHeight="1" x14ac:dyDescent="0.2">
      <c r="H2696" s="28"/>
    </row>
    <row r="2697" spans="8:8" s="24" customFormat="1" ht="12.75" customHeight="1" x14ac:dyDescent="0.2">
      <c r="H2697" s="28"/>
    </row>
    <row r="2698" spans="8:8" s="24" customFormat="1" ht="12.75" customHeight="1" x14ac:dyDescent="0.2">
      <c r="H2698" s="28"/>
    </row>
    <row r="2699" spans="8:8" s="24" customFormat="1" ht="12.75" customHeight="1" x14ac:dyDescent="0.2">
      <c r="H2699" s="28"/>
    </row>
    <row r="2700" spans="8:8" s="24" customFormat="1" ht="12.75" customHeight="1" x14ac:dyDescent="0.2">
      <c r="H2700" s="28"/>
    </row>
    <row r="2701" spans="8:8" s="24" customFormat="1" ht="12.75" customHeight="1" x14ac:dyDescent="0.2">
      <c r="H2701" s="28"/>
    </row>
    <row r="2702" spans="8:8" s="24" customFormat="1" ht="12.75" customHeight="1" x14ac:dyDescent="0.2">
      <c r="H2702" s="28"/>
    </row>
    <row r="2703" spans="8:8" s="24" customFormat="1" ht="12.75" customHeight="1" x14ac:dyDescent="0.2">
      <c r="H2703" s="28"/>
    </row>
    <row r="2704" spans="8:8" s="24" customFormat="1" ht="12.75" customHeight="1" x14ac:dyDescent="0.2">
      <c r="H2704" s="28"/>
    </row>
    <row r="2705" spans="8:8" s="24" customFormat="1" ht="12.75" customHeight="1" x14ac:dyDescent="0.2">
      <c r="H2705" s="28"/>
    </row>
    <row r="2706" spans="8:8" s="24" customFormat="1" ht="12.75" customHeight="1" x14ac:dyDescent="0.2">
      <c r="H2706" s="28"/>
    </row>
    <row r="2707" spans="8:8" s="24" customFormat="1" ht="12.75" customHeight="1" x14ac:dyDescent="0.2">
      <c r="H2707" s="28"/>
    </row>
    <row r="2708" spans="8:8" s="24" customFormat="1" ht="12.75" customHeight="1" x14ac:dyDescent="0.2">
      <c r="H2708" s="28"/>
    </row>
    <row r="2709" spans="8:8" s="24" customFormat="1" ht="12.75" customHeight="1" x14ac:dyDescent="0.2">
      <c r="H2709" s="28"/>
    </row>
    <row r="2710" spans="8:8" s="24" customFormat="1" ht="12.75" customHeight="1" x14ac:dyDescent="0.2">
      <c r="H2710" s="28"/>
    </row>
    <row r="2711" spans="8:8" s="24" customFormat="1" ht="12.75" customHeight="1" x14ac:dyDescent="0.2">
      <c r="H2711" s="28"/>
    </row>
    <row r="2712" spans="8:8" s="24" customFormat="1" ht="12.75" customHeight="1" x14ac:dyDescent="0.2">
      <c r="H2712" s="28"/>
    </row>
    <row r="2713" spans="8:8" s="24" customFormat="1" ht="12.75" customHeight="1" x14ac:dyDescent="0.2">
      <c r="H2713" s="28"/>
    </row>
    <row r="2714" spans="8:8" s="24" customFormat="1" ht="12.75" customHeight="1" x14ac:dyDescent="0.2">
      <c r="H2714" s="28"/>
    </row>
    <row r="2715" spans="8:8" s="24" customFormat="1" ht="12.75" customHeight="1" x14ac:dyDescent="0.2">
      <c r="H2715" s="28"/>
    </row>
    <row r="2716" spans="8:8" s="24" customFormat="1" ht="12.75" customHeight="1" x14ac:dyDescent="0.2">
      <c r="H2716" s="28"/>
    </row>
    <row r="2717" spans="8:8" s="24" customFormat="1" ht="12.75" customHeight="1" x14ac:dyDescent="0.2">
      <c r="H2717" s="28"/>
    </row>
    <row r="2718" spans="8:8" s="24" customFormat="1" ht="12.75" customHeight="1" x14ac:dyDescent="0.2">
      <c r="H2718" s="28"/>
    </row>
    <row r="2719" spans="8:8" s="24" customFormat="1" ht="12.75" customHeight="1" x14ac:dyDescent="0.2">
      <c r="H2719" s="28"/>
    </row>
    <row r="2720" spans="8:8" s="24" customFormat="1" ht="12.75" customHeight="1" x14ac:dyDescent="0.2">
      <c r="H2720" s="28"/>
    </row>
    <row r="2721" spans="8:8" s="24" customFormat="1" ht="12.75" customHeight="1" x14ac:dyDescent="0.2">
      <c r="H2721" s="28"/>
    </row>
    <row r="2722" spans="8:8" s="24" customFormat="1" ht="12.75" customHeight="1" x14ac:dyDescent="0.2">
      <c r="H2722" s="28"/>
    </row>
    <row r="2723" spans="8:8" s="24" customFormat="1" ht="12.75" customHeight="1" x14ac:dyDescent="0.2">
      <c r="H2723" s="28"/>
    </row>
    <row r="2724" spans="8:8" s="24" customFormat="1" ht="12.75" customHeight="1" x14ac:dyDescent="0.2">
      <c r="H2724" s="28"/>
    </row>
    <row r="2725" spans="8:8" s="24" customFormat="1" ht="12.75" customHeight="1" x14ac:dyDescent="0.2">
      <c r="H2725" s="28"/>
    </row>
    <row r="2726" spans="8:8" s="24" customFormat="1" ht="12.75" customHeight="1" x14ac:dyDescent="0.2">
      <c r="H2726" s="28"/>
    </row>
    <row r="2727" spans="8:8" s="24" customFormat="1" ht="12.75" customHeight="1" x14ac:dyDescent="0.2">
      <c r="H2727" s="28"/>
    </row>
    <row r="2728" spans="8:8" s="24" customFormat="1" ht="12.75" customHeight="1" x14ac:dyDescent="0.2">
      <c r="H2728" s="28"/>
    </row>
    <row r="2729" spans="8:8" s="24" customFormat="1" ht="12.75" customHeight="1" x14ac:dyDescent="0.2">
      <c r="H2729" s="28"/>
    </row>
    <row r="2730" spans="8:8" s="24" customFormat="1" ht="12.75" customHeight="1" x14ac:dyDescent="0.2">
      <c r="H2730" s="28"/>
    </row>
    <row r="2731" spans="8:8" s="24" customFormat="1" ht="12.75" customHeight="1" x14ac:dyDescent="0.2">
      <c r="H2731" s="28"/>
    </row>
    <row r="2732" spans="8:8" s="24" customFormat="1" ht="12.75" customHeight="1" x14ac:dyDescent="0.2">
      <c r="H2732" s="28"/>
    </row>
    <row r="2733" spans="8:8" s="24" customFormat="1" ht="12.75" customHeight="1" x14ac:dyDescent="0.2">
      <c r="H2733" s="28"/>
    </row>
    <row r="2734" spans="8:8" s="24" customFormat="1" ht="12.75" customHeight="1" x14ac:dyDescent="0.2">
      <c r="H2734" s="28"/>
    </row>
    <row r="2735" spans="8:8" s="24" customFormat="1" ht="12.75" customHeight="1" x14ac:dyDescent="0.2">
      <c r="H2735" s="28"/>
    </row>
    <row r="2736" spans="8:8" s="24" customFormat="1" ht="12.75" customHeight="1" x14ac:dyDescent="0.2">
      <c r="H2736" s="28"/>
    </row>
    <row r="2737" spans="8:8" s="24" customFormat="1" ht="12.75" customHeight="1" x14ac:dyDescent="0.2">
      <c r="H2737" s="28"/>
    </row>
    <row r="2738" spans="8:8" s="24" customFormat="1" ht="12.75" customHeight="1" x14ac:dyDescent="0.2">
      <c r="H2738" s="28"/>
    </row>
    <row r="2739" spans="8:8" s="24" customFormat="1" ht="12.75" customHeight="1" x14ac:dyDescent="0.2">
      <c r="H2739" s="28"/>
    </row>
    <row r="2740" spans="8:8" s="24" customFormat="1" ht="12.75" customHeight="1" x14ac:dyDescent="0.2">
      <c r="H2740" s="28"/>
    </row>
    <row r="2741" spans="8:8" s="24" customFormat="1" ht="12.75" customHeight="1" x14ac:dyDescent="0.2">
      <c r="H2741" s="28"/>
    </row>
    <row r="2742" spans="8:8" s="24" customFormat="1" ht="12.75" customHeight="1" x14ac:dyDescent="0.2">
      <c r="H2742" s="28"/>
    </row>
    <row r="2743" spans="8:8" s="24" customFormat="1" ht="12.75" customHeight="1" x14ac:dyDescent="0.2">
      <c r="H2743" s="28"/>
    </row>
    <row r="2744" spans="8:8" s="24" customFormat="1" ht="12.75" customHeight="1" x14ac:dyDescent="0.2">
      <c r="H2744" s="28"/>
    </row>
    <row r="2745" spans="8:8" s="24" customFormat="1" ht="12.75" customHeight="1" x14ac:dyDescent="0.2">
      <c r="H2745" s="28"/>
    </row>
    <row r="2746" spans="8:8" s="24" customFormat="1" ht="12.75" customHeight="1" x14ac:dyDescent="0.2">
      <c r="H2746" s="28"/>
    </row>
    <row r="2747" spans="8:8" s="24" customFormat="1" ht="12.75" customHeight="1" x14ac:dyDescent="0.2">
      <c r="H2747" s="28"/>
    </row>
    <row r="2748" spans="8:8" s="24" customFormat="1" ht="12.75" customHeight="1" x14ac:dyDescent="0.2">
      <c r="H2748" s="28"/>
    </row>
    <row r="2749" spans="8:8" s="24" customFormat="1" ht="12.75" customHeight="1" x14ac:dyDescent="0.2">
      <c r="H2749" s="28"/>
    </row>
    <row r="2750" spans="8:8" s="24" customFormat="1" ht="12.75" customHeight="1" x14ac:dyDescent="0.2">
      <c r="H2750" s="28"/>
    </row>
    <row r="2751" spans="8:8" s="24" customFormat="1" ht="12.75" customHeight="1" x14ac:dyDescent="0.2">
      <c r="H2751" s="28"/>
    </row>
    <row r="2752" spans="8:8" s="24" customFormat="1" ht="12.75" customHeight="1" x14ac:dyDescent="0.2">
      <c r="H2752" s="28"/>
    </row>
    <row r="2753" spans="8:8" s="24" customFormat="1" ht="12.75" customHeight="1" x14ac:dyDescent="0.2">
      <c r="H2753" s="28"/>
    </row>
    <row r="2754" spans="8:8" s="24" customFormat="1" ht="12.75" customHeight="1" x14ac:dyDescent="0.2">
      <c r="H2754" s="28"/>
    </row>
    <row r="2755" spans="8:8" s="24" customFormat="1" ht="12.75" customHeight="1" x14ac:dyDescent="0.2">
      <c r="H2755" s="28"/>
    </row>
    <row r="2756" spans="8:8" s="24" customFormat="1" ht="12.75" customHeight="1" x14ac:dyDescent="0.2">
      <c r="H2756" s="28"/>
    </row>
    <row r="2757" spans="8:8" s="24" customFormat="1" ht="12.75" customHeight="1" x14ac:dyDescent="0.2">
      <c r="H2757" s="28"/>
    </row>
    <row r="2758" spans="8:8" s="24" customFormat="1" ht="12.75" customHeight="1" x14ac:dyDescent="0.2">
      <c r="H2758" s="28"/>
    </row>
    <row r="2759" spans="8:8" s="24" customFormat="1" ht="12.75" customHeight="1" x14ac:dyDescent="0.2">
      <c r="H2759" s="28"/>
    </row>
    <row r="2760" spans="8:8" s="24" customFormat="1" ht="12.75" customHeight="1" x14ac:dyDescent="0.2">
      <c r="H2760" s="28"/>
    </row>
    <row r="2761" spans="8:8" s="24" customFormat="1" ht="12.75" customHeight="1" x14ac:dyDescent="0.2">
      <c r="H2761" s="28"/>
    </row>
    <row r="2762" spans="8:8" s="24" customFormat="1" ht="12.75" customHeight="1" x14ac:dyDescent="0.2">
      <c r="H2762" s="28"/>
    </row>
    <row r="2763" spans="8:8" s="24" customFormat="1" ht="12.75" customHeight="1" x14ac:dyDescent="0.2">
      <c r="H2763" s="28"/>
    </row>
    <row r="2764" spans="8:8" s="24" customFormat="1" ht="12.75" customHeight="1" x14ac:dyDescent="0.2">
      <c r="H2764" s="28"/>
    </row>
    <row r="2765" spans="8:8" s="24" customFormat="1" ht="12.75" customHeight="1" x14ac:dyDescent="0.2">
      <c r="H2765" s="28"/>
    </row>
    <row r="2766" spans="8:8" s="24" customFormat="1" ht="12.75" customHeight="1" x14ac:dyDescent="0.2">
      <c r="H2766" s="28"/>
    </row>
    <row r="2767" spans="8:8" s="24" customFormat="1" ht="12.75" customHeight="1" x14ac:dyDescent="0.2">
      <c r="H2767" s="28"/>
    </row>
    <row r="2768" spans="8:8" s="24" customFormat="1" ht="12.75" customHeight="1" x14ac:dyDescent="0.2">
      <c r="H2768" s="28"/>
    </row>
    <row r="2769" spans="8:8" s="24" customFormat="1" ht="12.75" customHeight="1" x14ac:dyDescent="0.2">
      <c r="H2769" s="28"/>
    </row>
    <row r="2770" spans="8:8" s="24" customFormat="1" ht="12.75" customHeight="1" x14ac:dyDescent="0.2">
      <c r="H2770" s="28"/>
    </row>
    <row r="2771" spans="8:8" s="24" customFormat="1" ht="12.75" customHeight="1" x14ac:dyDescent="0.2">
      <c r="H2771" s="28"/>
    </row>
    <row r="2772" spans="8:8" s="24" customFormat="1" ht="12.75" customHeight="1" x14ac:dyDescent="0.2">
      <c r="H2772" s="28"/>
    </row>
    <row r="2773" spans="8:8" s="24" customFormat="1" ht="12.75" customHeight="1" x14ac:dyDescent="0.2">
      <c r="H2773" s="28"/>
    </row>
    <row r="2774" spans="8:8" s="24" customFormat="1" ht="12.75" customHeight="1" x14ac:dyDescent="0.2">
      <c r="H2774" s="28"/>
    </row>
    <row r="2775" spans="8:8" s="24" customFormat="1" ht="12.75" customHeight="1" x14ac:dyDescent="0.2">
      <c r="H2775" s="28"/>
    </row>
    <row r="2776" spans="8:8" s="24" customFormat="1" ht="12.75" customHeight="1" x14ac:dyDescent="0.2">
      <c r="H2776" s="28"/>
    </row>
    <row r="2777" spans="8:8" s="24" customFormat="1" ht="12.75" customHeight="1" x14ac:dyDescent="0.2">
      <c r="H2777" s="28"/>
    </row>
    <row r="2778" spans="8:8" s="24" customFormat="1" ht="12.75" customHeight="1" x14ac:dyDescent="0.2">
      <c r="H2778" s="28"/>
    </row>
    <row r="2779" spans="8:8" s="24" customFormat="1" ht="12.75" customHeight="1" x14ac:dyDescent="0.2">
      <c r="H2779" s="28"/>
    </row>
    <row r="2780" spans="8:8" s="24" customFormat="1" ht="12.75" customHeight="1" x14ac:dyDescent="0.2">
      <c r="H2780" s="28"/>
    </row>
    <row r="2781" spans="8:8" s="24" customFormat="1" ht="12.75" customHeight="1" x14ac:dyDescent="0.2">
      <c r="H2781" s="28"/>
    </row>
    <row r="2782" spans="8:8" s="24" customFormat="1" ht="12.75" customHeight="1" x14ac:dyDescent="0.2">
      <c r="H2782" s="28"/>
    </row>
    <row r="2783" spans="8:8" s="24" customFormat="1" ht="12.75" customHeight="1" x14ac:dyDescent="0.2">
      <c r="H2783" s="28"/>
    </row>
    <row r="2784" spans="8:8" s="24" customFormat="1" ht="12.75" customHeight="1" x14ac:dyDescent="0.2">
      <c r="H2784" s="28"/>
    </row>
    <row r="2785" spans="8:8" s="24" customFormat="1" ht="12.75" customHeight="1" x14ac:dyDescent="0.2">
      <c r="H2785" s="28"/>
    </row>
    <row r="2786" spans="8:8" s="24" customFormat="1" ht="12.75" customHeight="1" x14ac:dyDescent="0.2">
      <c r="H2786" s="28"/>
    </row>
    <row r="2787" spans="8:8" s="24" customFormat="1" ht="12.75" customHeight="1" x14ac:dyDescent="0.2">
      <c r="H2787" s="28"/>
    </row>
    <row r="2788" spans="8:8" s="24" customFormat="1" ht="12.75" customHeight="1" x14ac:dyDescent="0.2">
      <c r="H2788" s="28"/>
    </row>
    <row r="2789" spans="8:8" s="24" customFormat="1" ht="12.75" customHeight="1" x14ac:dyDescent="0.2">
      <c r="H2789" s="28"/>
    </row>
    <row r="2790" spans="8:8" s="24" customFormat="1" ht="12.75" customHeight="1" x14ac:dyDescent="0.2">
      <c r="H2790" s="28"/>
    </row>
    <row r="2791" spans="8:8" s="24" customFormat="1" ht="12.75" customHeight="1" x14ac:dyDescent="0.2">
      <c r="H2791" s="28"/>
    </row>
    <row r="2792" spans="8:8" s="24" customFormat="1" ht="12.75" customHeight="1" x14ac:dyDescent="0.2">
      <c r="H2792" s="28"/>
    </row>
    <row r="2793" spans="8:8" s="24" customFormat="1" ht="12.75" customHeight="1" x14ac:dyDescent="0.2">
      <c r="H2793" s="28"/>
    </row>
    <row r="2794" spans="8:8" s="24" customFormat="1" ht="12.75" customHeight="1" x14ac:dyDescent="0.2">
      <c r="H2794" s="28"/>
    </row>
    <row r="2795" spans="8:8" s="24" customFormat="1" ht="12.75" customHeight="1" x14ac:dyDescent="0.2">
      <c r="H2795" s="28"/>
    </row>
    <row r="2796" spans="8:8" s="24" customFormat="1" ht="12.75" customHeight="1" x14ac:dyDescent="0.2">
      <c r="H2796" s="28"/>
    </row>
    <row r="2797" spans="8:8" s="24" customFormat="1" ht="12.75" customHeight="1" x14ac:dyDescent="0.2">
      <c r="H2797" s="28"/>
    </row>
    <row r="2798" spans="8:8" s="24" customFormat="1" ht="12.75" customHeight="1" x14ac:dyDescent="0.2">
      <c r="H2798" s="28"/>
    </row>
    <row r="2799" spans="8:8" s="24" customFormat="1" ht="12.75" customHeight="1" x14ac:dyDescent="0.2">
      <c r="H2799" s="28"/>
    </row>
    <row r="2800" spans="8:8" s="24" customFormat="1" ht="12.75" customHeight="1" x14ac:dyDescent="0.2">
      <c r="H2800" s="28"/>
    </row>
    <row r="2801" spans="8:8" s="24" customFormat="1" ht="12.75" customHeight="1" x14ac:dyDescent="0.2">
      <c r="H2801" s="28"/>
    </row>
    <row r="2802" spans="8:8" s="24" customFormat="1" ht="12.75" customHeight="1" x14ac:dyDescent="0.2">
      <c r="H2802" s="28"/>
    </row>
    <row r="2803" spans="8:8" s="24" customFormat="1" ht="12.75" customHeight="1" x14ac:dyDescent="0.2">
      <c r="H2803" s="28"/>
    </row>
    <row r="2804" spans="8:8" s="24" customFormat="1" ht="12.75" customHeight="1" x14ac:dyDescent="0.2">
      <c r="H2804" s="28"/>
    </row>
    <row r="2805" spans="8:8" s="24" customFormat="1" ht="12.75" customHeight="1" x14ac:dyDescent="0.2">
      <c r="H2805" s="28"/>
    </row>
    <row r="2806" spans="8:8" s="24" customFormat="1" ht="12.75" customHeight="1" x14ac:dyDescent="0.2">
      <c r="H2806" s="28"/>
    </row>
    <row r="2807" spans="8:8" s="24" customFormat="1" ht="12.75" customHeight="1" x14ac:dyDescent="0.2">
      <c r="H2807" s="28"/>
    </row>
    <row r="2808" spans="8:8" s="24" customFormat="1" ht="12.75" customHeight="1" x14ac:dyDescent="0.2">
      <c r="H2808" s="28"/>
    </row>
    <row r="2809" spans="8:8" s="24" customFormat="1" ht="12.75" customHeight="1" x14ac:dyDescent="0.2">
      <c r="H2809" s="28"/>
    </row>
    <row r="2810" spans="8:8" s="24" customFormat="1" ht="12.75" customHeight="1" x14ac:dyDescent="0.2">
      <c r="H2810" s="28"/>
    </row>
    <row r="2811" spans="8:8" s="24" customFormat="1" ht="12.75" customHeight="1" x14ac:dyDescent="0.2">
      <c r="H2811" s="28"/>
    </row>
    <row r="2812" spans="8:8" s="24" customFormat="1" ht="12.75" customHeight="1" x14ac:dyDescent="0.2">
      <c r="H2812" s="28"/>
    </row>
    <row r="2813" spans="8:8" s="24" customFormat="1" ht="12.75" customHeight="1" x14ac:dyDescent="0.2">
      <c r="H2813" s="28"/>
    </row>
    <row r="2814" spans="8:8" s="24" customFormat="1" ht="12.75" customHeight="1" x14ac:dyDescent="0.2">
      <c r="H2814" s="28"/>
    </row>
    <row r="2815" spans="8:8" s="24" customFormat="1" ht="12.75" customHeight="1" x14ac:dyDescent="0.2">
      <c r="H2815" s="28"/>
    </row>
    <row r="2816" spans="8:8" s="24" customFormat="1" ht="12.75" customHeight="1" x14ac:dyDescent="0.2">
      <c r="H2816" s="28"/>
    </row>
    <row r="2817" spans="8:8" s="24" customFormat="1" ht="12.75" customHeight="1" x14ac:dyDescent="0.2">
      <c r="H2817" s="28"/>
    </row>
    <row r="2818" spans="8:8" s="24" customFormat="1" ht="12.75" customHeight="1" x14ac:dyDescent="0.2">
      <c r="H2818" s="28"/>
    </row>
    <row r="2819" spans="8:8" s="24" customFormat="1" ht="12.75" customHeight="1" x14ac:dyDescent="0.2">
      <c r="H2819" s="28"/>
    </row>
    <row r="2820" spans="8:8" s="24" customFormat="1" ht="12.75" customHeight="1" x14ac:dyDescent="0.2">
      <c r="H2820" s="28"/>
    </row>
    <row r="2821" spans="8:8" s="24" customFormat="1" ht="12.75" customHeight="1" x14ac:dyDescent="0.2">
      <c r="H2821" s="28"/>
    </row>
    <row r="2822" spans="8:8" s="24" customFormat="1" ht="12.75" customHeight="1" x14ac:dyDescent="0.2">
      <c r="H2822" s="28"/>
    </row>
    <row r="2823" spans="8:8" s="24" customFormat="1" ht="12.75" customHeight="1" x14ac:dyDescent="0.2">
      <c r="H2823" s="28"/>
    </row>
    <row r="2824" spans="8:8" s="24" customFormat="1" ht="12.75" customHeight="1" x14ac:dyDescent="0.2">
      <c r="H2824" s="28"/>
    </row>
    <row r="2825" spans="8:8" s="24" customFormat="1" ht="12.75" customHeight="1" x14ac:dyDescent="0.2">
      <c r="H2825" s="28"/>
    </row>
    <row r="2826" spans="8:8" s="24" customFormat="1" ht="12.75" customHeight="1" x14ac:dyDescent="0.2">
      <c r="H2826" s="28"/>
    </row>
    <row r="2827" spans="8:8" s="24" customFormat="1" ht="12.75" customHeight="1" x14ac:dyDescent="0.2">
      <c r="H2827" s="28"/>
    </row>
    <row r="2828" spans="8:8" s="24" customFormat="1" ht="12.75" customHeight="1" x14ac:dyDescent="0.2">
      <c r="H2828" s="28"/>
    </row>
    <row r="2829" spans="8:8" s="24" customFormat="1" ht="12.75" customHeight="1" x14ac:dyDescent="0.2">
      <c r="H2829" s="28"/>
    </row>
    <row r="2830" spans="8:8" s="24" customFormat="1" ht="12.75" customHeight="1" x14ac:dyDescent="0.2">
      <c r="H2830" s="28"/>
    </row>
    <row r="2831" spans="8:8" s="24" customFormat="1" ht="12.75" customHeight="1" x14ac:dyDescent="0.2">
      <c r="H2831" s="28"/>
    </row>
    <row r="2832" spans="8:8" s="24" customFormat="1" ht="12.75" customHeight="1" x14ac:dyDescent="0.2">
      <c r="H2832" s="28"/>
    </row>
    <row r="2833" spans="8:8" s="24" customFormat="1" ht="12.75" customHeight="1" x14ac:dyDescent="0.2">
      <c r="H2833" s="28"/>
    </row>
    <row r="2834" spans="8:8" s="24" customFormat="1" ht="12.75" customHeight="1" x14ac:dyDescent="0.2">
      <c r="H2834" s="28"/>
    </row>
    <row r="2835" spans="8:8" s="24" customFormat="1" ht="12.75" customHeight="1" x14ac:dyDescent="0.2">
      <c r="H2835" s="28"/>
    </row>
    <row r="2836" spans="8:8" s="24" customFormat="1" ht="12.75" customHeight="1" x14ac:dyDescent="0.2">
      <c r="H2836" s="28"/>
    </row>
    <row r="2837" spans="8:8" s="24" customFormat="1" ht="12.75" customHeight="1" x14ac:dyDescent="0.2">
      <c r="H2837" s="28"/>
    </row>
    <row r="2838" spans="8:8" s="24" customFormat="1" ht="12.75" customHeight="1" x14ac:dyDescent="0.2">
      <c r="H2838" s="28"/>
    </row>
    <row r="2839" spans="8:8" s="24" customFormat="1" ht="12.75" customHeight="1" x14ac:dyDescent="0.2">
      <c r="H2839" s="28"/>
    </row>
    <row r="2840" spans="8:8" s="24" customFormat="1" ht="12.75" customHeight="1" x14ac:dyDescent="0.2">
      <c r="H2840" s="28"/>
    </row>
    <row r="2841" spans="8:8" s="24" customFormat="1" ht="12.75" customHeight="1" x14ac:dyDescent="0.2">
      <c r="H2841" s="28"/>
    </row>
    <row r="2842" spans="8:8" s="24" customFormat="1" ht="12.75" customHeight="1" x14ac:dyDescent="0.2">
      <c r="H2842" s="28"/>
    </row>
    <row r="2843" spans="8:8" s="24" customFormat="1" ht="12.75" customHeight="1" x14ac:dyDescent="0.2">
      <c r="H2843" s="28"/>
    </row>
    <row r="2844" spans="8:8" s="24" customFormat="1" ht="12.75" customHeight="1" x14ac:dyDescent="0.2">
      <c r="H2844" s="28"/>
    </row>
    <row r="2845" spans="8:8" s="24" customFormat="1" ht="12.75" customHeight="1" x14ac:dyDescent="0.2">
      <c r="H2845" s="28"/>
    </row>
    <row r="2846" spans="8:8" s="24" customFormat="1" ht="12.75" customHeight="1" x14ac:dyDescent="0.2">
      <c r="H2846" s="28"/>
    </row>
    <row r="2847" spans="8:8" s="24" customFormat="1" ht="12.75" customHeight="1" x14ac:dyDescent="0.2">
      <c r="H2847" s="28"/>
    </row>
    <row r="2848" spans="8:8" s="24" customFormat="1" ht="12.75" customHeight="1" x14ac:dyDescent="0.2">
      <c r="H2848" s="28"/>
    </row>
    <row r="2849" spans="8:8" s="24" customFormat="1" ht="12.75" customHeight="1" x14ac:dyDescent="0.2">
      <c r="H2849" s="28"/>
    </row>
    <row r="2850" spans="8:8" s="24" customFormat="1" ht="12.75" customHeight="1" x14ac:dyDescent="0.2">
      <c r="H2850" s="28"/>
    </row>
    <row r="2851" spans="8:8" s="24" customFormat="1" ht="12.75" customHeight="1" x14ac:dyDescent="0.2">
      <c r="H2851" s="28"/>
    </row>
    <row r="2852" spans="8:8" s="24" customFormat="1" ht="12.75" customHeight="1" x14ac:dyDescent="0.2">
      <c r="H2852" s="28"/>
    </row>
    <row r="2853" spans="8:8" s="24" customFormat="1" ht="12.75" customHeight="1" x14ac:dyDescent="0.2">
      <c r="H2853" s="28"/>
    </row>
    <row r="2854" spans="8:8" s="24" customFormat="1" ht="12.75" customHeight="1" x14ac:dyDescent="0.2">
      <c r="H2854" s="28"/>
    </row>
    <row r="2855" spans="8:8" s="24" customFormat="1" ht="12.75" customHeight="1" x14ac:dyDescent="0.2">
      <c r="H2855" s="28"/>
    </row>
    <row r="2856" spans="8:8" s="24" customFormat="1" ht="12.75" customHeight="1" x14ac:dyDescent="0.2">
      <c r="H2856" s="28"/>
    </row>
    <row r="2857" spans="8:8" s="24" customFormat="1" ht="12.75" customHeight="1" x14ac:dyDescent="0.2">
      <c r="H2857" s="28"/>
    </row>
    <row r="2858" spans="8:8" s="24" customFormat="1" ht="12.75" customHeight="1" x14ac:dyDescent="0.2">
      <c r="H2858" s="28"/>
    </row>
    <row r="2859" spans="8:8" s="24" customFormat="1" ht="12.75" customHeight="1" x14ac:dyDescent="0.2">
      <c r="H2859" s="28"/>
    </row>
    <row r="2860" spans="8:8" s="24" customFormat="1" ht="12.75" customHeight="1" x14ac:dyDescent="0.2">
      <c r="H2860" s="28"/>
    </row>
    <row r="2861" spans="8:8" s="24" customFormat="1" ht="12.75" customHeight="1" x14ac:dyDescent="0.2">
      <c r="H2861" s="28"/>
    </row>
    <row r="2862" spans="8:8" s="24" customFormat="1" ht="12.75" customHeight="1" x14ac:dyDescent="0.2">
      <c r="H2862" s="28"/>
    </row>
    <row r="2863" spans="8:8" s="24" customFormat="1" ht="12.75" customHeight="1" x14ac:dyDescent="0.2">
      <c r="H2863" s="28"/>
    </row>
    <row r="2864" spans="8:8" s="24" customFormat="1" ht="12.75" customHeight="1" x14ac:dyDescent="0.2">
      <c r="H2864" s="28"/>
    </row>
    <row r="2865" spans="8:8" s="24" customFormat="1" ht="12.75" customHeight="1" x14ac:dyDescent="0.2">
      <c r="H2865" s="28"/>
    </row>
    <row r="2866" spans="8:8" s="24" customFormat="1" ht="12.75" customHeight="1" x14ac:dyDescent="0.2">
      <c r="H2866" s="28"/>
    </row>
    <row r="2867" spans="8:8" s="24" customFormat="1" ht="12.75" customHeight="1" x14ac:dyDescent="0.2">
      <c r="H2867" s="28"/>
    </row>
    <row r="2868" spans="8:8" s="24" customFormat="1" ht="12.75" customHeight="1" x14ac:dyDescent="0.2">
      <c r="H2868" s="28"/>
    </row>
    <row r="2869" spans="8:8" s="24" customFormat="1" ht="12.75" customHeight="1" x14ac:dyDescent="0.2">
      <c r="H2869" s="28"/>
    </row>
    <row r="2870" spans="8:8" s="24" customFormat="1" ht="12.75" customHeight="1" x14ac:dyDescent="0.2">
      <c r="H2870" s="28"/>
    </row>
    <row r="2871" spans="8:8" s="24" customFormat="1" ht="12.75" customHeight="1" x14ac:dyDescent="0.2">
      <c r="H2871" s="28"/>
    </row>
    <row r="2872" spans="8:8" s="24" customFormat="1" ht="12.75" customHeight="1" x14ac:dyDescent="0.2">
      <c r="H2872" s="28"/>
    </row>
    <row r="2873" spans="8:8" s="24" customFormat="1" ht="12.75" customHeight="1" x14ac:dyDescent="0.2">
      <c r="H2873" s="28"/>
    </row>
    <row r="2874" spans="8:8" s="24" customFormat="1" ht="12.75" customHeight="1" x14ac:dyDescent="0.2">
      <c r="H2874" s="28"/>
    </row>
    <row r="2875" spans="8:8" s="24" customFormat="1" ht="12.75" customHeight="1" x14ac:dyDescent="0.2">
      <c r="H2875" s="28"/>
    </row>
    <row r="2876" spans="8:8" s="24" customFormat="1" ht="12.75" customHeight="1" x14ac:dyDescent="0.2">
      <c r="H2876" s="28"/>
    </row>
    <row r="2877" spans="8:8" s="24" customFormat="1" ht="12.75" customHeight="1" x14ac:dyDescent="0.2">
      <c r="H2877" s="28"/>
    </row>
    <row r="2878" spans="8:8" s="24" customFormat="1" ht="12.75" customHeight="1" x14ac:dyDescent="0.2">
      <c r="H2878" s="28"/>
    </row>
    <row r="2879" spans="8:8" s="24" customFormat="1" ht="12.75" customHeight="1" x14ac:dyDescent="0.2">
      <c r="H2879" s="28"/>
    </row>
    <row r="2880" spans="8:8" s="24" customFormat="1" ht="12.75" customHeight="1" x14ac:dyDescent="0.2">
      <c r="H2880" s="28"/>
    </row>
    <row r="2881" spans="8:8" s="24" customFormat="1" ht="12.75" customHeight="1" x14ac:dyDescent="0.2">
      <c r="H2881" s="28"/>
    </row>
    <row r="2882" spans="8:8" s="24" customFormat="1" ht="12.75" customHeight="1" x14ac:dyDescent="0.2">
      <c r="H2882" s="28"/>
    </row>
    <row r="2883" spans="8:8" s="24" customFormat="1" ht="12.75" customHeight="1" x14ac:dyDescent="0.2">
      <c r="H2883" s="28"/>
    </row>
    <row r="2884" spans="8:8" s="24" customFormat="1" ht="12.75" customHeight="1" x14ac:dyDescent="0.2">
      <c r="H2884" s="28"/>
    </row>
    <row r="2885" spans="8:8" s="24" customFormat="1" ht="12.75" customHeight="1" x14ac:dyDescent="0.2">
      <c r="H2885" s="28"/>
    </row>
    <row r="2886" spans="8:8" s="24" customFormat="1" ht="12.75" customHeight="1" x14ac:dyDescent="0.2">
      <c r="H2886" s="28"/>
    </row>
    <row r="2887" spans="8:8" s="24" customFormat="1" ht="12.75" customHeight="1" x14ac:dyDescent="0.2">
      <c r="H2887" s="28"/>
    </row>
    <row r="2888" spans="8:8" s="24" customFormat="1" ht="12.75" customHeight="1" x14ac:dyDescent="0.2">
      <c r="H2888" s="28"/>
    </row>
    <row r="2889" spans="8:8" s="24" customFormat="1" ht="12.75" customHeight="1" x14ac:dyDescent="0.2">
      <c r="H2889" s="28"/>
    </row>
    <row r="2890" spans="8:8" s="24" customFormat="1" ht="12.75" customHeight="1" x14ac:dyDescent="0.2">
      <c r="H2890" s="28"/>
    </row>
    <row r="2891" spans="8:8" s="24" customFormat="1" ht="12.75" customHeight="1" x14ac:dyDescent="0.2">
      <c r="H2891" s="28"/>
    </row>
    <row r="2892" spans="8:8" s="24" customFormat="1" ht="12.75" customHeight="1" x14ac:dyDescent="0.2">
      <c r="H2892" s="28"/>
    </row>
    <row r="2893" spans="8:8" s="24" customFormat="1" ht="12.75" customHeight="1" x14ac:dyDescent="0.2">
      <c r="H2893" s="28"/>
    </row>
    <row r="2894" spans="8:8" s="24" customFormat="1" ht="12.75" customHeight="1" x14ac:dyDescent="0.2">
      <c r="H2894" s="28"/>
    </row>
    <row r="2895" spans="8:8" s="24" customFormat="1" ht="12.75" customHeight="1" x14ac:dyDescent="0.2">
      <c r="H2895" s="28"/>
    </row>
    <row r="2896" spans="8:8" s="24" customFormat="1" ht="12.75" customHeight="1" x14ac:dyDescent="0.2">
      <c r="H2896" s="28"/>
    </row>
    <row r="2897" spans="8:8" s="24" customFormat="1" ht="12.75" customHeight="1" x14ac:dyDescent="0.2">
      <c r="H2897" s="28"/>
    </row>
    <row r="2898" spans="8:8" s="24" customFormat="1" ht="12.75" customHeight="1" x14ac:dyDescent="0.2">
      <c r="H2898" s="28"/>
    </row>
    <row r="2899" spans="8:8" s="24" customFormat="1" ht="12.75" customHeight="1" x14ac:dyDescent="0.2">
      <c r="H2899" s="28"/>
    </row>
    <row r="2900" spans="8:8" s="24" customFormat="1" ht="12.75" customHeight="1" x14ac:dyDescent="0.2">
      <c r="H2900" s="28"/>
    </row>
    <row r="2901" spans="8:8" s="24" customFormat="1" ht="12.75" customHeight="1" x14ac:dyDescent="0.2">
      <c r="H2901" s="28"/>
    </row>
    <row r="2902" spans="8:8" s="24" customFormat="1" ht="12.75" customHeight="1" x14ac:dyDescent="0.2">
      <c r="H2902" s="28"/>
    </row>
    <row r="2903" spans="8:8" s="24" customFormat="1" ht="12.75" customHeight="1" x14ac:dyDescent="0.2">
      <c r="H2903" s="28"/>
    </row>
    <row r="2904" spans="8:8" s="24" customFormat="1" ht="12.75" customHeight="1" x14ac:dyDescent="0.2">
      <c r="H2904" s="28"/>
    </row>
    <row r="2905" spans="8:8" s="24" customFormat="1" ht="12.75" customHeight="1" x14ac:dyDescent="0.2">
      <c r="H2905" s="28"/>
    </row>
    <row r="2906" spans="8:8" s="24" customFormat="1" ht="12.75" customHeight="1" x14ac:dyDescent="0.2">
      <c r="H2906" s="28"/>
    </row>
    <row r="2907" spans="8:8" s="24" customFormat="1" ht="12.75" customHeight="1" x14ac:dyDescent="0.2">
      <c r="H2907" s="28"/>
    </row>
    <row r="2908" spans="8:8" s="24" customFormat="1" ht="12.75" customHeight="1" x14ac:dyDescent="0.2">
      <c r="H2908" s="28"/>
    </row>
    <row r="2909" spans="8:8" s="24" customFormat="1" ht="12.75" customHeight="1" x14ac:dyDescent="0.2">
      <c r="H2909" s="28"/>
    </row>
    <row r="2910" spans="8:8" s="24" customFormat="1" ht="12.75" customHeight="1" x14ac:dyDescent="0.2">
      <c r="H2910" s="28"/>
    </row>
    <row r="2911" spans="8:8" s="24" customFormat="1" ht="12.75" customHeight="1" x14ac:dyDescent="0.2">
      <c r="H2911" s="28"/>
    </row>
    <row r="2912" spans="8:8" s="24" customFormat="1" ht="12.75" customHeight="1" x14ac:dyDescent="0.2">
      <c r="H2912" s="28"/>
    </row>
    <row r="2913" spans="8:8" s="24" customFormat="1" ht="12.75" customHeight="1" x14ac:dyDescent="0.2">
      <c r="H2913" s="28"/>
    </row>
    <row r="2914" spans="8:8" s="24" customFormat="1" ht="12.75" customHeight="1" x14ac:dyDescent="0.2">
      <c r="H2914" s="28"/>
    </row>
    <row r="2915" spans="8:8" s="24" customFormat="1" ht="12.75" customHeight="1" x14ac:dyDescent="0.2">
      <c r="H2915" s="28"/>
    </row>
    <row r="2916" spans="8:8" s="24" customFormat="1" ht="12.75" customHeight="1" x14ac:dyDescent="0.2">
      <c r="H2916" s="28"/>
    </row>
    <row r="2917" spans="8:8" s="24" customFormat="1" ht="12.75" customHeight="1" x14ac:dyDescent="0.2">
      <c r="H2917" s="28"/>
    </row>
    <row r="2918" spans="8:8" s="24" customFormat="1" ht="12.75" customHeight="1" x14ac:dyDescent="0.2">
      <c r="H2918" s="28"/>
    </row>
    <row r="2919" spans="8:8" s="24" customFormat="1" ht="12.75" customHeight="1" x14ac:dyDescent="0.2">
      <c r="H2919" s="28"/>
    </row>
    <row r="2920" spans="8:8" s="24" customFormat="1" ht="12.75" customHeight="1" x14ac:dyDescent="0.2">
      <c r="H2920" s="28"/>
    </row>
    <row r="2921" spans="8:8" s="24" customFormat="1" ht="12.75" customHeight="1" x14ac:dyDescent="0.2">
      <c r="H2921" s="28"/>
    </row>
    <row r="2922" spans="8:8" s="24" customFormat="1" ht="12.75" customHeight="1" x14ac:dyDescent="0.2">
      <c r="H2922" s="28"/>
    </row>
    <row r="2923" spans="8:8" s="24" customFormat="1" ht="12.75" customHeight="1" x14ac:dyDescent="0.2">
      <c r="H2923" s="28"/>
    </row>
    <row r="2924" spans="8:8" s="24" customFormat="1" ht="12.75" customHeight="1" x14ac:dyDescent="0.2">
      <c r="H2924" s="28"/>
    </row>
    <row r="2925" spans="8:8" s="24" customFormat="1" ht="12.75" customHeight="1" x14ac:dyDescent="0.2">
      <c r="H2925" s="28"/>
    </row>
    <row r="2926" spans="8:8" s="24" customFormat="1" ht="12.75" customHeight="1" x14ac:dyDescent="0.2">
      <c r="H2926" s="28"/>
    </row>
    <row r="2927" spans="8:8" s="24" customFormat="1" ht="12.75" customHeight="1" x14ac:dyDescent="0.2">
      <c r="H2927" s="28"/>
    </row>
    <row r="2928" spans="8:8" s="24" customFormat="1" ht="12.75" customHeight="1" x14ac:dyDescent="0.2">
      <c r="H2928" s="28"/>
    </row>
    <row r="2929" spans="8:8" s="24" customFormat="1" ht="12.75" customHeight="1" x14ac:dyDescent="0.2">
      <c r="H2929" s="28"/>
    </row>
    <row r="2930" spans="8:8" s="24" customFormat="1" ht="12.75" customHeight="1" x14ac:dyDescent="0.2">
      <c r="H2930" s="28"/>
    </row>
    <row r="2931" spans="8:8" s="24" customFormat="1" ht="12.75" customHeight="1" x14ac:dyDescent="0.2">
      <c r="H2931" s="28"/>
    </row>
    <row r="2932" spans="8:8" s="24" customFormat="1" ht="12.75" customHeight="1" x14ac:dyDescent="0.2">
      <c r="H2932" s="28"/>
    </row>
    <row r="2933" spans="8:8" s="24" customFormat="1" ht="12.75" customHeight="1" x14ac:dyDescent="0.2">
      <c r="H2933" s="28"/>
    </row>
    <row r="2934" spans="8:8" s="24" customFormat="1" ht="12.75" customHeight="1" x14ac:dyDescent="0.2">
      <c r="H2934" s="28"/>
    </row>
    <row r="2935" spans="8:8" s="24" customFormat="1" ht="12.75" customHeight="1" x14ac:dyDescent="0.2">
      <c r="H2935" s="28"/>
    </row>
    <row r="2936" spans="8:8" s="24" customFormat="1" ht="12.75" customHeight="1" x14ac:dyDescent="0.2">
      <c r="H2936" s="28"/>
    </row>
    <row r="2937" spans="8:8" s="24" customFormat="1" ht="12.75" customHeight="1" x14ac:dyDescent="0.2">
      <c r="H2937" s="28"/>
    </row>
    <row r="2938" spans="8:8" s="24" customFormat="1" ht="12.75" customHeight="1" x14ac:dyDescent="0.2">
      <c r="H2938" s="28"/>
    </row>
    <row r="2939" spans="8:8" s="24" customFormat="1" ht="12.75" customHeight="1" x14ac:dyDescent="0.2">
      <c r="H2939" s="28"/>
    </row>
    <row r="2940" spans="8:8" s="24" customFormat="1" ht="12.75" customHeight="1" x14ac:dyDescent="0.2">
      <c r="H2940" s="28"/>
    </row>
    <row r="2941" spans="8:8" s="24" customFormat="1" ht="12.75" customHeight="1" x14ac:dyDescent="0.2">
      <c r="H2941" s="28"/>
    </row>
    <row r="2942" spans="8:8" s="24" customFormat="1" ht="12.75" customHeight="1" x14ac:dyDescent="0.2">
      <c r="H2942" s="28"/>
    </row>
    <row r="2943" spans="8:8" s="24" customFormat="1" ht="12.75" customHeight="1" x14ac:dyDescent="0.2">
      <c r="H2943" s="28"/>
    </row>
    <row r="2944" spans="8:8" s="24" customFormat="1" ht="12.75" customHeight="1" x14ac:dyDescent="0.2">
      <c r="H2944" s="28"/>
    </row>
    <row r="2945" spans="8:8" s="24" customFormat="1" ht="12.75" customHeight="1" x14ac:dyDescent="0.2">
      <c r="H2945" s="28"/>
    </row>
    <row r="2946" spans="8:8" s="24" customFormat="1" ht="12.75" customHeight="1" x14ac:dyDescent="0.2">
      <c r="H2946" s="28"/>
    </row>
    <row r="2947" spans="8:8" s="24" customFormat="1" ht="12.75" customHeight="1" x14ac:dyDescent="0.2">
      <c r="H2947" s="28"/>
    </row>
    <row r="2948" spans="8:8" s="24" customFormat="1" ht="12.75" customHeight="1" x14ac:dyDescent="0.2">
      <c r="H2948" s="28"/>
    </row>
    <row r="2949" spans="8:8" s="24" customFormat="1" ht="12.75" customHeight="1" x14ac:dyDescent="0.2">
      <c r="H2949" s="28"/>
    </row>
    <row r="2950" spans="8:8" s="24" customFormat="1" ht="12.75" customHeight="1" x14ac:dyDescent="0.2">
      <c r="H2950" s="28"/>
    </row>
    <row r="2951" spans="8:8" s="24" customFormat="1" ht="12.75" customHeight="1" x14ac:dyDescent="0.2">
      <c r="H2951" s="28"/>
    </row>
    <row r="2952" spans="8:8" s="24" customFormat="1" ht="12.75" customHeight="1" x14ac:dyDescent="0.2">
      <c r="H2952" s="28"/>
    </row>
    <row r="2953" spans="8:8" s="24" customFormat="1" ht="12.75" customHeight="1" x14ac:dyDescent="0.2">
      <c r="H2953" s="28"/>
    </row>
    <row r="2954" spans="8:8" s="24" customFormat="1" ht="12.75" customHeight="1" x14ac:dyDescent="0.2">
      <c r="H2954" s="28"/>
    </row>
    <row r="2955" spans="8:8" s="24" customFormat="1" ht="12.75" customHeight="1" x14ac:dyDescent="0.2">
      <c r="H2955" s="28"/>
    </row>
    <row r="2956" spans="8:8" s="24" customFormat="1" ht="12.75" customHeight="1" x14ac:dyDescent="0.2">
      <c r="H2956" s="28"/>
    </row>
    <row r="2957" spans="8:8" s="24" customFormat="1" ht="12.75" customHeight="1" x14ac:dyDescent="0.2">
      <c r="H2957" s="28"/>
    </row>
    <row r="2958" spans="8:8" s="24" customFormat="1" ht="12.75" customHeight="1" x14ac:dyDescent="0.2">
      <c r="H2958" s="28"/>
    </row>
    <row r="2959" spans="8:8" s="24" customFormat="1" ht="12.75" customHeight="1" x14ac:dyDescent="0.2">
      <c r="H2959" s="28"/>
    </row>
    <row r="2960" spans="8:8" s="24" customFormat="1" ht="12.75" customHeight="1" x14ac:dyDescent="0.2">
      <c r="H2960" s="28"/>
    </row>
    <row r="2961" spans="8:8" s="24" customFormat="1" ht="12.75" customHeight="1" x14ac:dyDescent="0.2">
      <c r="H2961" s="28"/>
    </row>
    <row r="2962" spans="8:8" s="24" customFormat="1" ht="12.75" customHeight="1" x14ac:dyDescent="0.2">
      <c r="H2962" s="28"/>
    </row>
    <row r="2963" spans="8:8" s="24" customFormat="1" ht="12.75" customHeight="1" x14ac:dyDescent="0.2">
      <c r="H2963" s="28"/>
    </row>
    <row r="2964" spans="8:8" s="24" customFormat="1" ht="12.75" customHeight="1" x14ac:dyDescent="0.2">
      <c r="H2964" s="28"/>
    </row>
    <row r="2965" spans="8:8" s="24" customFormat="1" ht="12.75" customHeight="1" x14ac:dyDescent="0.2">
      <c r="H2965" s="28"/>
    </row>
    <row r="2966" spans="8:8" s="24" customFormat="1" ht="12.75" customHeight="1" x14ac:dyDescent="0.2">
      <c r="H2966" s="28"/>
    </row>
    <row r="2967" spans="8:8" s="24" customFormat="1" ht="12.75" customHeight="1" x14ac:dyDescent="0.2">
      <c r="H2967" s="28"/>
    </row>
    <row r="2968" spans="8:8" s="24" customFormat="1" ht="12.75" customHeight="1" x14ac:dyDescent="0.2">
      <c r="H2968" s="28"/>
    </row>
    <row r="2969" spans="8:8" s="24" customFormat="1" ht="12.75" customHeight="1" x14ac:dyDescent="0.2">
      <c r="H2969" s="28"/>
    </row>
    <row r="2970" spans="8:8" s="24" customFormat="1" ht="12.75" customHeight="1" x14ac:dyDescent="0.2">
      <c r="H2970" s="28"/>
    </row>
    <row r="2971" spans="8:8" s="24" customFormat="1" ht="12.75" customHeight="1" x14ac:dyDescent="0.2">
      <c r="H2971" s="28"/>
    </row>
    <row r="2972" spans="8:8" s="24" customFormat="1" ht="12.75" customHeight="1" x14ac:dyDescent="0.2">
      <c r="H2972" s="28"/>
    </row>
    <row r="2973" spans="8:8" s="24" customFormat="1" ht="12.75" customHeight="1" x14ac:dyDescent="0.2">
      <c r="H2973" s="28"/>
    </row>
    <row r="2974" spans="8:8" s="24" customFormat="1" ht="12.75" customHeight="1" x14ac:dyDescent="0.2">
      <c r="H2974" s="28"/>
    </row>
    <row r="2975" spans="8:8" s="24" customFormat="1" ht="12.75" customHeight="1" x14ac:dyDescent="0.2">
      <c r="H2975" s="28"/>
    </row>
    <row r="2976" spans="8:8" s="24" customFormat="1" ht="12.75" customHeight="1" x14ac:dyDescent="0.2">
      <c r="H2976" s="28"/>
    </row>
    <row r="2977" spans="8:8" s="24" customFormat="1" ht="12.75" customHeight="1" x14ac:dyDescent="0.2">
      <c r="H2977" s="28"/>
    </row>
    <row r="2978" spans="8:8" s="24" customFormat="1" ht="12.75" customHeight="1" x14ac:dyDescent="0.2">
      <c r="H2978" s="28"/>
    </row>
    <row r="2979" spans="8:8" s="24" customFormat="1" ht="12.75" customHeight="1" x14ac:dyDescent="0.2">
      <c r="H2979" s="28"/>
    </row>
    <row r="2980" spans="8:8" s="24" customFormat="1" ht="12.75" customHeight="1" x14ac:dyDescent="0.2">
      <c r="H2980" s="28"/>
    </row>
    <row r="2981" spans="8:8" s="24" customFormat="1" ht="12.75" customHeight="1" x14ac:dyDescent="0.2">
      <c r="H2981" s="28"/>
    </row>
    <row r="2982" spans="8:8" s="24" customFormat="1" ht="12.75" customHeight="1" x14ac:dyDescent="0.2">
      <c r="H2982" s="28"/>
    </row>
    <row r="2983" spans="8:8" s="24" customFormat="1" ht="12.75" customHeight="1" x14ac:dyDescent="0.2">
      <c r="H2983" s="28"/>
    </row>
    <row r="2984" spans="8:8" s="24" customFormat="1" ht="12.75" customHeight="1" x14ac:dyDescent="0.2">
      <c r="H2984" s="28"/>
    </row>
    <row r="2985" spans="8:8" s="24" customFormat="1" ht="12.75" customHeight="1" x14ac:dyDescent="0.2">
      <c r="H2985" s="28"/>
    </row>
    <row r="2986" spans="8:8" s="24" customFormat="1" ht="12.75" customHeight="1" x14ac:dyDescent="0.2">
      <c r="H2986" s="28"/>
    </row>
    <row r="2987" spans="8:8" s="24" customFormat="1" ht="12.75" customHeight="1" x14ac:dyDescent="0.2">
      <c r="H2987" s="28"/>
    </row>
    <row r="2988" spans="8:8" s="24" customFormat="1" ht="12.75" customHeight="1" x14ac:dyDescent="0.2">
      <c r="H2988" s="28"/>
    </row>
    <row r="2989" spans="8:8" s="24" customFormat="1" ht="12.75" customHeight="1" x14ac:dyDescent="0.2">
      <c r="H2989" s="28"/>
    </row>
    <row r="2990" spans="8:8" s="24" customFormat="1" ht="12.75" customHeight="1" x14ac:dyDescent="0.2">
      <c r="H2990" s="28"/>
    </row>
    <row r="2991" spans="8:8" s="24" customFormat="1" ht="12.75" customHeight="1" x14ac:dyDescent="0.2">
      <c r="H2991" s="28"/>
    </row>
    <row r="2992" spans="8:8" s="24" customFormat="1" ht="12.75" customHeight="1" x14ac:dyDescent="0.2">
      <c r="H2992" s="28"/>
    </row>
    <row r="2993" spans="8:8" s="24" customFormat="1" ht="12.75" customHeight="1" x14ac:dyDescent="0.2">
      <c r="H2993" s="28"/>
    </row>
    <row r="2994" spans="8:8" s="24" customFormat="1" ht="12.75" customHeight="1" x14ac:dyDescent="0.2">
      <c r="H2994" s="28"/>
    </row>
    <row r="2995" spans="8:8" s="24" customFormat="1" ht="12.75" customHeight="1" x14ac:dyDescent="0.2">
      <c r="H2995" s="28"/>
    </row>
    <row r="2996" spans="8:8" s="24" customFormat="1" ht="12.75" customHeight="1" x14ac:dyDescent="0.2">
      <c r="H2996" s="28"/>
    </row>
    <row r="2997" spans="8:8" s="24" customFormat="1" ht="12.75" customHeight="1" x14ac:dyDescent="0.2">
      <c r="H2997" s="28"/>
    </row>
    <row r="2998" spans="8:8" s="24" customFormat="1" ht="12.75" customHeight="1" x14ac:dyDescent="0.2">
      <c r="H2998" s="28"/>
    </row>
    <row r="2999" spans="8:8" s="24" customFormat="1" ht="12.75" customHeight="1" x14ac:dyDescent="0.2">
      <c r="H2999" s="28"/>
    </row>
    <row r="3000" spans="8:8" s="24" customFormat="1" ht="12.75" customHeight="1" x14ac:dyDescent="0.2">
      <c r="H3000" s="28"/>
    </row>
    <row r="3001" spans="8:8" s="24" customFormat="1" ht="12.75" customHeight="1" x14ac:dyDescent="0.2">
      <c r="H3001" s="28"/>
    </row>
    <row r="3002" spans="8:8" s="24" customFormat="1" ht="12.75" customHeight="1" x14ac:dyDescent="0.2">
      <c r="H3002" s="28"/>
    </row>
    <row r="3003" spans="8:8" s="24" customFormat="1" ht="12.75" customHeight="1" x14ac:dyDescent="0.2">
      <c r="H3003" s="28"/>
    </row>
    <row r="3004" spans="8:8" s="24" customFormat="1" ht="12.75" customHeight="1" x14ac:dyDescent="0.2">
      <c r="H3004" s="28"/>
    </row>
    <row r="3005" spans="8:8" s="24" customFormat="1" ht="12.75" customHeight="1" x14ac:dyDescent="0.2">
      <c r="H3005" s="28"/>
    </row>
    <row r="3006" spans="8:8" s="24" customFormat="1" ht="12.75" customHeight="1" x14ac:dyDescent="0.2">
      <c r="H3006" s="28"/>
    </row>
    <row r="3007" spans="8:8" s="24" customFormat="1" ht="12.75" customHeight="1" x14ac:dyDescent="0.2">
      <c r="H3007" s="28"/>
    </row>
    <row r="3008" spans="8:8" s="24" customFormat="1" ht="12.75" customHeight="1" x14ac:dyDescent="0.2">
      <c r="H3008" s="28"/>
    </row>
    <row r="3009" spans="8:8" s="24" customFormat="1" ht="12.75" customHeight="1" x14ac:dyDescent="0.2">
      <c r="H3009" s="28"/>
    </row>
    <row r="3010" spans="8:8" s="24" customFormat="1" ht="12.75" customHeight="1" x14ac:dyDescent="0.2">
      <c r="H3010" s="28"/>
    </row>
    <row r="3011" spans="8:8" s="24" customFormat="1" ht="12.75" customHeight="1" x14ac:dyDescent="0.2">
      <c r="H3011" s="28"/>
    </row>
    <row r="3012" spans="8:8" s="24" customFormat="1" ht="12.75" customHeight="1" x14ac:dyDescent="0.2">
      <c r="H3012" s="28"/>
    </row>
    <row r="3013" spans="8:8" s="24" customFormat="1" ht="12.75" customHeight="1" x14ac:dyDescent="0.2">
      <c r="H3013" s="28"/>
    </row>
    <row r="3014" spans="8:8" s="24" customFormat="1" ht="12.75" customHeight="1" x14ac:dyDescent="0.2">
      <c r="H3014" s="28"/>
    </row>
    <row r="3015" spans="8:8" s="24" customFormat="1" ht="12.75" customHeight="1" x14ac:dyDescent="0.2">
      <c r="H3015" s="28"/>
    </row>
    <row r="3016" spans="8:8" s="24" customFormat="1" ht="12.75" customHeight="1" x14ac:dyDescent="0.2">
      <c r="H3016" s="28"/>
    </row>
    <row r="3017" spans="8:8" s="24" customFormat="1" ht="12.75" customHeight="1" x14ac:dyDescent="0.2">
      <c r="H3017" s="28"/>
    </row>
    <row r="3018" spans="8:8" s="24" customFormat="1" ht="12.75" customHeight="1" x14ac:dyDescent="0.2">
      <c r="H3018" s="28"/>
    </row>
    <row r="3019" spans="8:8" s="24" customFormat="1" ht="12.75" customHeight="1" x14ac:dyDescent="0.2">
      <c r="H3019" s="28"/>
    </row>
    <row r="3020" spans="8:8" s="24" customFormat="1" ht="12.75" customHeight="1" x14ac:dyDescent="0.2">
      <c r="H3020" s="28"/>
    </row>
    <row r="3021" spans="8:8" s="24" customFormat="1" ht="12.75" customHeight="1" x14ac:dyDescent="0.2">
      <c r="H3021" s="28"/>
    </row>
    <row r="3022" spans="8:8" s="24" customFormat="1" ht="12.75" customHeight="1" x14ac:dyDescent="0.2">
      <c r="H3022" s="28"/>
    </row>
    <row r="3023" spans="8:8" s="24" customFormat="1" ht="12.75" customHeight="1" x14ac:dyDescent="0.2">
      <c r="H3023" s="28"/>
    </row>
    <row r="3024" spans="8:8" s="24" customFormat="1" ht="12.75" customHeight="1" x14ac:dyDescent="0.2">
      <c r="H3024" s="28"/>
    </row>
    <row r="3025" spans="8:8" s="24" customFormat="1" ht="12.75" customHeight="1" x14ac:dyDescent="0.2">
      <c r="H3025" s="28"/>
    </row>
    <row r="3026" spans="8:8" s="24" customFormat="1" ht="12.75" customHeight="1" x14ac:dyDescent="0.2">
      <c r="H3026" s="28"/>
    </row>
    <row r="3027" spans="8:8" s="24" customFormat="1" ht="12.75" customHeight="1" x14ac:dyDescent="0.2">
      <c r="H3027" s="28"/>
    </row>
    <row r="3028" spans="8:8" s="24" customFormat="1" ht="12.75" customHeight="1" x14ac:dyDescent="0.2">
      <c r="H3028" s="28"/>
    </row>
    <row r="3029" spans="8:8" s="24" customFormat="1" ht="12.75" customHeight="1" x14ac:dyDescent="0.2">
      <c r="H3029" s="28"/>
    </row>
    <row r="3030" spans="8:8" s="24" customFormat="1" ht="12.75" customHeight="1" x14ac:dyDescent="0.2">
      <c r="H3030" s="28"/>
    </row>
    <row r="3031" spans="8:8" s="24" customFormat="1" ht="12.75" customHeight="1" x14ac:dyDescent="0.2">
      <c r="H3031" s="28"/>
    </row>
    <row r="3032" spans="8:8" s="24" customFormat="1" ht="12.75" customHeight="1" x14ac:dyDescent="0.2">
      <c r="H3032" s="28"/>
    </row>
    <row r="3033" spans="8:8" s="24" customFormat="1" ht="12.75" customHeight="1" x14ac:dyDescent="0.2">
      <c r="H3033" s="28"/>
    </row>
    <row r="3034" spans="8:8" s="24" customFormat="1" ht="12.75" customHeight="1" x14ac:dyDescent="0.2">
      <c r="H3034" s="28"/>
    </row>
    <row r="3035" spans="8:8" s="24" customFormat="1" ht="12.75" customHeight="1" x14ac:dyDescent="0.2">
      <c r="H3035" s="28"/>
    </row>
    <row r="3036" spans="8:8" s="24" customFormat="1" ht="12.75" customHeight="1" x14ac:dyDescent="0.2">
      <c r="H3036" s="28"/>
    </row>
    <row r="3037" spans="8:8" s="24" customFormat="1" ht="12.75" customHeight="1" x14ac:dyDescent="0.2">
      <c r="H3037" s="28"/>
    </row>
    <row r="3038" spans="8:8" s="24" customFormat="1" ht="12.75" customHeight="1" x14ac:dyDescent="0.2">
      <c r="H3038" s="28"/>
    </row>
    <row r="3039" spans="8:8" s="24" customFormat="1" ht="12.75" customHeight="1" x14ac:dyDescent="0.2">
      <c r="H3039" s="28"/>
    </row>
    <row r="3040" spans="8:8" s="24" customFormat="1" ht="12.75" customHeight="1" x14ac:dyDescent="0.2">
      <c r="H3040" s="28"/>
    </row>
    <row r="3041" spans="8:8" s="24" customFormat="1" ht="12.75" customHeight="1" x14ac:dyDescent="0.2">
      <c r="H3041" s="28"/>
    </row>
    <row r="3042" spans="8:8" s="24" customFormat="1" ht="12.75" customHeight="1" x14ac:dyDescent="0.2">
      <c r="H3042" s="28"/>
    </row>
    <row r="3043" spans="8:8" s="24" customFormat="1" ht="12.75" customHeight="1" x14ac:dyDescent="0.2">
      <c r="H3043" s="28"/>
    </row>
    <row r="3044" spans="8:8" s="24" customFormat="1" ht="12.75" customHeight="1" x14ac:dyDescent="0.2">
      <c r="H3044" s="28"/>
    </row>
    <row r="3045" spans="8:8" s="24" customFormat="1" ht="12.75" customHeight="1" x14ac:dyDescent="0.2">
      <c r="H3045" s="28"/>
    </row>
    <row r="3046" spans="8:8" s="24" customFormat="1" ht="12.75" customHeight="1" x14ac:dyDescent="0.2">
      <c r="H3046" s="28"/>
    </row>
    <row r="3047" spans="8:8" s="24" customFormat="1" ht="12.75" customHeight="1" x14ac:dyDescent="0.2">
      <c r="H3047" s="28"/>
    </row>
    <row r="3048" spans="8:8" s="24" customFormat="1" ht="12.75" customHeight="1" x14ac:dyDescent="0.2">
      <c r="H3048" s="28"/>
    </row>
    <row r="3049" spans="8:8" s="24" customFormat="1" ht="12.75" customHeight="1" x14ac:dyDescent="0.2">
      <c r="H3049" s="28"/>
    </row>
    <row r="3050" spans="8:8" s="24" customFormat="1" ht="12.75" customHeight="1" x14ac:dyDescent="0.2">
      <c r="H3050" s="28"/>
    </row>
    <row r="3051" spans="8:8" s="24" customFormat="1" ht="12.75" customHeight="1" x14ac:dyDescent="0.2">
      <c r="H3051" s="28"/>
    </row>
    <row r="3052" spans="8:8" s="24" customFormat="1" ht="12.75" customHeight="1" x14ac:dyDescent="0.2">
      <c r="H3052" s="28"/>
    </row>
    <row r="3053" spans="8:8" s="24" customFormat="1" ht="12.75" customHeight="1" x14ac:dyDescent="0.2">
      <c r="H3053" s="28"/>
    </row>
    <row r="3054" spans="8:8" s="24" customFormat="1" ht="12.75" customHeight="1" x14ac:dyDescent="0.2">
      <c r="H3054" s="28"/>
    </row>
    <row r="3055" spans="8:8" s="24" customFormat="1" ht="12.75" customHeight="1" x14ac:dyDescent="0.2">
      <c r="H3055" s="28"/>
    </row>
    <row r="3056" spans="8:8" s="24" customFormat="1" ht="12.75" customHeight="1" x14ac:dyDescent="0.2">
      <c r="H3056" s="28"/>
    </row>
    <row r="3057" spans="8:8" s="24" customFormat="1" ht="12.75" customHeight="1" x14ac:dyDescent="0.2">
      <c r="H3057" s="28"/>
    </row>
    <row r="3058" spans="8:8" s="24" customFormat="1" ht="12.75" customHeight="1" x14ac:dyDescent="0.2">
      <c r="H3058" s="28"/>
    </row>
    <row r="3059" spans="8:8" s="24" customFormat="1" ht="12.75" customHeight="1" x14ac:dyDescent="0.2">
      <c r="H3059" s="28"/>
    </row>
    <row r="3060" spans="8:8" s="24" customFormat="1" ht="12.75" customHeight="1" x14ac:dyDescent="0.2">
      <c r="H3060" s="28"/>
    </row>
    <row r="3061" spans="8:8" s="24" customFormat="1" ht="12.75" customHeight="1" x14ac:dyDescent="0.2">
      <c r="H3061" s="28"/>
    </row>
    <row r="3062" spans="8:8" s="24" customFormat="1" ht="12.75" customHeight="1" x14ac:dyDescent="0.2">
      <c r="H3062" s="28"/>
    </row>
    <row r="3063" spans="8:8" s="24" customFormat="1" ht="12.75" customHeight="1" x14ac:dyDescent="0.2">
      <c r="H3063" s="28"/>
    </row>
    <row r="3064" spans="8:8" s="24" customFormat="1" ht="12.75" customHeight="1" x14ac:dyDescent="0.2">
      <c r="H3064" s="28"/>
    </row>
    <row r="3065" spans="8:8" s="24" customFormat="1" ht="12.75" customHeight="1" x14ac:dyDescent="0.2">
      <c r="H3065" s="28"/>
    </row>
    <row r="3066" spans="8:8" s="24" customFormat="1" ht="12.75" customHeight="1" x14ac:dyDescent="0.2">
      <c r="H3066" s="28"/>
    </row>
    <row r="3067" spans="8:8" s="24" customFormat="1" ht="12.75" customHeight="1" x14ac:dyDescent="0.2">
      <c r="H3067" s="28"/>
    </row>
    <row r="3068" spans="8:8" s="24" customFormat="1" ht="12.75" customHeight="1" x14ac:dyDescent="0.2">
      <c r="H3068" s="28"/>
    </row>
    <row r="3069" spans="8:8" s="24" customFormat="1" ht="12.75" customHeight="1" x14ac:dyDescent="0.2">
      <c r="H3069" s="28"/>
    </row>
    <row r="3070" spans="8:8" s="24" customFormat="1" ht="12.75" customHeight="1" x14ac:dyDescent="0.2">
      <c r="H3070" s="28"/>
    </row>
    <row r="3071" spans="8:8" s="24" customFormat="1" ht="12.75" customHeight="1" x14ac:dyDescent="0.2">
      <c r="H3071" s="28"/>
    </row>
    <row r="3072" spans="8:8" s="24" customFormat="1" ht="12.75" customHeight="1" x14ac:dyDescent="0.2">
      <c r="H3072" s="28"/>
    </row>
    <row r="3073" spans="8:8" s="24" customFormat="1" ht="12.75" customHeight="1" x14ac:dyDescent="0.2">
      <c r="H3073" s="28"/>
    </row>
    <row r="3074" spans="8:8" s="24" customFormat="1" ht="12.75" customHeight="1" x14ac:dyDescent="0.2">
      <c r="H3074" s="28"/>
    </row>
    <row r="3075" spans="8:8" s="24" customFormat="1" ht="12.75" customHeight="1" x14ac:dyDescent="0.2">
      <c r="H3075" s="28"/>
    </row>
    <row r="3076" spans="8:8" s="24" customFormat="1" ht="12.75" customHeight="1" x14ac:dyDescent="0.2">
      <c r="H3076" s="28"/>
    </row>
    <row r="3077" spans="8:8" s="24" customFormat="1" ht="12.75" customHeight="1" x14ac:dyDescent="0.2">
      <c r="H3077" s="28"/>
    </row>
    <row r="3078" spans="8:8" s="24" customFormat="1" ht="12.75" customHeight="1" x14ac:dyDescent="0.2">
      <c r="H3078" s="28"/>
    </row>
    <row r="3079" spans="8:8" s="24" customFormat="1" ht="12.75" customHeight="1" x14ac:dyDescent="0.2">
      <c r="H3079" s="28"/>
    </row>
    <row r="3080" spans="8:8" s="24" customFormat="1" ht="12.75" customHeight="1" x14ac:dyDescent="0.2">
      <c r="H3080" s="28"/>
    </row>
    <row r="3081" spans="8:8" s="24" customFormat="1" ht="12.75" customHeight="1" x14ac:dyDescent="0.2">
      <c r="H3081" s="28"/>
    </row>
    <row r="3082" spans="8:8" s="24" customFormat="1" ht="12.75" customHeight="1" x14ac:dyDescent="0.2">
      <c r="H3082" s="28"/>
    </row>
    <row r="3083" spans="8:8" s="24" customFormat="1" ht="12.75" customHeight="1" x14ac:dyDescent="0.2">
      <c r="H3083" s="28"/>
    </row>
    <row r="3084" spans="8:8" s="24" customFormat="1" ht="12.75" customHeight="1" x14ac:dyDescent="0.2">
      <c r="H3084" s="28"/>
    </row>
    <row r="3085" spans="8:8" s="24" customFormat="1" ht="12.75" customHeight="1" x14ac:dyDescent="0.2">
      <c r="H3085" s="28"/>
    </row>
    <row r="3086" spans="8:8" s="24" customFormat="1" ht="12.75" customHeight="1" x14ac:dyDescent="0.2">
      <c r="H3086" s="28"/>
    </row>
    <row r="3087" spans="8:8" s="24" customFormat="1" ht="12.75" customHeight="1" x14ac:dyDescent="0.2">
      <c r="H3087" s="28"/>
    </row>
    <row r="3088" spans="8:8" s="24" customFormat="1" ht="12.75" customHeight="1" x14ac:dyDescent="0.2">
      <c r="H3088" s="28"/>
    </row>
    <row r="3089" spans="8:8" s="24" customFormat="1" ht="12.75" customHeight="1" x14ac:dyDescent="0.2">
      <c r="H3089" s="28"/>
    </row>
    <row r="3090" spans="8:8" s="24" customFormat="1" ht="12.75" customHeight="1" x14ac:dyDescent="0.2">
      <c r="H3090" s="28"/>
    </row>
    <row r="3091" spans="8:8" s="24" customFormat="1" ht="12.75" customHeight="1" x14ac:dyDescent="0.2">
      <c r="H3091" s="28"/>
    </row>
    <row r="3092" spans="8:8" s="24" customFormat="1" ht="12.75" customHeight="1" x14ac:dyDescent="0.2">
      <c r="H3092" s="28"/>
    </row>
    <row r="3093" spans="8:8" s="24" customFormat="1" ht="12.75" customHeight="1" x14ac:dyDescent="0.2">
      <c r="H3093" s="28"/>
    </row>
    <row r="3094" spans="8:8" s="24" customFormat="1" ht="12.75" customHeight="1" x14ac:dyDescent="0.2">
      <c r="H3094" s="28"/>
    </row>
    <row r="3095" spans="8:8" s="24" customFormat="1" ht="12.75" customHeight="1" x14ac:dyDescent="0.2">
      <c r="H3095" s="28"/>
    </row>
    <row r="3096" spans="8:8" s="24" customFormat="1" ht="12.75" customHeight="1" x14ac:dyDescent="0.2">
      <c r="H3096" s="28"/>
    </row>
    <row r="3097" spans="8:8" s="24" customFormat="1" ht="12.75" customHeight="1" x14ac:dyDescent="0.2">
      <c r="H3097" s="28"/>
    </row>
    <row r="3098" spans="8:8" s="24" customFormat="1" ht="12.75" customHeight="1" x14ac:dyDescent="0.2">
      <c r="H3098" s="28"/>
    </row>
    <row r="3099" spans="8:8" s="24" customFormat="1" ht="12.75" customHeight="1" x14ac:dyDescent="0.2">
      <c r="H3099" s="28"/>
    </row>
    <row r="3100" spans="8:8" s="24" customFormat="1" ht="12.75" customHeight="1" x14ac:dyDescent="0.2">
      <c r="H3100" s="28"/>
    </row>
    <row r="3101" spans="8:8" s="24" customFormat="1" ht="12.75" customHeight="1" x14ac:dyDescent="0.2">
      <c r="H3101" s="28"/>
    </row>
    <row r="3102" spans="8:8" s="24" customFormat="1" ht="12.75" customHeight="1" x14ac:dyDescent="0.2">
      <c r="H3102" s="28"/>
    </row>
    <row r="3103" spans="8:8" s="24" customFormat="1" ht="12.75" customHeight="1" x14ac:dyDescent="0.2">
      <c r="H3103" s="28"/>
    </row>
    <row r="3104" spans="8:8" s="24" customFormat="1" ht="12.75" customHeight="1" x14ac:dyDescent="0.2">
      <c r="H3104" s="28"/>
    </row>
    <row r="3105" spans="8:8" s="24" customFormat="1" ht="12.75" customHeight="1" x14ac:dyDescent="0.2">
      <c r="H3105" s="28"/>
    </row>
    <row r="3106" spans="8:8" s="24" customFormat="1" ht="12.75" customHeight="1" x14ac:dyDescent="0.2">
      <c r="H3106" s="28"/>
    </row>
    <row r="3107" spans="8:8" s="24" customFormat="1" ht="12.75" customHeight="1" x14ac:dyDescent="0.2">
      <c r="H3107" s="28"/>
    </row>
    <row r="3108" spans="8:8" s="24" customFormat="1" ht="12.75" customHeight="1" x14ac:dyDescent="0.2">
      <c r="H3108" s="28"/>
    </row>
    <row r="3109" spans="8:8" s="24" customFormat="1" ht="12.75" customHeight="1" x14ac:dyDescent="0.2">
      <c r="H3109" s="28"/>
    </row>
    <row r="3110" spans="8:8" s="24" customFormat="1" ht="12.75" customHeight="1" x14ac:dyDescent="0.2">
      <c r="H3110" s="28"/>
    </row>
    <row r="3111" spans="8:8" s="24" customFormat="1" ht="12.75" customHeight="1" x14ac:dyDescent="0.2">
      <c r="H3111" s="28"/>
    </row>
    <row r="3112" spans="8:8" s="24" customFormat="1" ht="12.75" customHeight="1" x14ac:dyDescent="0.2">
      <c r="H3112" s="28"/>
    </row>
    <row r="3113" spans="8:8" s="24" customFormat="1" ht="12.75" customHeight="1" x14ac:dyDescent="0.2">
      <c r="H3113" s="28"/>
    </row>
    <row r="3114" spans="8:8" s="24" customFormat="1" ht="12.75" customHeight="1" x14ac:dyDescent="0.2">
      <c r="H3114" s="28"/>
    </row>
    <row r="3115" spans="8:8" s="24" customFormat="1" ht="12.75" customHeight="1" x14ac:dyDescent="0.2">
      <c r="H3115" s="28"/>
    </row>
    <row r="3116" spans="8:8" s="24" customFormat="1" ht="12.75" customHeight="1" x14ac:dyDescent="0.2">
      <c r="H3116" s="28"/>
    </row>
    <row r="3117" spans="8:8" s="24" customFormat="1" ht="12.75" customHeight="1" x14ac:dyDescent="0.2">
      <c r="H3117" s="28"/>
    </row>
    <row r="3118" spans="8:8" s="24" customFormat="1" ht="12.75" customHeight="1" x14ac:dyDescent="0.2">
      <c r="H3118" s="28"/>
    </row>
    <row r="3119" spans="8:8" s="24" customFormat="1" ht="12.75" customHeight="1" x14ac:dyDescent="0.2">
      <c r="H3119" s="28"/>
    </row>
    <row r="3120" spans="8:8" s="24" customFormat="1" ht="12.75" customHeight="1" x14ac:dyDescent="0.2">
      <c r="H3120" s="28"/>
    </row>
    <row r="3121" spans="8:8" s="24" customFormat="1" ht="12.75" customHeight="1" x14ac:dyDescent="0.2">
      <c r="H3121" s="28"/>
    </row>
    <row r="3122" spans="8:8" s="24" customFormat="1" ht="12.75" customHeight="1" x14ac:dyDescent="0.2">
      <c r="H3122" s="28"/>
    </row>
    <row r="3123" spans="8:8" s="24" customFormat="1" ht="12.75" customHeight="1" x14ac:dyDescent="0.2">
      <c r="H3123" s="28"/>
    </row>
    <row r="3124" spans="8:8" s="24" customFormat="1" ht="12.75" customHeight="1" x14ac:dyDescent="0.2">
      <c r="H3124" s="28"/>
    </row>
    <row r="3125" spans="8:8" s="24" customFormat="1" ht="12.75" customHeight="1" x14ac:dyDescent="0.2">
      <c r="H3125" s="28"/>
    </row>
    <row r="3126" spans="8:8" s="24" customFormat="1" ht="12.75" customHeight="1" x14ac:dyDescent="0.2">
      <c r="H3126" s="28"/>
    </row>
    <row r="3127" spans="8:8" s="24" customFormat="1" ht="12.75" customHeight="1" x14ac:dyDescent="0.2">
      <c r="H3127" s="28"/>
    </row>
    <row r="3128" spans="8:8" s="24" customFormat="1" ht="12.75" customHeight="1" x14ac:dyDescent="0.2">
      <c r="H3128" s="28"/>
    </row>
    <row r="3129" spans="8:8" s="24" customFormat="1" ht="12.75" customHeight="1" x14ac:dyDescent="0.2">
      <c r="H3129" s="28"/>
    </row>
    <row r="3130" spans="8:8" s="24" customFormat="1" ht="12.75" customHeight="1" x14ac:dyDescent="0.2">
      <c r="H3130" s="28"/>
    </row>
    <row r="3131" spans="8:8" s="24" customFormat="1" ht="12.75" customHeight="1" x14ac:dyDescent="0.2">
      <c r="H3131" s="28"/>
    </row>
    <row r="3132" spans="8:8" s="24" customFormat="1" ht="12.75" customHeight="1" x14ac:dyDescent="0.2">
      <c r="H3132" s="28"/>
    </row>
    <row r="3133" spans="8:8" s="24" customFormat="1" ht="12.75" customHeight="1" x14ac:dyDescent="0.2">
      <c r="H3133" s="28"/>
    </row>
    <row r="3134" spans="8:8" s="24" customFormat="1" ht="12.75" customHeight="1" x14ac:dyDescent="0.2">
      <c r="H3134" s="28"/>
    </row>
    <row r="3135" spans="8:8" s="24" customFormat="1" ht="12.75" customHeight="1" x14ac:dyDescent="0.2">
      <c r="H3135" s="28"/>
    </row>
    <row r="3136" spans="8:8" s="24" customFormat="1" ht="12.75" customHeight="1" x14ac:dyDescent="0.2">
      <c r="H3136" s="28"/>
    </row>
    <row r="3137" spans="8:8" s="24" customFormat="1" ht="12.75" customHeight="1" x14ac:dyDescent="0.2">
      <c r="H3137" s="28"/>
    </row>
    <row r="3138" spans="8:8" s="24" customFormat="1" ht="12.75" customHeight="1" x14ac:dyDescent="0.2">
      <c r="H3138" s="28"/>
    </row>
    <row r="3139" spans="8:8" s="24" customFormat="1" ht="12.75" customHeight="1" x14ac:dyDescent="0.2">
      <c r="H3139" s="28"/>
    </row>
    <row r="3140" spans="8:8" s="24" customFormat="1" ht="12.75" customHeight="1" x14ac:dyDescent="0.2">
      <c r="H3140" s="28"/>
    </row>
    <row r="3141" spans="8:8" s="24" customFormat="1" ht="12.75" customHeight="1" x14ac:dyDescent="0.2">
      <c r="H3141" s="28"/>
    </row>
    <row r="3142" spans="8:8" s="24" customFormat="1" ht="12.75" customHeight="1" x14ac:dyDescent="0.2">
      <c r="H3142" s="28"/>
    </row>
    <row r="3143" spans="8:8" s="24" customFormat="1" ht="12.75" customHeight="1" x14ac:dyDescent="0.2">
      <c r="H3143" s="28"/>
    </row>
    <row r="3144" spans="8:8" s="24" customFormat="1" ht="12.75" customHeight="1" x14ac:dyDescent="0.2">
      <c r="H3144" s="28"/>
    </row>
    <row r="3145" spans="8:8" s="24" customFormat="1" ht="12.75" customHeight="1" x14ac:dyDescent="0.2">
      <c r="H3145" s="28"/>
    </row>
    <row r="3146" spans="8:8" s="24" customFormat="1" ht="12.75" customHeight="1" x14ac:dyDescent="0.2">
      <c r="H3146" s="28"/>
    </row>
    <row r="3147" spans="8:8" s="24" customFormat="1" ht="12.75" customHeight="1" x14ac:dyDescent="0.2">
      <c r="H3147" s="28"/>
    </row>
    <row r="3148" spans="8:8" s="24" customFormat="1" ht="12.75" customHeight="1" x14ac:dyDescent="0.2">
      <c r="H3148" s="28"/>
    </row>
    <row r="3149" spans="8:8" s="24" customFormat="1" ht="12.75" customHeight="1" x14ac:dyDescent="0.2">
      <c r="H3149" s="28"/>
    </row>
    <row r="3150" spans="8:8" s="24" customFormat="1" ht="12.75" customHeight="1" x14ac:dyDescent="0.2">
      <c r="H3150" s="28"/>
    </row>
    <row r="3151" spans="8:8" s="24" customFormat="1" ht="12.75" customHeight="1" x14ac:dyDescent="0.2">
      <c r="H3151" s="28"/>
    </row>
    <row r="3152" spans="8:8" s="24" customFormat="1" ht="12.75" customHeight="1" x14ac:dyDescent="0.2">
      <c r="H3152" s="28"/>
    </row>
    <row r="3153" spans="8:8" s="24" customFormat="1" ht="12.75" customHeight="1" x14ac:dyDescent="0.2">
      <c r="H3153" s="28"/>
    </row>
    <row r="3154" spans="8:8" s="24" customFormat="1" ht="12.75" customHeight="1" x14ac:dyDescent="0.2">
      <c r="H3154" s="28"/>
    </row>
    <row r="3155" spans="8:8" s="24" customFormat="1" ht="12.75" customHeight="1" x14ac:dyDescent="0.2">
      <c r="H3155" s="28"/>
    </row>
    <row r="3156" spans="8:8" s="24" customFormat="1" ht="12.75" customHeight="1" x14ac:dyDescent="0.2">
      <c r="H3156" s="28"/>
    </row>
    <row r="3157" spans="8:8" s="24" customFormat="1" ht="12.75" customHeight="1" x14ac:dyDescent="0.2">
      <c r="H3157" s="28"/>
    </row>
    <row r="3158" spans="8:8" s="24" customFormat="1" ht="12.75" customHeight="1" x14ac:dyDescent="0.2">
      <c r="H3158" s="28"/>
    </row>
    <row r="3159" spans="8:8" s="24" customFormat="1" ht="12.75" customHeight="1" x14ac:dyDescent="0.2">
      <c r="H3159" s="28"/>
    </row>
    <row r="3160" spans="8:8" s="24" customFormat="1" ht="12.75" customHeight="1" x14ac:dyDescent="0.2">
      <c r="H3160" s="28"/>
    </row>
    <row r="3161" spans="8:8" s="24" customFormat="1" ht="12.75" customHeight="1" x14ac:dyDescent="0.2">
      <c r="H3161" s="28"/>
    </row>
    <row r="3162" spans="8:8" s="24" customFormat="1" ht="12.75" customHeight="1" x14ac:dyDescent="0.2">
      <c r="H3162" s="28"/>
    </row>
    <row r="3163" spans="8:8" s="24" customFormat="1" ht="12.75" customHeight="1" x14ac:dyDescent="0.2">
      <c r="H3163" s="28"/>
    </row>
    <row r="3164" spans="8:8" s="24" customFormat="1" ht="12.75" customHeight="1" x14ac:dyDescent="0.2">
      <c r="H3164" s="28"/>
    </row>
    <row r="3165" spans="8:8" s="24" customFormat="1" ht="12.75" customHeight="1" x14ac:dyDescent="0.2">
      <c r="H3165" s="28"/>
    </row>
    <row r="3166" spans="8:8" s="24" customFormat="1" ht="12.75" customHeight="1" x14ac:dyDescent="0.2">
      <c r="H3166" s="28"/>
    </row>
    <row r="3167" spans="8:8" s="24" customFormat="1" ht="12.75" customHeight="1" x14ac:dyDescent="0.2">
      <c r="H3167" s="28"/>
    </row>
    <row r="3168" spans="8:8" s="24" customFormat="1" ht="12.75" customHeight="1" x14ac:dyDescent="0.2">
      <c r="H3168" s="28"/>
    </row>
    <row r="3169" spans="8:8" s="24" customFormat="1" ht="12.75" customHeight="1" x14ac:dyDescent="0.2">
      <c r="H3169" s="28"/>
    </row>
    <row r="3170" spans="8:8" s="24" customFormat="1" ht="12.75" customHeight="1" x14ac:dyDescent="0.2">
      <c r="H3170" s="28"/>
    </row>
    <row r="3171" spans="8:8" s="24" customFormat="1" ht="12.75" customHeight="1" x14ac:dyDescent="0.2">
      <c r="H3171" s="28"/>
    </row>
    <row r="3172" spans="8:8" s="24" customFormat="1" ht="12.75" customHeight="1" x14ac:dyDescent="0.2">
      <c r="H3172" s="28"/>
    </row>
    <row r="3173" spans="8:8" s="24" customFormat="1" ht="12.75" customHeight="1" x14ac:dyDescent="0.2">
      <c r="H3173" s="28"/>
    </row>
    <row r="3174" spans="8:8" s="24" customFormat="1" ht="12.75" customHeight="1" x14ac:dyDescent="0.2">
      <c r="H3174" s="28"/>
    </row>
    <row r="3175" spans="8:8" s="24" customFormat="1" ht="12.75" customHeight="1" x14ac:dyDescent="0.2">
      <c r="H3175" s="28"/>
    </row>
    <row r="3176" spans="8:8" s="24" customFormat="1" ht="12.75" customHeight="1" x14ac:dyDescent="0.2">
      <c r="H3176" s="28"/>
    </row>
    <row r="3177" spans="8:8" s="24" customFormat="1" ht="12.75" customHeight="1" x14ac:dyDescent="0.2">
      <c r="H3177" s="28"/>
    </row>
    <row r="3178" spans="8:8" s="24" customFormat="1" ht="12.75" customHeight="1" x14ac:dyDescent="0.2">
      <c r="H3178" s="28"/>
    </row>
    <row r="3179" spans="8:8" s="24" customFormat="1" ht="12.75" customHeight="1" x14ac:dyDescent="0.2">
      <c r="H3179" s="28"/>
    </row>
    <row r="3180" spans="8:8" s="24" customFormat="1" ht="12.75" customHeight="1" x14ac:dyDescent="0.2">
      <c r="H3180" s="28"/>
    </row>
    <row r="3181" spans="8:8" s="24" customFormat="1" ht="12.75" customHeight="1" x14ac:dyDescent="0.2">
      <c r="H3181" s="28"/>
    </row>
    <row r="3182" spans="8:8" s="24" customFormat="1" ht="12.75" customHeight="1" x14ac:dyDescent="0.2">
      <c r="H3182" s="28"/>
    </row>
    <row r="3183" spans="8:8" s="24" customFormat="1" ht="12.75" customHeight="1" x14ac:dyDescent="0.2">
      <c r="H3183" s="28"/>
    </row>
    <row r="3184" spans="8:8" s="24" customFormat="1" ht="12.75" customHeight="1" x14ac:dyDescent="0.2">
      <c r="H3184" s="28"/>
    </row>
    <row r="3185" spans="8:8" s="24" customFormat="1" ht="12.75" customHeight="1" x14ac:dyDescent="0.2">
      <c r="H3185" s="28"/>
    </row>
    <row r="3186" spans="8:8" s="24" customFormat="1" ht="12.75" customHeight="1" x14ac:dyDescent="0.2">
      <c r="H3186" s="28"/>
    </row>
    <row r="3187" spans="8:8" s="24" customFormat="1" ht="12.75" customHeight="1" x14ac:dyDescent="0.2">
      <c r="H3187" s="28"/>
    </row>
    <row r="3188" spans="8:8" s="24" customFormat="1" ht="12.75" customHeight="1" x14ac:dyDescent="0.2">
      <c r="H3188" s="28"/>
    </row>
    <row r="3189" spans="8:8" s="24" customFormat="1" ht="12.75" customHeight="1" x14ac:dyDescent="0.2">
      <c r="H3189" s="28"/>
    </row>
    <row r="3190" spans="8:8" s="24" customFormat="1" ht="12.75" customHeight="1" x14ac:dyDescent="0.2">
      <c r="H3190" s="28"/>
    </row>
    <row r="3191" spans="8:8" s="24" customFormat="1" ht="12.75" customHeight="1" x14ac:dyDescent="0.2">
      <c r="H3191" s="28"/>
    </row>
    <row r="3192" spans="8:8" s="24" customFormat="1" ht="12.75" customHeight="1" x14ac:dyDescent="0.2">
      <c r="H3192" s="28"/>
    </row>
    <row r="3193" spans="8:8" s="24" customFormat="1" ht="12.75" customHeight="1" x14ac:dyDescent="0.2">
      <c r="H3193" s="28"/>
    </row>
    <row r="3194" spans="8:8" s="24" customFormat="1" ht="12.75" customHeight="1" x14ac:dyDescent="0.2">
      <c r="H3194" s="28"/>
    </row>
    <row r="3195" spans="8:8" s="24" customFormat="1" ht="12.75" customHeight="1" x14ac:dyDescent="0.2">
      <c r="H3195" s="28"/>
    </row>
    <row r="3196" spans="8:8" s="24" customFormat="1" ht="12.75" customHeight="1" x14ac:dyDescent="0.2">
      <c r="H3196" s="28"/>
    </row>
    <row r="3197" spans="8:8" s="24" customFormat="1" ht="12.75" customHeight="1" x14ac:dyDescent="0.2">
      <c r="H3197" s="28"/>
    </row>
    <row r="3198" spans="8:8" s="24" customFormat="1" ht="12.75" customHeight="1" x14ac:dyDescent="0.2">
      <c r="H3198" s="28"/>
    </row>
    <row r="3199" spans="8:8" s="24" customFormat="1" ht="12.75" customHeight="1" x14ac:dyDescent="0.2">
      <c r="H3199" s="28"/>
    </row>
    <row r="3200" spans="8:8" s="24" customFormat="1" ht="12.75" customHeight="1" x14ac:dyDescent="0.2">
      <c r="H3200" s="28"/>
    </row>
    <row r="3201" spans="8:8" s="24" customFormat="1" ht="12.75" customHeight="1" x14ac:dyDescent="0.2">
      <c r="H3201" s="28"/>
    </row>
    <row r="3202" spans="8:8" s="24" customFormat="1" ht="12.75" customHeight="1" x14ac:dyDescent="0.2">
      <c r="H3202" s="28"/>
    </row>
    <row r="3203" spans="8:8" s="24" customFormat="1" ht="12.75" customHeight="1" x14ac:dyDescent="0.2">
      <c r="H3203" s="28"/>
    </row>
    <row r="3204" spans="8:8" s="24" customFormat="1" ht="12.75" customHeight="1" x14ac:dyDescent="0.2">
      <c r="H3204" s="28"/>
    </row>
    <row r="3205" spans="8:8" s="24" customFormat="1" ht="12.75" customHeight="1" x14ac:dyDescent="0.2">
      <c r="H3205" s="28"/>
    </row>
    <row r="3206" spans="8:8" s="24" customFormat="1" ht="12.75" customHeight="1" x14ac:dyDescent="0.2">
      <c r="H3206" s="28"/>
    </row>
    <row r="3207" spans="8:8" s="24" customFormat="1" ht="12.75" customHeight="1" x14ac:dyDescent="0.2">
      <c r="H3207" s="28"/>
    </row>
    <row r="3208" spans="8:8" s="24" customFormat="1" ht="12.75" customHeight="1" x14ac:dyDescent="0.2">
      <c r="H3208" s="28"/>
    </row>
    <row r="3209" spans="8:8" s="24" customFormat="1" ht="12.75" customHeight="1" x14ac:dyDescent="0.2">
      <c r="H3209" s="28"/>
    </row>
    <row r="3210" spans="8:8" s="24" customFormat="1" ht="12.75" customHeight="1" x14ac:dyDescent="0.2">
      <c r="H3210" s="28"/>
    </row>
    <row r="3211" spans="8:8" s="24" customFormat="1" ht="12.75" customHeight="1" x14ac:dyDescent="0.2">
      <c r="H3211" s="28"/>
    </row>
    <row r="3212" spans="8:8" s="24" customFormat="1" ht="12.75" customHeight="1" x14ac:dyDescent="0.2">
      <c r="H3212" s="28"/>
    </row>
    <row r="3213" spans="8:8" s="24" customFormat="1" ht="12.75" customHeight="1" x14ac:dyDescent="0.2">
      <c r="H3213" s="28"/>
    </row>
    <row r="3214" spans="8:8" s="24" customFormat="1" ht="12.75" customHeight="1" x14ac:dyDescent="0.2">
      <c r="H3214" s="28"/>
    </row>
    <row r="3215" spans="8:8" s="24" customFormat="1" ht="12.75" customHeight="1" x14ac:dyDescent="0.2">
      <c r="H3215" s="28"/>
    </row>
    <row r="3216" spans="8:8" s="24" customFormat="1" ht="12.75" customHeight="1" x14ac:dyDescent="0.2">
      <c r="H3216" s="28"/>
    </row>
    <row r="3217" spans="8:8" s="24" customFormat="1" ht="12.75" customHeight="1" x14ac:dyDescent="0.2">
      <c r="H3217" s="28"/>
    </row>
    <row r="3218" spans="8:8" s="24" customFormat="1" ht="12.75" customHeight="1" x14ac:dyDescent="0.2">
      <c r="H3218" s="28"/>
    </row>
    <row r="3219" spans="8:8" s="24" customFormat="1" ht="12.75" customHeight="1" x14ac:dyDescent="0.2">
      <c r="H3219" s="28"/>
    </row>
    <row r="3220" spans="8:8" s="24" customFormat="1" ht="12.75" customHeight="1" x14ac:dyDescent="0.2">
      <c r="H3220" s="28"/>
    </row>
    <row r="3221" spans="8:8" s="24" customFormat="1" ht="12.75" customHeight="1" x14ac:dyDescent="0.2">
      <c r="H3221" s="28"/>
    </row>
    <row r="3222" spans="8:8" s="24" customFormat="1" ht="12.75" customHeight="1" x14ac:dyDescent="0.2">
      <c r="H3222" s="28"/>
    </row>
    <row r="3223" spans="8:8" s="24" customFormat="1" ht="12.75" customHeight="1" x14ac:dyDescent="0.2">
      <c r="H3223" s="28"/>
    </row>
    <row r="3224" spans="8:8" s="24" customFormat="1" ht="12.75" customHeight="1" x14ac:dyDescent="0.2">
      <c r="H3224" s="28"/>
    </row>
    <row r="3225" spans="8:8" s="24" customFormat="1" ht="12.75" customHeight="1" x14ac:dyDescent="0.2">
      <c r="H3225" s="28"/>
    </row>
    <row r="3226" spans="8:8" s="24" customFormat="1" ht="12.75" customHeight="1" x14ac:dyDescent="0.2">
      <c r="H3226" s="28"/>
    </row>
    <row r="3227" spans="8:8" s="24" customFormat="1" ht="12.75" customHeight="1" x14ac:dyDescent="0.2">
      <c r="H3227" s="28"/>
    </row>
    <row r="3228" spans="8:8" s="24" customFormat="1" ht="12.75" customHeight="1" x14ac:dyDescent="0.2">
      <c r="H3228" s="28"/>
    </row>
    <row r="3229" spans="8:8" s="24" customFormat="1" ht="12.75" customHeight="1" x14ac:dyDescent="0.2">
      <c r="H3229" s="28"/>
    </row>
    <row r="3230" spans="8:8" s="24" customFormat="1" ht="12.75" customHeight="1" x14ac:dyDescent="0.2">
      <c r="H3230" s="28"/>
    </row>
    <row r="3231" spans="8:8" s="24" customFormat="1" ht="12.75" customHeight="1" x14ac:dyDescent="0.2">
      <c r="H3231" s="28"/>
    </row>
    <row r="3232" spans="8:8" s="24" customFormat="1" ht="12.75" customHeight="1" x14ac:dyDescent="0.2">
      <c r="H3232" s="28"/>
    </row>
    <row r="3233" spans="8:8" s="24" customFormat="1" ht="12.75" customHeight="1" x14ac:dyDescent="0.2">
      <c r="H3233" s="28"/>
    </row>
    <row r="3234" spans="8:8" s="24" customFormat="1" ht="12.75" customHeight="1" x14ac:dyDescent="0.2">
      <c r="H3234" s="28"/>
    </row>
    <row r="3235" spans="8:8" s="24" customFormat="1" ht="12.75" customHeight="1" x14ac:dyDescent="0.2">
      <c r="H3235" s="28"/>
    </row>
    <row r="3236" spans="8:8" s="24" customFormat="1" ht="12.75" customHeight="1" x14ac:dyDescent="0.2">
      <c r="H3236" s="28"/>
    </row>
    <row r="3237" spans="8:8" s="24" customFormat="1" ht="12.75" customHeight="1" x14ac:dyDescent="0.2">
      <c r="H3237" s="28"/>
    </row>
    <row r="3238" spans="8:8" s="24" customFormat="1" ht="12.75" customHeight="1" x14ac:dyDescent="0.2">
      <c r="H3238" s="28"/>
    </row>
    <row r="3239" spans="8:8" s="24" customFormat="1" ht="12.75" customHeight="1" x14ac:dyDescent="0.2">
      <c r="H3239" s="28"/>
    </row>
    <row r="3240" spans="8:8" s="24" customFormat="1" ht="12.75" customHeight="1" x14ac:dyDescent="0.2">
      <c r="H3240" s="28"/>
    </row>
    <row r="3241" spans="8:8" s="24" customFormat="1" ht="12.75" customHeight="1" x14ac:dyDescent="0.2">
      <c r="H3241" s="28"/>
    </row>
    <row r="3242" spans="8:8" s="24" customFormat="1" ht="12.75" customHeight="1" x14ac:dyDescent="0.2">
      <c r="H3242" s="28"/>
    </row>
    <row r="3243" spans="8:8" s="24" customFormat="1" ht="12.75" customHeight="1" x14ac:dyDescent="0.2">
      <c r="H3243" s="28"/>
    </row>
    <row r="3244" spans="8:8" s="24" customFormat="1" ht="12.75" customHeight="1" x14ac:dyDescent="0.2">
      <c r="H3244" s="28"/>
    </row>
    <row r="3245" spans="8:8" s="24" customFormat="1" ht="12.75" customHeight="1" x14ac:dyDescent="0.2">
      <c r="H3245" s="28"/>
    </row>
    <row r="3246" spans="8:8" s="24" customFormat="1" ht="12.75" customHeight="1" x14ac:dyDescent="0.2">
      <c r="H3246" s="28"/>
    </row>
    <row r="3247" spans="8:8" s="24" customFormat="1" ht="12.75" customHeight="1" x14ac:dyDescent="0.2">
      <c r="H3247" s="28"/>
    </row>
    <row r="3248" spans="8:8" s="24" customFormat="1" ht="12.75" customHeight="1" x14ac:dyDescent="0.2">
      <c r="H3248" s="28"/>
    </row>
    <row r="3249" spans="8:8" s="24" customFormat="1" ht="12.75" customHeight="1" x14ac:dyDescent="0.2">
      <c r="H3249" s="28"/>
    </row>
    <row r="3250" spans="8:8" s="24" customFormat="1" ht="12.75" customHeight="1" x14ac:dyDescent="0.2">
      <c r="H3250" s="28"/>
    </row>
    <row r="3251" spans="8:8" s="24" customFormat="1" ht="12.75" customHeight="1" x14ac:dyDescent="0.2">
      <c r="H3251" s="28"/>
    </row>
    <row r="3252" spans="8:8" s="24" customFormat="1" ht="12.75" customHeight="1" x14ac:dyDescent="0.2">
      <c r="H3252" s="28"/>
    </row>
    <row r="3253" spans="8:8" s="24" customFormat="1" ht="12.75" customHeight="1" x14ac:dyDescent="0.2">
      <c r="H3253" s="28"/>
    </row>
    <row r="3254" spans="8:8" s="24" customFormat="1" ht="12.75" customHeight="1" x14ac:dyDescent="0.2">
      <c r="H3254" s="28"/>
    </row>
    <row r="3255" spans="8:8" s="24" customFormat="1" ht="12.75" customHeight="1" x14ac:dyDescent="0.2">
      <c r="H3255" s="28"/>
    </row>
    <row r="3256" spans="8:8" s="24" customFormat="1" ht="12.75" customHeight="1" x14ac:dyDescent="0.2">
      <c r="H3256" s="28"/>
    </row>
    <row r="3257" spans="8:8" s="24" customFormat="1" ht="12.75" customHeight="1" x14ac:dyDescent="0.2">
      <c r="H3257" s="28"/>
    </row>
    <row r="3258" spans="8:8" s="24" customFormat="1" ht="12.75" customHeight="1" x14ac:dyDescent="0.2">
      <c r="H3258" s="28"/>
    </row>
    <row r="3259" spans="8:8" s="24" customFormat="1" ht="12.75" customHeight="1" x14ac:dyDescent="0.2">
      <c r="H3259" s="28"/>
    </row>
    <row r="3260" spans="8:8" s="24" customFormat="1" ht="12.75" customHeight="1" x14ac:dyDescent="0.2">
      <c r="H3260" s="28"/>
    </row>
    <row r="3261" spans="8:8" s="24" customFormat="1" ht="12.75" customHeight="1" x14ac:dyDescent="0.2">
      <c r="H3261" s="28"/>
    </row>
    <row r="3262" spans="8:8" s="24" customFormat="1" ht="12.75" customHeight="1" x14ac:dyDescent="0.2">
      <c r="H3262" s="28"/>
    </row>
    <row r="3263" spans="8:8" s="24" customFormat="1" ht="12.75" customHeight="1" x14ac:dyDescent="0.2">
      <c r="H3263" s="28"/>
    </row>
    <row r="3264" spans="8:8" s="24" customFormat="1" ht="12.75" customHeight="1" x14ac:dyDescent="0.2">
      <c r="H3264" s="28"/>
    </row>
    <row r="3265" spans="8:8" s="24" customFormat="1" ht="12.75" customHeight="1" x14ac:dyDescent="0.2">
      <c r="H3265" s="28"/>
    </row>
    <row r="3266" spans="8:8" s="24" customFormat="1" ht="12.75" customHeight="1" x14ac:dyDescent="0.2">
      <c r="H3266" s="28"/>
    </row>
    <row r="3267" spans="8:8" s="24" customFormat="1" ht="12.75" customHeight="1" x14ac:dyDescent="0.2">
      <c r="H3267" s="28"/>
    </row>
    <row r="3268" spans="8:8" s="24" customFormat="1" ht="12.75" customHeight="1" x14ac:dyDescent="0.2">
      <c r="H3268" s="28"/>
    </row>
    <row r="3269" spans="8:8" s="24" customFormat="1" ht="12.75" customHeight="1" x14ac:dyDescent="0.2">
      <c r="H3269" s="28"/>
    </row>
    <row r="3270" spans="8:8" s="24" customFormat="1" ht="12.75" customHeight="1" x14ac:dyDescent="0.2">
      <c r="H3270" s="28"/>
    </row>
    <row r="3271" spans="8:8" s="24" customFormat="1" ht="12.75" customHeight="1" x14ac:dyDescent="0.2">
      <c r="H3271" s="28"/>
    </row>
    <row r="3272" spans="8:8" s="24" customFormat="1" ht="12.75" customHeight="1" x14ac:dyDescent="0.2">
      <c r="H3272" s="28"/>
    </row>
    <row r="3273" spans="8:8" s="24" customFormat="1" ht="12.75" customHeight="1" x14ac:dyDescent="0.2">
      <c r="H3273" s="28"/>
    </row>
    <row r="3274" spans="8:8" s="24" customFormat="1" ht="12.75" customHeight="1" x14ac:dyDescent="0.2">
      <c r="H3274" s="28"/>
    </row>
    <row r="3275" spans="8:8" s="24" customFormat="1" ht="12.75" customHeight="1" x14ac:dyDescent="0.2">
      <c r="H3275" s="28"/>
    </row>
    <row r="3276" spans="8:8" s="24" customFormat="1" ht="12.75" customHeight="1" x14ac:dyDescent="0.2">
      <c r="H3276" s="28"/>
    </row>
    <row r="3277" spans="8:8" s="24" customFormat="1" ht="12.75" customHeight="1" x14ac:dyDescent="0.2">
      <c r="H3277" s="28"/>
    </row>
    <row r="3278" spans="8:8" s="24" customFormat="1" ht="12.75" customHeight="1" x14ac:dyDescent="0.2">
      <c r="H3278" s="28"/>
    </row>
    <row r="3279" spans="8:8" s="24" customFormat="1" ht="12.75" customHeight="1" x14ac:dyDescent="0.2">
      <c r="H3279" s="28"/>
    </row>
    <row r="3280" spans="8:8" s="24" customFormat="1" ht="12.75" customHeight="1" x14ac:dyDescent="0.2">
      <c r="H3280" s="28"/>
    </row>
    <row r="3281" spans="8:8" s="24" customFormat="1" ht="12.75" customHeight="1" x14ac:dyDescent="0.2">
      <c r="H3281" s="28"/>
    </row>
    <row r="3282" spans="8:8" s="24" customFormat="1" ht="12.75" customHeight="1" x14ac:dyDescent="0.2">
      <c r="H3282" s="28"/>
    </row>
    <row r="3283" spans="8:8" s="24" customFormat="1" ht="12.75" customHeight="1" x14ac:dyDescent="0.2">
      <c r="H3283" s="28"/>
    </row>
    <row r="3284" spans="8:8" s="24" customFormat="1" ht="12.75" customHeight="1" x14ac:dyDescent="0.2">
      <c r="H3284" s="28"/>
    </row>
    <row r="3285" spans="8:8" s="24" customFormat="1" ht="12.75" customHeight="1" x14ac:dyDescent="0.2">
      <c r="H3285" s="28"/>
    </row>
    <row r="3286" spans="8:8" s="24" customFormat="1" ht="12.75" customHeight="1" x14ac:dyDescent="0.2">
      <c r="H3286" s="28"/>
    </row>
    <row r="3287" spans="8:8" s="24" customFormat="1" ht="12.75" customHeight="1" x14ac:dyDescent="0.2">
      <c r="H3287" s="28"/>
    </row>
    <row r="3288" spans="8:8" s="24" customFormat="1" ht="12.75" customHeight="1" x14ac:dyDescent="0.2">
      <c r="H3288" s="28"/>
    </row>
    <row r="3289" spans="8:8" s="24" customFormat="1" ht="12.75" customHeight="1" x14ac:dyDescent="0.2">
      <c r="H3289" s="28"/>
    </row>
    <row r="3290" spans="8:8" s="24" customFormat="1" ht="12.75" customHeight="1" x14ac:dyDescent="0.2">
      <c r="H3290" s="28"/>
    </row>
    <row r="3291" spans="8:8" s="24" customFormat="1" ht="12.75" customHeight="1" x14ac:dyDescent="0.2">
      <c r="H3291" s="28"/>
    </row>
    <row r="3292" spans="8:8" s="24" customFormat="1" ht="12.75" customHeight="1" x14ac:dyDescent="0.2">
      <c r="H3292" s="28"/>
    </row>
    <row r="3293" spans="8:8" s="24" customFormat="1" ht="12.75" customHeight="1" x14ac:dyDescent="0.2">
      <c r="H3293" s="28"/>
    </row>
    <row r="3294" spans="8:8" s="24" customFormat="1" ht="12.75" customHeight="1" x14ac:dyDescent="0.2">
      <c r="H3294" s="28"/>
    </row>
    <row r="3295" spans="8:8" s="24" customFormat="1" ht="12.75" customHeight="1" x14ac:dyDescent="0.2">
      <c r="H3295" s="28"/>
    </row>
    <row r="3296" spans="8:8" s="24" customFormat="1" ht="12.75" customHeight="1" x14ac:dyDescent="0.2">
      <c r="H3296" s="28"/>
    </row>
    <row r="3297" spans="8:8" s="24" customFormat="1" ht="12.75" customHeight="1" x14ac:dyDescent="0.2">
      <c r="H3297" s="28"/>
    </row>
    <row r="3298" spans="8:8" s="24" customFormat="1" ht="12.75" customHeight="1" x14ac:dyDescent="0.2">
      <c r="H3298" s="28"/>
    </row>
    <row r="3299" spans="8:8" s="24" customFormat="1" ht="12.75" customHeight="1" x14ac:dyDescent="0.2">
      <c r="H3299" s="28"/>
    </row>
    <row r="3300" spans="8:8" s="24" customFormat="1" ht="12.75" customHeight="1" x14ac:dyDescent="0.2">
      <c r="H3300" s="28"/>
    </row>
    <row r="3301" spans="8:8" s="24" customFormat="1" ht="12.75" customHeight="1" x14ac:dyDescent="0.2">
      <c r="H3301" s="28"/>
    </row>
    <row r="3302" spans="8:8" s="24" customFormat="1" ht="12.75" customHeight="1" x14ac:dyDescent="0.2">
      <c r="H3302" s="28"/>
    </row>
    <row r="3303" spans="8:8" s="24" customFormat="1" ht="12.75" customHeight="1" x14ac:dyDescent="0.2">
      <c r="H3303" s="28"/>
    </row>
    <row r="3304" spans="8:8" s="24" customFormat="1" ht="12.75" customHeight="1" x14ac:dyDescent="0.2">
      <c r="H3304" s="28"/>
    </row>
    <row r="3305" spans="8:8" s="24" customFormat="1" ht="12.75" customHeight="1" x14ac:dyDescent="0.2">
      <c r="H3305" s="28"/>
    </row>
    <row r="3306" spans="8:8" s="24" customFormat="1" ht="12.75" customHeight="1" x14ac:dyDescent="0.2">
      <c r="H3306" s="28"/>
    </row>
    <row r="3307" spans="8:8" s="24" customFormat="1" ht="12.75" customHeight="1" x14ac:dyDescent="0.2">
      <c r="H3307" s="28"/>
    </row>
    <row r="3308" spans="8:8" s="24" customFormat="1" ht="12.75" customHeight="1" x14ac:dyDescent="0.2">
      <c r="H3308" s="28"/>
    </row>
    <row r="3309" spans="8:8" s="24" customFormat="1" ht="12.75" customHeight="1" x14ac:dyDescent="0.2">
      <c r="H3309" s="28"/>
    </row>
    <row r="3310" spans="8:8" s="24" customFormat="1" ht="12.75" customHeight="1" x14ac:dyDescent="0.2">
      <c r="H3310" s="28"/>
    </row>
    <row r="3311" spans="8:8" s="24" customFormat="1" ht="12.75" customHeight="1" x14ac:dyDescent="0.2">
      <c r="H3311" s="28"/>
    </row>
    <row r="3312" spans="8:8" s="24" customFormat="1" ht="12.75" customHeight="1" x14ac:dyDescent="0.2">
      <c r="H3312" s="28"/>
    </row>
    <row r="3313" spans="8:8" s="24" customFormat="1" ht="12.75" customHeight="1" x14ac:dyDescent="0.2">
      <c r="H3313" s="28"/>
    </row>
    <row r="3314" spans="8:8" s="24" customFormat="1" ht="12.75" customHeight="1" x14ac:dyDescent="0.2">
      <c r="H3314" s="28"/>
    </row>
    <row r="3315" spans="8:8" s="24" customFormat="1" ht="12.75" customHeight="1" x14ac:dyDescent="0.2">
      <c r="H3315" s="28"/>
    </row>
    <row r="3316" spans="8:8" s="24" customFormat="1" ht="12.75" customHeight="1" x14ac:dyDescent="0.2">
      <c r="H3316" s="28"/>
    </row>
    <row r="3317" spans="8:8" s="24" customFormat="1" ht="12.75" customHeight="1" x14ac:dyDescent="0.2">
      <c r="H3317" s="28"/>
    </row>
    <row r="3318" spans="8:8" s="24" customFormat="1" ht="12.75" customHeight="1" x14ac:dyDescent="0.2">
      <c r="H3318" s="28"/>
    </row>
    <row r="3319" spans="8:8" s="24" customFormat="1" ht="12.75" customHeight="1" x14ac:dyDescent="0.2">
      <c r="H3319" s="28"/>
    </row>
    <row r="3320" spans="8:8" s="24" customFormat="1" ht="12.75" customHeight="1" x14ac:dyDescent="0.2">
      <c r="H3320" s="28"/>
    </row>
    <row r="3321" spans="8:8" s="24" customFormat="1" ht="12.75" customHeight="1" x14ac:dyDescent="0.2">
      <c r="H3321" s="28"/>
    </row>
    <row r="3322" spans="8:8" s="24" customFormat="1" ht="12.75" customHeight="1" x14ac:dyDescent="0.2">
      <c r="H3322" s="28"/>
    </row>
    <row r="3323" spans="8:8" s="24" customFormat="1" ht="12.75" customHeight="1" x14ac:dyDescent="0.2">
      <c r="H3323" s="28"/>
    </row>
    <row r="3324" spans="8:8" s="24" customFormat="1" ht="12.75" customHeight="1" x14ac:dyDescent="0.2">
      <c r="H3324" s="28"/>
    </row>
    <row r="3325" spans="8:8" s="24" customFormat="1" ht="12.75" customHeight="1" x14ac:dyDescent="0.2">
      <c r="H3325" s="28"/>
    </row>
    <row r="3326" spans="8:8" s="24" customFormat="1" ht="12.75" customHeight="1" x14ac:dyDescent="0.2">
      <c r="H3326" s="28"/>
    </row>
    <row r="3327" spans="8:8" s="24" customFormat="1" ht="12.75" customHeight="1" x14ac:dyDescent="0.2">
      <c r="H3327" s="28"/>
    </row>
    <row r="3328" spans="8:8" s="24" customFormat="1" ht="12.75" customHeight="1" x14ac:dyDescent="0.2">
      <c r="H3328" s="28"/>
    </row>
    <row r="3329" spans="8:8" s="24" customFormat="1" ht="12.75" customHeight="1" x14ac:dyDescent="0.2">
      <c r="H3329" s="28"/>
    </row>
    <row r="3330" spans="8:8" s="24" customFormat="1" ht="12.75" customHeight="1" x14ac:dyDescent="0.2">
      <c r="H3330" s="28"/>
    </row>
    <row r="3331" spans="8:8" s="24" customFormat="1" ht="12.75" customHeight="1" x14ac:dyDescent="0.2">
      <c r="H3331" s="28"/>
    </row>
    <row r="3332" spans="8:8" s="24" customFormat="1" ht="12.75" customHeight="1" x14ac:dyDescent="0.2">
      <c r="H3332" s="28"/>
    </row>
    <row r="3333" spans="8:8" s="24" customFormat="1" ht="12.75" customHeight="1" x14ac:dyDescent="0.2">
      <c r="H3333" s="28"/>
    </row>
    <row r="3334" spans="8:8" s="24" customFormat="1" ht="12.75" customHeight="1" x14ac:dyDescent="0.2">
      <c r="H3334" s="28"/>
    </row>
    <row r="3335" spans="8:8" s="24" customFormat="1" ht="12.75" customHeight="1" x14ac:dyDescent="0.2">
      <c r="H3335" s="28"/>
    </row>
    <row r="3336" spans="8:8" s="24" customFormat="1" ht="12.75" customHeight="1" x14ac:dyDescent="0.2">
      <c r="H3336" s="28"/>
    </row>
    <row r="3337" spans="8:8" s="24" customFormat="1" ht="12.75" customHeight="1" x14ac:dyDescent="0.2">
      <c r="H3337" s="28"/>
    </row>
    <row r="3338" spans="8:8" s="24" customFormat="1" ht="12.75" customHeight="1" x14ac:dyDescent="0.2">
      <c r="H3338" s="28"/>
    </row>
    <row r="3339" spans="8:8" s="24" customFormat="1" ht="12.75" customHeight="1" x14ac:dyDescent="0.2">
      <c r="H3339" s="28"/>
    </row>
    <row r="3340" spans="8:8" s="24" customFormat="1" ht="12.75" customHeight="1" x14ac:dyDescent="0.2">
      <c r="H3340" s="28"/>
    </row>
    <row r="3341" spans="8:8" s="24" customFormat="1" ht="12.75" customHeight="1" x14ac:dyDescent="0.2">
      <c r="H3341" s="28"/>
    </row>
    <row r="3342" spans="8:8" s="24" customFormat="1" ht="12.75" customHeight="1" x14ac:dyDescent="0.2">
      <c r="H3342" s="28"/>
    </row>
    <row r="3343" spans="8:8" s="24" customFormat="1" ht="12.75" customHeight="1" x14ac:dyDescent="0.2">
      <c r="H3343" s="28"/>
    </row>
    <row r="3344" spans="8:8" s="24" customFormat="1" ht="12.75" customHeight="1" x14ac:dyDescent="0.2">
      <c r="H3344" s="28"/>
    </row>
    <row r="3345" spans="8:8" s="24" customFormat="1" ht="12.75" customHeight="1" x14ac:dyDescent="0.2">
      <c r="H3345" s="28"/>
    </row>
    <row r="3346" spans="8:8" s="24" customFormat="1" ht="12.75" customHeight="1" x14ac:dyDescent="0.2">
      <c r="H3346" s="28"/>
    </row>
    <row r="3347" spans="8:8" s="24" customFormat="1" ht="12.75" customHeight="1" x14ac:dyDescent="0.2">
      <c r="H3347" s="28"/>
    </row>
    <row r="3348" spans="8:8" s="24" customFormat="1" ht="12.75" customHeight="1" x14ac:dyDescent="0.2">
      <c r="H3348" s="28"/>
    </row>
    <row r="3349" spans="8:8" s="24" customFormat="1" ht="12.75" customHeight="1" x14ac:dyDescent="0.2">
      <c r="H3349" s="28"/>
    </row>
    <row r="3350" spans="8:8" s="24" customFormat="1" ht="12.75" customHeight="1" x14ac:dyDescent="0.2">
      <c r="H3350" s="28"/>
    </row>
    <row r="3351" spans="8:8" s="24" customFormat="1" ht="12.75" customHeight="1" x14ac:dyDescent="0.2">
      <c r="H3351" s="28"/>
    </row>
    <row r="3352" spans="8:8" s="24" customFormat="1" ht="12.75" customHeight="1" x14ac:dyDescent="0.2">
      <c r="H3352" s="28"/>
    </row>
    <row r="3353" spans="8:8" s="24" customFormat="1" ht="12.75" customHeight="1" x14ac:dyDescent="0.2">
      <c r="H3353" s="28"/>
    </row>
    <row r="3354" spans="8:8" s="24" customFormat="1" ht="12.75" customHeight="1" x14ac:dyDescent="0.2">
      <c r="H3354" s="28"/>
    </row>
    <row r="3355" spans="8:8" s="24" customFormat="1" ht="12.75" customHeight="1" x14ac:dyDescent="0.2">
      <c r="H3355" s="28"/>
    </row>
    <row r="3356" spans="8:8" s="24" customFormat="1" ht="12.75" customHeight="1" x14ac:dyDescent="0.2">
      <c r="H3356" s="28"/>
    </row>
    <row r="3357" spans="8:8" s="24" customFormat="1" ht="12.75" customHeight="1" x14ac:dyDescent="0.2">
      <c r="H3357" s="28"/>
    </row>
    <row r="3358" spans="8:8" s="24" customFormat="1" ht="12.75" customHeight="1" x14ac:dyDescent="0.2">
      <c r="H3358" s="28"/>
    </row>
    <row r="3359" spans="8:8" s="24" customFormat="1" ht="12.75" customHeight="1" x14ac:dyDescent="0.2">
      <c r="H3359" s="28"/>
    </row>
    <row r="3360" spans="8:8" s="24" customFormat="1" ht="12.75" customHeight="1" x14ac:dyDescent="0.2">
      <c r="H3360" s="28"/>
    </row>
    <row r="3361" spans="8:8" s="24" customFormat="1" ht="12.75" customHeight="1" x14ac:dyDescent="0.2">
      <c r="H3361" s="28"/>
    </row>
    <row r="3362" spans="8:8" s="24" customFormat="1" ht="12.75" customHeight="1" x14ac:dyDescent="0.2">
      <c r="H3362" s="28"/>
    </row>
    <row r="3363" spans="8:8" s="24" customFormat="1" ht="12.75" customHeight="1" x14ac:dyDescent="0.2">
      <c r="H3363" s="28"/>
    </row>
    <row r="3364" spans="8:8" s="24" customFormat="1" ht="12.75" customHeight="1" x14ac:dyDescent="0.2">
      <c r="H3364" s="28"/>
    </row>
    <row r="3365" spans="8:8" s="24" customFormat="1" ht="12.75" customHeight="1" x14ac:dyDescent="0.2">
      <c r="H3365" s="28"/>
    </row>
    <row r="3366" spans="8:8" s="24" customFormat="1" ht="12.75" customHeight="1" x14ac:dyDescent="0.2">
      <c r="H3366" s="28"/>
    </row>
    <row r="3367" spans="8:8" s="24" customFormat="1" ht="12.75" customHeight="1" x14ac:dyDescent="0.2">
      <c r="H3367" s="28"/>
    </row>
    <row r="3368" spans="8:8" s="24" customFormat="1" ht="12.75" customHeight="1" x14ac:dyDescent="0.2">
      <c r="H3368" s="28"/>
    </row>
    <row r="3369" spans="8:8" s="24" customFormat="1" ht="12.75" customHeight="1" x14ac:dyDescent="0.2">
      <c r="H3369" s="28"/>
    </row>
    <row r="3370" spans="8:8" s="24" customFormat="1" ht="12.75" customHeight="1" x14ac:dyDescent="0.2">
      <c r="H3370" s="28"/>
    </row>
    <row r="3371" spans="8:8" s="24" customFormat="1" ht="12.75" customHeight="1" x14ac:dyDescent="0.2">
      <c r="H3371" s="28"/>
    </row>
    <row r="3372" spans="8:8" s="24" customFormat="1" ht="12.75" customHeight="1" x14ac:dyDescent="0.2">
      <c r="H3372" s="28"/>
    </row>
    <row r="3373" spans="8:8" s="24" customFormat="1" ht="12.75" customHeight="1" x14ac:dyDescent="0.2">
      <c r="H3373" s="28"/>
    </row>
    <row r="3374" spans="8:8" s="24" customFormat="1" ht="12.75" customHeight="1" x14ac:dyDescent="0.2">
      <c r="H3374" s="28"/>
    </row>
    <row r="3375" spans="8:8" s="24" customFormat="1" ht="12.75" customHeight="1" x14ac:dyDescent="0.2">
      <c r="H3375" s="28"/>
    </row>
    <row r="3376" spans="8:8" s="24" customFormat="1" ht="12.75" customHeight="1" x14ac:dyDescent="0.2">
      <c r="H3376" s="28"/>
    </row>
    <row r="3377" spans="8:8" s="24" customFormat="1" ht="12.75" customHeight="1" x14ac:dyDescent="0.2">
      <c r="H3377" s="28"/>
    </row>
    <row r="3378" spans="8:8" s="24" customFormat="1" ht="12.75" customHeight="1" x14ac:dyDescent="0.2">
      <c r="H3378" s="28"/>
    </row>
    <row r="3379" spans="8:8" s="24" customFormat="1" ht="12.75" customHeight="1" x14ac:dyDescent="0.2">
      <c r="H3379" s="28"/>
    </row>
    <row r="3380" spans="8:8" s="24" customFormat="1" ht="12.75" customHeight="1" x14ac:dyDescent="0.2">
      <c r="H3380" s="28"/>
    </row>
    <row r="3381" spans="8:8" s="24" customFormat="1" ht="12.75" customHeight="1" x14ac:dyDescent="0.2">
      <c r="H3381" s="28"/>
    </row>
    <row r="3382" spans="8:8" s="24" customFormat="1" ht="12.75" customHeight="1" x14ac:dyDescent="0.2">
      <c r="H3382" s="28"/>
    </row>
    <row r="3383" spans="8:8" s="24" customFormat="1" ht="12.75" customHeight="1" x14ac:dyDescent="0.2">
      <c r="H3383" s="28"/>
    </row>
    <row r="3384" spans="8:8" s="24" customFormat="1" ht="12.75" customHeight="1" x14ac:dyDescent="0.2">
      <c r="H3384" s="28"/>
    </row>
    <row r="3385" spans="8:8" s="24" customFormat="1" ht="12.75" customHeight="1" x14ac:dyDescent="0.2">
      <c r="H3385" s="28"/>
    </row>
    <row r="3386" spans="8:8" s="24" customFormat="1" ht="12.75" customHeight="1" x14ac:dyDescent="0.2">
      <c r="H3386" s="28"/>
    </row>
    <row r="3387" spans="8:8" s="24" customFormat="1" ht="12.75" customHeight="1" x14ac:dyDescent="0.2">
      <c r="H3387" s="28"/>
    </row>
    <row r="3388" spans="8:8" s="24" customFormat="1" ht="12.75" customHeight="1" x14ac:dyDescent="0.2">
      <c r="H3388" s="28"/>
    </row>
    <row r="3389" spans="8:8" s="24" customFormat="1" ht="12.75" customHeight="1" x14ac:dyDescent="0.2">
      <c r="H3389" s="28"/>
    </row>
    <row r="3390" spans="8:8" s="24" customFormat="1" ht="12.75" customHeight="1" x14ac:dyDescent="0.2">
      <c r="H3390" s="28"/>
    </row>
    <row r="3391" spans="8:8" s="24" customFormat="1" ht="12.75" customHeight="1" x14ac:dyDescent="0.2">
      <c r="H3391" s="28"/>
    </row>
    <row r="3392" spans="8:8" s="24" customFormat="1" ht="12.75" customHeight="1" x14ac:dyDescent="0.2">
      <c r="H3392" s="28"/>
    </row>
    <row r="3393" spans="8:8" s="24" customFormat="1" ht="12.75" customHeight="1" x14ac:dyDescent="0.2">
      <c r="H3393" s="28"/>
    </row>
    <row r="3394" spans="8:8" s="24" customFormat="1" ht="12.75" customHeight="1" x14ac:dyDescent="0.2">
      <c r="H3394" s="28"/>
    </row>
    <row r="3395" spans="8:8" s="24" customFormat="1" ht="12.75" customHeight="1" x14ac:dyDescent="0.2">
      <c r="H3395" s="28"/>
    </row>
    <row r="3396" spans="8:8" s="24" customFormat="1" ht="12.75" customHeight="1" x14ac:dyDescent="0.2">
      <c r="H3396" s="28"/>
    </row>
    <row r="3397" spans="8:8" s="24" customFormat="1" ht="12.75" customHeight="1" x14ac:dyDescent="0.2">
      <c r="H3397" s="28"/>
    </row>
    <row r="3398" spans="8:8" s="24" customFormat="1" ht="12.75" customHeight="1" x14ac:dyDescent="0.2">
      <c r="H3398" s="28"/>
    </row>
    <row r="3399" spans="8:8" s="24" customFormat="1" ht="12.75" customHeight="1" x14ac:dyDescent="0.2">
      <c r="H3399" s="28"/>
    </row>
    <row r="3400" spans="8:8" s="24" customFormat="1" ht="12.75" customHeight="1" x14ac:dyDescent="0.2">
      <c r="H3400" s="28"/>
    </row>
    <row r="3401" spans="8:8" s="24" customFormat="1" ht="12.75" customHeight="1" x14ac:dyDescent="0.2">
      <c r="H3401" s="28"/>
    </row>
    <row r="3402" spans="8:8" s="24" customFormat="1" ht="12.75" customHeight="1" x14ac:dyDescent="0.2">
      <c r="H3402" s="28"/>
    </row>
    <row r="3403" spans="8:8" s="24" customFormat="1" ht="12.75" customHeight="1" x14ac:dyDescent="0.2">
      <c r="H3403" s="28"/>
    </row>
    <row r="3404" spans="8:8" s="24" customFormat="1" ht="12.75" customHeight="1" x14ac:dyDescent="0.2">
      <c r="H3404" s="28"/>
    </row>
    <row r="3405" spans="8:8" s="24" customFormat="1" ht="12.75" customHeight="1" x14ac:dyDescent="0.2">
      <c r="H3405" s="28"/>
    </row>
    <row r="3406" spans="8:8" s="24" customFormat="1" ht="12.75" customHeight="1" x14ac:dyDescent="0.2">
      <c r="H3406" s="28"/>
    </row>
    <row r="3407" spans="8:8" s="24" customFormat="1" ht="12.75" customHeight="1" x14ac:dyDescent="0.2">
      <c r="H3407" s="28"/>
    </row>
    <row r="3408" spans="8:8" s="24" customFormat="1" ht="12.75" customHeight="1" x14ac:dyDescent="0.2">
      <c r="H3408" s="28"/>
    </row>
    <row r="3409" spans="8:8" s="24" customFormat="1" ht="12.75" customHeight="1" x14ac:dyDescent="0.2">
      <c r="H3409" s="28"/>
    </row>
    <row r="3410" spans="8:8" s="24" customFormat="1" ht="12.75" customHeight="1" x14ac:dyDescent="0.2">
      <c r="H3410" s="28"/>
    </row>
    <row r="3411" spans="8:8" s="24" customFormat="1" ht="12.75" customHeight="1" x14ac:dyDescent="0.2">
      <c r="H3411" s="28"/>
    </row>
    <row r="3412" spans="8:8" s="24" customFormat="1" ht="12.75" customHeight="1" x14ac:dyDescent="0.2">
      <c r="H3412" s="28"/>
    </row>
    <row r="3413" spans="8:8" s="24" customFormat="1" ht="12.75" customHeight="1" x14ac:dyDescent="0.2">
      <c r="H3413" s="28"/>
    </row>
    <row r="3414" spans="8:8" s="24" customFormat="1" ht="12.75" customHeight="1" x14ac:dyDescent="0.2">
      <c r="H3414" s="28"/>
    </row>
    <row r="3415" spans="8:8" s="24" customFormat="1" ht="12.75" customHeight="1" x14ac:dyDescent="0.2">
      <c r="H3415" s="28"/>
    </row>
    <row r="3416" spans="8:8" s="24" customFormat="1" ht="12.75" customHeight="1" x14ac:dyDescent="0.2">
      <c r="H3416" s="28"/>
    </row>
    <row r="3417" spans="8:8" s="24" customFormat="1" ht="12.75" customHeight="1" x14ac:dyDescent="0.2">
      <c r="H3417" s="28"/>
    </row>
    <row r="3418" spans="8:8" s="24" customFormat="1" ht="12.75" customHeight="1" x14ac:dyDescent="0.2">
      <c r="H3418" s="28"/>
    </row>
    <row r="3419" spans="8:8" s="24" customFormat="1" ht="12.75" customHeight="1" x14ac:dyDescent="0.2">
      <c r="H3419" s="28"/>
    </row>
    <row r="3420" spans="8:8" s="24" customFormat="1" ht="12.75" customHeight="1" x14ac:dyDescent="0.2">
      <c r="H3420" s="28"/>
    </row>
    <row r="3421" spans="8:8" s="24" customFormat="1" ht="12.75" customHeight="1" x14ac:dyDescent="0.2">
      <c r="H3421" s="28"/>
    </row>
    <row r="3422" spans="8:8" s="24" customFormat="1" ht="12.75" customHeight="1" x14ac:dyDescent="0.2">
      <c r="H3422" s="28"/>
    </row>
    <row r="3423" spans="8:8" s="24" customFormat="1" ht="12.75" customHeight="1" x14ac:dyDescent="0.2">
      <c r="H3423" s="28"/>
    </row>
    <row r="3424" spans="8:8" s="24" customFormat="1" ht="12.75" customHeight="1" x14ac:dyDescent="0.2">
      <c r="H3424" s="28"/>
    </row>
    <row r="3425" spans="8:8" s="24" customFormat="1" ht="12.75" customHeight="1" x14ac:dyDescent="0.2">
      <c r="H3425" s="28"/>
    </row>
    <row r="3426" spans="8:8" s="24" customFormat="1" ht="12.75" customHeight="1" x14ac:dyDescent="0.2">
      <c r="H3426" s="28"/>
    </row>
    <row r="3427" spans="8:8" s="24" customFormat="1" ht="12.75" customHeight="1" x14ac:dyDescent="0.2">
      <c r="H3427" s="28"/>
    </row>
    <row r="3428" spans="8:8" s="24" customFormat="1" ht="12.75" customHeight="1" x14ac:dyDescent="0.2">
      <c r="H3428" s="28"/>
    </row>
    <row r="3429" spans="8:8" s="24" customFormat="1" ht="12.75" customHeight="1" x14ac:dyDescent="0.2">
      <c r="H3429" s="28"/>
    </row>
    <row r="3430" spans="8:8" s="24" customFormat="1" ht="12.75" customHeight="1" x14ac:dyDescent="0.2">
      <c r="H3430" s="28"/>
    </row>
    <row r="3431" spans="8:8" s="24" customFormat="1" ht="12.75" customHeight="1" x14ac:dyDescent="0.2">
      <c r="H3431" s="28"/>
    </row>
    <row r="3432" spans="8:8" s="24" customFormat="1" ht="12.75" customHeight="1" x14ac:dyDescent="0.2">
      <c r="H3432" s="28"/>
    </row>
    <row r="3433" spans="8:8" s="24" customFormat="1" ht="12.75" customHeight="1" x14ac:dyDescent="0.2">
      <c r="H3433" s="28"/>
    </row>
    <row r="3434" spans="8:8" s="24" customFormat="1" ht="12.75" customHeight="1" x14ac:dyDescent="0.2">
      <c r="H3434" s="28"/>
    </row>
    <row r="3435" spans="8:8" s="24" customFormat="1" ht="12.75" customHeight="1" x14ac:dyDescent="0.2">
      <c r="H3435" s="28"/>
    </row>
    <row r="3436" spans="8:8" s="24" customFormat="1" ht="12.75" customHeight="1" x14ac:dyDescent="0.2">
      <c r="H3436" s="28"/>
    </row>
    <row r="3437" spans="8:8" s="24" customFormat="1" ht="12.75" customHeight="1" x14ac:dyDescent="0.2">
      <c r="H3437" s="28"/>
    </row>
    <row r="3438" spans="8:8" s="24" customFormat="1" ht="12.75" customHeight="1" x14ac:dyDescent="0.2">
      <c r="H3438" s="28"/>
    </row>
    <row r="3439" spans="8:8" s="24" customFormat="1" ht="12.75" customHeight="1" x14ac:dyDescent="0.2">
      <c r="H3439" s="28"/>
    </row>
    <row r="3440" spans="8:8" s="24" customFormat="1" ht="12.75" customHeight="1" x14ac:dyDescent="0.2">
      <c r="H3440" s="28"/>
    </row>
    <row r="3441" spans="8:8" s="24" customFormat="1" ht="12.75" customHeight="1" x14ac:dyDescent="0.2">
      <c r="H3441" s="28"/>
    </row>
    <row r="3442" spans="8:8" s="24" customFormat="1" ht="12.75" customHeight="1" x14ac:dyDescent="0.2">
      <c r="H3442" s="28"/>
    </row>
    <row r="3443" spans="8:8" s="24" customFormat="1" ht="12.75" customHeight="1" x14ac:dyDescent="0.2">
      <c r="H3443" s="28"/>
    </row>
    <row r="3444" spans="8:8" s="24" customFormat="1" ht="12.75" customHeight="1" x14ac:dyDescent="0.2">
      <c r="H3444" s="28"/>
    </row>
    <row r="3445" spans="8:8" s="24" customFormat="1" ht="12.75" customHeight="1" x14ac:dyDescent="0.2">
      <c r="H3445" s="28"/>
    </row>
    <row r="3446" spans="8:8" s="24" customFormat="1" ht="12.75" customHeight="1" x14ac:dyDescent="0.2">
      <c r="H3446" s="28"/>
    </row>
    <row r="3447" spans="8:8" s="24" customFormat="1" ht="12.75" customHeight="1" x14ac:dyDescent="0.2">
      <c r="H3447" s="28"/>
    </row>
    <row r="3448" spans="8:8" s="24" customFormat="1" ht="12.75" customHeight="1" x14ac:dyDescent="0.2">
      <c r="H3448" s="28"/>
    </row>
    <row r="3449" spans="8:8" s="24" customFormat="1" ht="12.75" customHeight="1" x14ac:dyDescent="0.2">
      <c r="H3449" s="28"/>
    </row>
    <row r="3450" spans="8:8" s="24" customFormat="1" ht="12.75" customHeight="1" x14ac:dyDescent="0.2">
      <c r="H3450" s="28"/>
    </row>
    <row r="3451" spans="8:8" s="24" customFormat="1" ht="12.75" customHeight="1" x14ac:dyDescent="0.2">
      <c r="H3451" s="28"/>
    </row>
    <row r="3452" spans="8:8" s="24" customFormat="1" ht="12.75" customHeight="1" x14ac:dyDescent="0.2">
      <c r="H3452" s="28"/>
    </row>
    <row r="3453" spans="8:8" s="24" customFormat="1" ht="12.75" customHeight="1" x14ac:dyDescent="0.2">
      <c r="H3453" s="28"/>
    </row>
    <row r="3454" spans="8:8" s="24" customFormat="1" ht="12.75" customHeight="1" x14ac:dyDescent="0.2">
      <c r="H3454" s="28"/>
    </row>
    <row r="3455" spans="8:8" s="24" customFormat="1" ht="12.75" customHeight="1" x14ac:dyDescent="0.2">
      <c r="H3455" s="28"/>
    </row>
    <row r="3456" spans="8:8" s="24" customFormat="1" ht="12.75" customHeight="1" x14ac:dyDescent="0.2">
      <c r="H3456" s="28"/>
    </row>
    <row r="3457" spans="8:8" s="24" customFormat="1" ht="12.75" customHeight="1" x14ac:dyDescent="0.2">
      <c r="H3457" s="28"/>
    </row>
    <row r="3458" spans="8:8" s="24" customFormat="1" ht="12.75" customHeight="1" x14ac:dyDescent="0.2">
      <c r="H3458" s="28"/>
    </row>
    <row r="3459" spans="8:8" s="24" customFormat="1" ht="12.75" customHeight="1" x14ac:dyDescent="0.2">
      <c r="H3459" s="28"/>
    </row>
    <row r="3460" spans="8:8" s="24" customFormat="1" ht="12.75" customHeight="1" x14ac:dyDescent="0.2">
      <c r="H3460" s="28"/>
    </row>
    <row r="3461" spans="8:8" s="24" customFormat="1" ht="12.75" customHeight="1" x14ac:dyDescent="0.2">
      <c r="H3461" s="28"/>
    </row>
    <row r="3462" spans="8:8" s="24" customFormat="1" ht="12.75" customHeight="1" x14ac:dyDescent="0.2">
      <c r="H3462" s="28"/>
    </row>
    <row r="3463" spans="8:8" s="24" customFormat="1" ht="12.75" customHeight="1" x14ac:dyDescent="0.2">
      <c r="H3463" s="28"/>
    </row>
    <row r="3464" spans="8:8" s="24" customFormat="1" ht="12.75" customHeight="1" x14ac:dyDescent="0.2">
      <c r="H3464" s="28"/>
    </row>
    <row r="3465" spans="8:8" s="24" customFormat="1" ht="12.75" customHeight="1" x14ac:dyDescent="0.2">
      <c r="H3465" s="28"/>
    </row>
    <row r="3466" spans="8:8" s="24" customFormat="1" ht="12.75" customHeight="1" x14ac:dyDescent="0.2">
      <c r="H3466" s="28"/>
    </row>
    <row r="3467" spans="8:8" s="24" customFormat="1" ht="12.75" customHeight="1" x14ac:dyDescent="0.2">
      <c r="H3467" s="28"/>
    </row>
    <row r="3468" spans="8:8" s="24" customFormat="1" ht="12.75" customHeight="1" x14ac:dyDescent="0.2">
      <c r="H3468" s="28"/>
    </row>
    <row r="3469" spans="8:8" s="24" customFormat="1" ht="12.75" customHeight="1" x14ac:dyDescent="0.2">
      <c r="H3469" s="28"/>
    </row>
    <row r="3470" spans="8:8" s="24" customFormat="1" ht="12.75" customHeight="1" x14ac:dyDescent="0.2">
      <c r="H3470" s="28"/>
    </row>
    <row r="3471" spans="8:8" s="24" customFormat="1" ht="12.75" customHeight="1" x14ac:dyDescent="0.2">
      <c r="H3471" s="28"/>
    </row>
    <row r="3472" spans="8:8" s="24" customFormat="1" ht="12.75" customHeight="1" x14ac:dyDescent="0.2">
      <c r="H3472" s="28"/>
    </row>
    <row r="3473" spans="8:8" s="24" customFormat="1" ht="12.75" customHeight="1" x14ac:dyDescent="0.2">
      <c r="H3473" s="28"/>
    </row>
    <row r="3474" spans="8:8" s="24" customFormat="1" ht="12.75" customHeight="1" x14ac:dyDescent="0.2">
      <c r="H3474" s="28"/>
    </row>
    <row r="3475" spans="8:8" s="24" customFormat="1" ht="12.75" customHeight="1" x14ac:dyDescent="0.2">
      <c r="H3475" s="28"/>
    </row>
    <row r="3476" spans="8:8" s="24" customFormat="1" ht="12.75" customHeight="1" x14ac:dyDescent="0.2">
      <c r="H3476" s="28"/>
    </row>
    <row r="3477" spans="8:8" s="24" customFormat="1" ht="12.75" customHeight="1" x14ac:dyDescent="0.2">
      <c r="H3477" s="28"/>
    </row>
    <row r="3478" spans="8:8" s="24" customFormat="1" ht="12.75" customHeight="1" x14ac:dyDescent="0.2">
      <c r="H3478" s="28"/>
    </row>
    <row r="3479" spans="8:8" s="24" customFormat="1" ht="12.75" customHeight="1" x14ac:dyDescent="0.2">
      <c r="H3479" s="28"/>
    </row>
    <row r="3480" spans="8:8" s="24" customFormat="1" ht="12.75" customHeight="1" x14ac:dyDescent="0.2">
      <c r="H3480" s="28"/>
    </row>
    <row r="3481" spans="8:8" s="24" customFormat="1" ht="12.75" customHeight="1" x14ac:dyDescent="0.2">
      <c r="H3481" s="28"/>
    </row>
    <row r="3482" spans="8:8" s="24" customFormat="1" ht="12.75" customHeight="1" x14ac:dyDescent="0.2">
      <c r="H3482" s="28"/>
    </row>
    <row r="3483" spans="8:8" s="24" customFormat="1" ht="12.75" customHeight="1" x14ac:dyDescent="0.2">
      <c r="H3483" s="28"/>
    </row>
    <row r="3484" spans="8:8" s="24" customFormat="1" ht="12.75" customHeight="1" x14ac:dyDescent="0.2">
      <c r="H3484" s="28"/>
    </row>
    <row r="3485" spans="8:8" s="24" customFormat="1" ht="12.75" customHeight="1" x14ac:dyDescent="0.2">
      <c r="H3485" s="28"/>
    </row>
    <row r="3486" spans="8:8" s="24" customFormat="1" ht="12.75" customHeight="1" x14ac:dyDescent="0.2">
      <c r="H3486" s="28"/>
    </row>
    <row r="3487" spans="8:8" s="24" customFormat="1" ht="12.75" customHeight="1" x14ac:dyDescent="0.2">
      <c r="H3487" s="28"/>
    </row>
    <row r="3488" spans="8:8" s="24" customFormat="1" ht="12.75" customHeight="1" x14ac:dyDescent="0.2">
      <c r="H3488" s="28"/>
    </row>
    <row r="3489" spans="8:8" s="24" customFormat="1" ht="12.75" customHeight="1" x14ac:dyDescent="0.2">
      <c r="H3489" s="28"/>
    </row>
    <row r="3490" spans="8:8" s="24" customFormat="1" ht="12.75" customHeight="1" x14ac:dyDescent="0.2">
      <c r="H3490" s="28"/>
    </row>
    <row r="3491" spans="8:8" s="24" customFormat="1" ht="12.75" customHeight="1" x14ac:dyDescent="0.2">
      <c r="H3491" s="28"/>
    </row>
    <row r="3492" spans="8:8" s="24" customFormat="1" ht="12.75" customHeight="1" x14ac:dyDescent="0.2">
      <c r="H3492" s="28"/>
    </row>
    <row r="3493" spans="8:8" s="24" customFormat="1" ht="12.75" customHeight="1" x14ac:dyDescent="0.2">
      <c r="H3493" s="28"/>
    </row>
    <row r="3494" spans="8:8" s="24" customFormat="1" ht="12.75" customHeight="1" x14ac:dyDescent="0.2">
      <c r="H3494" s="28"/>
    </row>
    <row r="3495" spans="8:8" s="24" customFormat="1" ht="12.75" customHeight="1" x14ac:dyDescent="0.2">
      <c r="H3495" s="28"/>
    </row>
    <row r="3496" spans="8:8" s="24" customFormat="1" ht="12.75" customHeight="1" x14ac:dyDescent="0.2">
      <c r="H3496" s="28"/>
    </row>
    <row r="3497" spans="8:8" s="24" customFormat="1" ht="12.75" customHeight="1" x14ac:dyDescent="0.2">
      <c r="H3497" s="28"/>
    </row>
    <row r="3498" spans="8:8" s="24" customFormat="1" ht="12.75" customHeight="1" x14ac:dyDescent="0.2">
      <c r="H3498" s="28"/>
    </row>
    <row r="3499" spans="8:8" s="24" customFormat="1" ht="12.75" customHeight="1" x14ac:dyDescent="0.2">
      <c r="H3499" s="28"/>
    </row>
    <row r="3500" spans="8:8" s="24" customFormat="1" ht="12.75" customHeight="1" x14ac:dyDescent="0.2">
      <c r="H3500" s="28"/>
    </row>
    <row r="3501" spans="8:8" s="24" customFormat="1" ht="12.75" customHeight="1" x14ac:dyDescent="0.2">
      <c r="H3501" s="28"/>
    </row>
    <row r="3502" spans="8:8" s="24" customFormat="1" ht="12.75" customHeight="1" x14ac:dyDescent="0.2">
      <c r="H3502" s="28"/>
    </row>
    <row r="3503" spans="8:8" s="24" customFormat="1" ht="12.75" customHeight="1" x14ac:dyDescent="0.2">
      <c r="H3503" s="28"/>
    </row>
    <row r="3504" spans="8:8" s="24" customFormat="1" ht="12.75" customHeight="1" x14ac:dyDescent="0.2">
      <c r="H3504" s="28"/>
    </row>
    <row r="3505" spans="8:8" s="24" customFormat="1" ht="12.75" customHeight="1" x14ac:dyDescent="0.2">
      <c r="H3505" s="28"/>
    </row>
    <row r="3506" spans="8:8" s="24" customFormat="1" ht="12.75" customHeight="1" x14ac:dyDescent="0.2">
      <c r="H3506" s="28"/>
    </row>
    <row r="3507" spans="8:8" s="24" customFormat="1" ht="12.75" customHeight="1" x14ac:dyDescent="0.2">
      <c r="H3507" s="28"/>
    </row>
    <row r="3508" spans="8:8" s="24" customFormat="1" ht="12.75" customHeight="1" x14ac:dyDescent="0.2">
      <c r="H3508" s="28"/>
    </row>
    <row r="3509" spans="8:8" s="24" customFormat="1" ht="12.75" customHeight="1" x14ac:dyDescent="0.2">
      <c r="H3509" s="28"/>
    </row>
    <row r="3510" spans="8:8" s="24" customFormat="1" ht="12.75" customHeight="1" x14ac:dyDescent="0.2">
      <c r="H3510" s="28"/>
    </row>
    <row r="3511" spans="8:8" s="24" customFormat="1" ht="12.75" customHeight="1" x14ac:dyDescent="0.2">
      <c r="H3511" s="28"/>
    </row>
    <row r="3512" spans="8:8" s="24" customFormat="1" ht="12.75" customHeight="1" x14ac:dyDescent="0.2">
      <c r="H3512" s="28"/>
    </row>
    <row r="3513" spans="8:8" s="24" customFormat="1" ht="12.75" customHeight="1" x14ac:dyDescent="0.2">
      <c r="H3513" s="28"/>
    </row>
    <row r="3514" spans="8:8" s="24" customFormat="1" ht="12.75" customHeight="1" x14ac:dyDescent="0.2">
      <c r="H3514" s="28"/>
    </row>
    <row r="3515" spans="8:8" s="24" customFormat="1" ht="12.75" customHeight="1" x14ac:dyDescent="0.2">
      <c r="H3515" s="28"/>
    </row>
    <row r="3516" spans="8:8" s="24" customFormat="1" ht="12.75" customHeight="1" x14ac:dyDescent="0.2">
      <c r="H3516" s="28"/>
    </row>
    <row r="3517" spans="8:8" s="24" customFormat="1" ht="12.75" customHeight="1" x14ac:dyDescent="0.2">
      <c r="H3517" s="28"/>
    </row>
    <row r="3518" spans="8:8" s="24" customFormat="1" ht="12.75" customHeight="1" x14ac:dyDescent="0.2">
      <c r="H3518" s="28"/>
    </row>
    <row r="3519" spans="8:8" s="24" customFormat="1" ht="12.75" customHeight="1" x14ac:dyDescent="0.2">
      <c r="H3519" s="28"/>
    </row>
    <row r="3520" spans="8:8" s="24" customFormat="1" ht="12.75" customHeight="1" x14ac:dyDescent="0.2">
      <c r="H3520" s="28"/>
    </row>
    <row r="3521" spans="8:8" s="24" customFormat="1" ht="12.75" customHeight="1" x14ac:dyDescent="0.2">
      <c r="H3521" s="28"/>
    </row>
    <row r="3522" spans="8:8" s="24" customFormat="1" ht="12.75" customHeight="1" x14ac:dyDescent="0.2">
      <c r="H3522" s="28"/>
    </row>
    <row r="3523" spans="8:8" s="24" customFormat="1" ht="12.75" customHeight="1" x14ac:dyDescent="0.2">
      <c r="H3523" s="28"/>
    </row>
    <row r="3524" spans="8:8" s="24" customFormat="1" ht="12.75" customHeight="1" x14ac:dyDescent="0.2">
      <c r="H3524" s="28"/>
    </row>
    <row r="3525" spans="8:8" s="24" customFormat="1" ht="12.75" customHeight="1" x14ac:dyDescent="0.2">
      <c r="H3525" s="28"/>
    </row>
    <row r="3526" spans="8:8" s="24" customFormat="1" ht="12.75" customHeight="1" x14ac:dyDescent="0.2">
      <c r="H3526" s="28"/>
    </row>
    <row r="3527" spans="8:8" s="24" customFormat="1" ht="12.75" customHeight="1" x14ac:dyDescent="0.2">
      <c r="H3527" s="28"/>
    </row>
    <row r="3528" spans="8:8" s="24" customFormat="1" ht="12.75" customHeight="1" x14ac:dyDescent="0.2">
      <c r="H3528" s="28"/>
    </row>
    <row r="3529" spans="8:8" s="24" customFormat="1" ht="12.75" customHeight="1" x14ac:dyDescent="0.2">
      <c r="H3529" s="28"/>
    </row>
    <row r="3530" spans="8:8" s="24" customFormat="1" ht="12.75" customHeight="1" x14ac:dyDescent="0.2">
      <c r="H3530" s="28"/>
    </row>
    <row r="3531" spans="8:8" s="24" customFormat="1" ht="12.75" customHeight="1" x14ac:dyDescent="0.2">
      <c r="H3531" s="28"/>
    </row>
    <row r="3532" spans="8:8" s="24" customFormat="1" ht="12.75" customHeight="1" x14ac:dyDescent="0.2">
      <c r="H3532" s="28"/>
    </row>
    <row r="3533" spans="8:8" s="24" customFormat="1" ht="12.75" customHeight="1" x14ac:dyDescent="0.2">
      <c r="H3533" s="28"/>
    </row>
    <row r="3534" spans="8:8" s="24" customFormat="1" ht="12.75" customHeight="1" x14ac:dyDescent="0.2">
      <c r="H3534" s="28"/>
    </row>
    <row r="3535" spans="8:8" s="24" customFormat="1" ht="12.75" customHeight="1" x14ac:dyDescent="0.2">
      <c r="H3535" s="28"/>
    </row>
    <row r="3536" spans="8:8" s="24" customFormat="1" ht="12.75" customHeight="1" x14ac:dyDescent="0.2">
      <c r="H3536" s="28"/>
    </row>
    <row r="3537" spans="8:8" s="24" customFormat="1" ht="12.75" customHeight="1" x14ac:dyDescent="0.2">
      <c r="H3537" s="28"/>
    </row>
    <row r="3538" spans="8:8" s="24" customFormat="1" ht="12.75" customHeight="1" x14ac:dyDescent="0.2">
      <c r="H3538" s="28"/>
    </row>
    <row r="3539" spans="8:8" s="24" customFormat="1" ht="12.75" customHeight="1" x14ac:dyDescent="0.2">
      <c r="H3539" s="28"/>
    </row>
    <row r="3540" spans="8:8" s="24" customFormat="1" ht="12.75" customHeight="1" x14ac:dyDescent="0.2">
      <c r="H3540" s="28"/>
    </row>
    <row r="3541" spans="8:8" s="24" customFormat="1" ht="12.75" customHeight="1" x14ac:dyDescent="0.2">
      <c r="H3541" s="28"/>
    </row>
    <row r="3542" spans="8:8" s="24" customFormat="1" ht="12.75" customHeight="1" x14ac:dyDescent="0.2">
      <c r="H3542" s="28"/>
    </row>
    <row r="3543" spans="8:8" s="24" customFormat="1" ht="12.75" customHeight="1" x14ac:dyDescent="0.2">
      <c r="H3543" s="28"/>
    </row>
    <row r="3544" spans="8:8" s="24" customFormat="1" ht="12.75" customHeight="1" x14ac:dyDescent="0.2">
      <c r="H3544" s="28"/>
    </row>
    <row r="3545" spans="8:8" s="24" customFormat="1" ht="12.75" customHeight="1" x14ac:dyDescent="0.2">
      <c r="H3545" s="28"/>
    </row>
    <row r="3546" spans="8:8" s="24" customFormat="1" ht="12.75" customHeight="1" x14ac:dyDescent="0.2">
      <c r="H3546" s="28"/>
    </row>
    <row r="3547" spans="8:8" s="24" customFormat="1" ht="12.75" customHeight="1" x14ac:dyDescent="0.2">
      <c r="H3547" s="28"/>
    </row>
    <row r="3548" spans="8:8" s="24" customFormat="1" ht="12.75" customHeight="1" x14ac:dyDescent="0.2">
      <c r="H3548" s="28"/>
    </row>
    <row r="3549" spans="8:8" s="24" customFormat="1" ht="12.75" customHeight="1" x14ac:dyDescent="0.2">
      <c r="H3549" s="28"/>
    </row>
    <row r="3550" spans="8:8" s="24" customFormat="1" ht="12.75" customHeight="1" x14ac:dyDescent="0.2">
      <c r="H3550" s="28"/>
    </row>
    <row r="3551" spans="8:8" s="24" customFormat="1" ht="12.75" customHeight="1" x14ac:dyDescent="0.2">
      <c r="H3551" s="28"/>
    </row>
    <row r="3552" spans="8:8" s="24" customFormat="1" ht="12.75" customHeight="1" x14ac:dyDescent="0.2">
      <c r="H3552" s="28"/>
    </row>
    <row r="3553" spans="8:8" s="24" customFormat="1" ht="12.75" customHeight="1" x14ac:dyDescent="0.2">
      <c r="H3553" s="28"/>
    </row>
    <row r="3554" spans="8:8" s="24" customFormat="1" ht="12.75" customHeight="1" x14ac:dyDescent="0.2">
      <c r="H3554" s="28"/>
    </row>
    <row r="3555" spans="8:8" s="24" customFormat="1" ht="12.75" customHeight="1" x14ac:dyDescent="0.2">
      <c r="H3555" s="28"/>
    </row>
    <row r="3556" spans="8:8" s="24" customFormat="1" ht="12.75" customHeight="1" x14ac:dyDescent="0.2">
      <c r="H3556" s="28"/>
    </row>
    <row r="3557" spans="8:8" s="24" customFormat="1" ht="12.75" customHeight="1" x14ac:dyDescent="0.2">
      <c r="H3557" s="28"/>
    </row>
    <row r="3558" spans="8:8" s="24" customFormat="1" ht="12.75" customHeight="1" x14ac:dyDescent="0.2">
      <c r="H3558" s="28"/>
    </row>
    <row r="3559" spans="8:8" s="24" customFormat="1" ht="12.75" customHeight="1" x14ac:dyDescent="0.2">
      <c r="H3559" s="28"/>
    </row>
    <row r="3560" spans="8:8" s="24" customFormat="1" ht="12.75" customHeight="1" x14ac:dyDescent="0.2">
      <c r="H3560" s="28"/>
    </row>
    <row r="3561" spans="8:8" s="24" customFormat="1" ht="12.75" customHeight="1" x14ac:dyDescent="0.2">
      <c r="H3561" s="28"/>
    </row>
    <row r="3562" spans="8:8" s="24" customFormat="1" ht="12.75" customHeight="1" x14ac:dyDescent="0.2">
      <c r="H3562" s="28"/>
    </row>
    <row r="3563" spans="8:8" s="24" customFormat="1" ht="12.75" customHeight="1" x14ac:dyDescent="0.2">
      <c r="H3563" s="28"/>
    </row>
    <row r="3564" spans="8:8" s="24" customFormat="1" ht="12.75" customHeight="1" x14ac:dyDescent="0.2">
      <c r="H3564" s="28"/>
    </row>
    <row r="3565" spans="8:8" s="24" customFormat="1" ht="12.75" customHeight="1" x14ac:dyDescent="0.2">
      <c r="H3565" s="28"/>
    </row>
    <row r="3566" spans="8:8" s="24" customFormat="1" ht="12.75" customHeight="1" x14ac:dyDescent="0.2">
      <c r="H3566" s="28"/>
    </row>
    <row r="3567" spans="8:8" s="24" customFormat="1" ht="12.75" customHeight="1" x14ac:dyDescent="0.2">
      <c r="H3567" s="28"/>
    </row>
    <row r="3568" spans="8:8" s="24" customFormat="1" ht="12.75" customHeight="1" x14ac:dyDescent="0.2">
      <c r="H3568" s="28"/>
    </row>
    <row r="3569" spans="8:8" s="24" customFormat="1" ht="12.75" customHeight="1" x14ac:dyDescent="0.2">
      <c r="H3569" s="28"/>
    </row>
    <row r="3570" spans="8:8" s="24" customFormat="1" ht="12.75" customHeight="1" x14ac:dyDescent="0.2">
      <c r="H3570" s="28"/>
    </row>
    <row r="3571" spans="8:8" s="24" customFormat="1" ht="12.75" customHeight="1" x14ac:dyDescent="0.2">
      <c r="H3571" s="28"/>
    </row>
    <row r="3572" spans="8:8" s="24" customFormat="1" ht="12.75" customHeight="1" x14ac:dyDescent="0.2">
      <c r="H3572" s="28"/>
    </row>
    <row r="3573" spans="8:8" s="24" customFormat="1" ht="12.75" customHeight="1" x14ac:dyDescent="0.2">
      <c r="H3573" s="28"/>
    </row>
    <row r="3574" spans="8:8" s="24" customFormat="1" ht="12.75" customHeight="1" x14ac:dyDescent="0.2">
      <c r="H3574" s="28"/>
    </row>
    <row r="3575" spans="8:8" s="24" customFormat="1" ht="12.75" customHeight="1" x14ac:dyDescent="0.2">
      <c r="H3575" s="28"/>
    </row>
    <row r="3576" spans="8:8" s="24" customFormat="1" ht="12.75" customHeight="1" x14ac:dyDescent="0.2">
      <c r="H3576" s="28"/>
    </row>
    <row r="3577" spans="8:8" s="24" customFormat="1" ht="12.75" customHeight="1" x14ac:dyDescent="0.2">
      <c r="H3577" s="28"/>
    </row>
    <row r="3578" spans="8:8" s="24" customFormat="1" ht="12.75" customHeight="1" x14ac:dyDescent="0.2">
      <c r="H3578" s="28"/>
    </row>
    <row r="3579" spans="8:8" s="24" customFormat="1" ht="12.75" customHeight="1" x14ac:dyDescent="0.2">
      <c r="H3579" s="28"/>
    </row>
    <row r="3580" spans="8:8" s="24" customFormat="1" ht="12.75" customHeight="1" x14ac:dyDescent="0.2">
      <c r="H3580" s="28"/>
    </row>
    <row r="3581" spans="8:8" s="24" customFormat="1" ht="12.75" customHeight="1" x14ac:dyDescent="0.2">
      <c r="H3581" s="28"/>
    </row>
    <row r="3582" spans="8:8" s="24" customFormat="1" ht="12.75" customHeight="1" x14ac:dyDescent="0.2">
      <c r="H3582" s="28"/>
    </row>
    <row r="3583" spans="8:8" s="24" customFormat="1" ht="12.75" customHeight="1" x14ac:dyDescent="0.2">
      <c r="H3583" s="28"/>
    </row>
    <row r="3584" spans="8:8" s="24" customFormat="1" ht="12.75" customHeight="1" x14ac:dyDescent="0.2">
      <c r="H3584" s="28"/>
    </row>
    <row r="3585" spans="8:8" s="24" customFormat="1" ht="12.75" customHeight="1" x14ac:dyDescent="0.2">
      <c r="H3585" s="28"/>
    </row>
    <row r="3586" spans="8:8" s="24" customFormat="1" ht="12.75" customHeight="1" x14ac:dyDescent="0.2">
      <c r="H3586" s="28"/>
    </row>
    <row r="3587" spans="8:8" s="24" customFormat="1" ht="12.75" customHeight="1" x14ac:dyDescent="0.2">
      <c r="H3587" s="28"/>
    </row>
    <row r="3588" spans="8:8" s="24" customFormat="1" ht="12.75" customHeight="1" x14ac:dyDescent="0.2">
      <c r="H3588" s="28"/>
    </row>
    <row r="3589" spans="8:8" s="24" customFormat="1" ht="12.75" customHeight="1" x14ac:dyDescent="0.2">
      <c r="H3589" s="28"/>
    </row>
    <row r="3590" spans="8:8" s="24" customFormat="1" ht="12.75" customHeight="1" x14ac:dyDescent="0.2">
      <c r="H3590" s="28"/>
    </row>
    <row r="3591" spans="8:8" s="24" customFormat="1" ht="12.75" customHeight="1" x14ac:dyDescent="0.2">
      <c r="H3591" s="28"/>
    </row>
    <row r="3592" spans="8:8" s="24" customFormat="1" ht="12.75" customHeight="1" x14ac:dyDescent="0.2">
      <c r="H3592" s="28"/>
    </row>
    <row r="3593" spans="8:8" s="24" customFormat="1" ht="12.75" customHeight="1" x14ac:dyDescent="0.2">
      <c r="H3593" s="28"/>
    </row>
    <row r="3594" spans="8:8" s="24" customFormat="1" ht="12.75" customHeight="1" x14ac:dyDescent="0.2">
      <c r="H3594" s="28"/>
    </row>
    <row r="3595" spans="8:8" s="24" customFormat="1" ht="12.75" customHeight="1" x14ac:dyDescent="0.2">
      <c r="H3595" s="28"/>
    </row>
    <row r="3596" spans="8:8" s="24" customFormat="1" ht="12.75" customHeight="1" x14ac:dyDescent="0.2">
      <c r="H3596" s="28"/>
    </row>
    <row r="3597" spans="8:8" s="24" customFormat="1" ht="12.75" customHeight="1" x14ac:dyDescent="0.2">
      <c r="H3597" s="28"/>
    </row>
    <row r="3598" spans="8:8" s="24" customFormat="1" ht="12.75" customHeight="1" x14ac:dyDescent="0.2">
      <c r="H3598" s="28"/>
    </row>
    <row r="3599" spans="8:8" s="24" customFormat="1" ht="12.75" customHeight="1" x14ac:dyDescent="0.2">
      <c r="H3599" s="28"/>
    </row>
    <row r="3600" spans="8:8" s="24" customFormat="1" ht="12.75" customHeight="1" x14ac:dyDescent="0.2">
      <c r="H3600" s="28"/>
    </row>
    <row r="3601" spans="8:8" s="24" customFormat="1" ht="12.75" customHeight="1" x14ac:dyDescent="0.2">
      <c r="H3601" s="28"/>
    </row>
    <row r="3602" spans="8:8" s="24" customFormat="1" ht="12.75" customHeight="1" x14ac:dyDescent="0.2">
      <c r="H3602" s="28"/>
    </row>
    <row r="3603" spans="8:8" s="24" customFormat="1" ht="12.75" customHeight="1" x14ac:dyDescent="0.2">
      <c r="H3603" s="28"/>
    </row>
    <row r="3604" spans="8:8" s="24" customFormat="1" ht="12.75" customHeight="1" x14ac:dyDescent="0.2">
      <c r="H3604" s="28"/>
    </row>
    <row r="3605" spans="8:8" s="24" customFormat="1" ht="12.75" customHeight="1" x14ac:dyDescent="0.2">
      <c r="H3605" s="28"/>
    </row>
    <row r="3606" spans="8:8" s="24" customFormat="1" ht="12.75" customHeight="1" x14ac:dyDescent="0.2">
      <c r="H3606" s="28"/>
    </row>
    <row r="3607" spans="8:8" s="24" customFormat="1" ht="12.75" customHeight="1" x14ac:dyDescent="0.2">
      <c r="H3607" s="28"/>
    </row>
    <row r="3608" spans="8:8" s="24" customFormat="1" ht="12.75" customHeight="1" x14ac:dyDescent="0.2">
      <c r="H3608" s="28"/>
    </row>
    <row r="3609" spans="8:8" s="24" customFormat="1" ht="12.75" customHeight="1" x14ac:dyDescent="0.2">
      <c r="H3609" s="28"/>
    </row>
    <row r="3610" spans="8:8" s="24" customFormat="1" ht="12.75" customHeight="1" x14ac:dyDescent="0.2">
      <c r="H3610" s="28"/>
    </row>
    <row r="3611" spans="8:8" s="24" customFormat="1" ht="12.75" customHeight="1" x14ac:dyDescent="0.2">
      <c r="H3611" s="28"/>
    </row>
    <row r="3612" spans="8:8" s="24" customFormat="1" ht="12.75" customHeight="1" x14ac:dyDescent="0.2">
      <c r="H3612" s="28"/>
    </row>
    <row r="3613" spans="8:8" s="24" customFormat="1" ht="12.75" customHeight="1" x14ac:dyDescent="0.2">
      <c r="H3613" s="28"/>
    </row>
    <row r="3614" spans="8:8" s="24" customFormat="1" ht="12.75" customHeight="1" x14ac:dyDescent="0.2">
      <c r="H3614" s="28"/>
    </row>
    <row r="3615" spans="8:8" s="24" customFormat="1" ht="12.75" customHeight="1" x14ac:dyDescent="0.2">
      <c r="H3615" s="28"/>
    </row>
    <row r="3616" spans="8:8" s="24" customFormat="1" ht="12.75" customHeight="1" x14ac:dyDescent="0.2">
      <c r="H3616" s="28"/>
    </row>
    <row r="3617" spans="8:8" s="24" customFormat="1" ht="12.75" customHeight="1" x14ac:dyDescent="0.2">
      <c r="H3617" s="28"/>
    </row>
    <row r="3618" spans="8:8" s="24" customFormat="1" ht="12.75" customHeight="1" x14ac:dyDescent="0.2">
      <c r="H3618" s="28"/>
    </row>
    <row r="3619" spans="8:8" s="24" customFormat="1" ht="12.75" customHeight="1" x14ac:dyDescent="0.2">
      <c r="H3619" s="28"/>
    </row>
    <row r="3620" spans="8:8" s="24" customFormat="1" ht="12.75" customHeight="1" x14ac:dyDescent="0.2">
      <c r="H3620" s="28"/>
    </row>
    <row r="3621" spans="8:8" s="24" customFormat="1" ht="12.75" customHeight="1" x14ac:dyDescent="0.2">
      <c r="H3621" s="28"/>
    </row>
    <row r="3622" spans="8:8" s="24" customFormat="1" ht="12.75" customHeight="1" x14ac:dyDescent="0.2">
      <c r="H3622" s="28"/>
    </row>
    <row r="3623" spans="8:8" s="24" customFormat="1" ht="12.75" customHeight="1" x14ac:dyDescent="0.2">
      <c r="H3623" s="28"/>
    </row>
    <row r="3624" spans="8:8" s="24" customFormat="1" ht="12.75" customHeight="1" x14ac:dyDescent="0.2">
      <c r="H3624" s="28"/>
    </row>
    <row r="3625" spans="8:8" s="24" customFormat="1" ht="12.75" customHeight="1" x14ac:dyDescent="0.2">
      <c r="H3625" s="28"/>
    </row>
    <row r="3626" spans="8:8" s="24" customFormat="1" ht="12.75" customHeight="1" x14ac:dyDescent="0.2">
      <c r="H3626" s="28"/>
    </row>
    <row r="3627" spans="8:8" s="24" customFormat="1" ht="12.75" customHeight="1" x14ac:dyDescent="0.2">
      <c r="H3627" s="28"/>
    </row>
    <row r="3628" spans="8:8" s="24" customFormat="1" ht="12.75" customHeight="1" x14ac:dyDescent="0.2">
      <c r="H3628" s="28"/>
    </row>
    <row r="3629" spans="8:8" s="24" customFormat="1" ht="12.75" customHeight="1" x14ac:dyDescent="0.2">
      <c r="H3629" s="28"/>
    </row>
    <row r="3630" spans="8:8" s="24" customFormat="1" ht="12.75" customHeight="1" x14ac:dyDescent="0.2">
      <c r="H3630" s="28"/>
    </row>
    <row r="3631" spans="8:8" s="24" customFormat="1" ht="12.75" customHeight="1" x14ac:dyDescent="0.2">
      <c r="H3631" s="28"/>
    </row>
    <row r="3632" spans="8:8" s="24" customFormat="1" ht="12.75" customHeight="1" x14ac:dyDescent="0.2">
      <c r="H3632" s="28"/>
    </row>
    <row r="3633" spans="8:8" s="24" customFormat="1" ht="12.75" customHeight="1" x14ac:dyDescent="0.2">
      <c r="H3633" s="28"/>
    </row>
    <row r="3634" spans="8:8" s="24" customFormat="1" ht="12.75" customHeight="1" x14ac:dyDescent="0.2">
      <c r="H3634" s="28"/>
    </row>
    <row r="3635" spans="8:8" s="24" customFormat="1" ht="12.75" customHeight="1" x14ac:dyDescent="0.2">
      <c r="H3635" s="28"/>
    </row>
    <row r="3636" spans="8:8" s="24" customFormat="1" ht="12.75" customHeight="1" x14ac:dyDescent="0.2">
      <c r="H3636" s="28"/>
    </row>
    <row r="3637" spans="8:8" s="24" customFormat="1" ht="12.75" customHeight="1" x14ac:dyDescent="0.2">
      <c r="H3637" s="28"/>
    </row>
    <row r="3638" spans="8:8" s="24" customFormat="1" ht="12.75" customHeight="1" x14ac:dyDescent="0.2">
      <c r="H3638" s="28"/>
    </row>
    <row r="3639" spans="8:8" s="24" customFormat="1" ht="12.75" customHeight="1" x14ac:dyDescent="0.2">
      <c r="H3639" s="28"/>
    </row>
    <row r="3640" spans="8:8" s="24" customFormat="1" ht="12.75" customHeight="1" x14ac:dyDescent="0.2">
      <c r="H3640" s="28"/>
    </row>
    <row r="3641" spans="8:8" s="24" customFormat="1" ht="12.75" customHeight="1" x14ac:dyDescent="0.2">
      <c r="H3641" s="28"/>
    </row>
    <row r="3642" spans="8:8" s="24" customFormat="1" ht="12.75" customHeight="1" x14ac:dyDescent="0.2">
      <c r="H3642" s="28"/>
    </row>
    <row r="3643" spans="8:8" s="24" customFormat="1" ht="12.75" customHeight="1" x14ac:dyDescent="0.2">
      <c r="H3643" s="28"/>
    </row>
    <row r="3644" spans="8:8" s="24" customFormat="1" ht="12.75" customHeight="1" x14ac:dyDescent="0.2">
      <c r="H3644" s="28"/>
    </row>
    <row r="3645" spans="8:8" s="24" customFormat="1" ht="12.75" customHeight="1" x14ac:dyDescent="0.2">
      <c r="H3645" s="28"/>
    </row>
    <row r="3646" spans="8:8" s="24" customFormat="1" ht="12.75" customHeight="1" x14ac:dyDescent="0.2">
      <c r="H3646" s="28"/>
    </row>
    <row r="3647" spans="8:8" s="24" customFormat="1" ht="12.75" customHeight="1" x14ac:dyDescent="0.2">
      <c r="H3647" s="28"/>
    </row>
    <row r="3648" spans="8:8" s="24" customFormat="1" ht="12.75" customHeight="1" x14ac:dyDescent="0.2">
      <c r="H3648" s="28"/>
    </row>
    <row r="3649" spans="8:8" s="24" customFormat="1" ht="12.75" customHeight="1" x14ac:dyDescent="0.2">
      <c r="H3649" s="28"/>
    </row>
    <row r="3650" spans="8:8" s="24" customFormat="1" ht="12.75" customHeight="1" x14ac:dyDescent="0.2">
      <c r="H3650" s="28"/>
    </row>
    <row r="3651" spans="8:8" s="24" customFormat="1" ht="12.75" customHeight="1" x14ac:dyDescent="0.2">
      <c r="H3651" s="28"/>
    </row>
    <row r="3652" spans="8:8" s="24" customFormat="1" ht="12.75" customHeight="1" x14ac:dyDescent="0.2">
      <c r="H3652" s="28"/>
    </row>
    <row r="3653" spans="8:8" s="24" customFormat="1" ht="12.75" customHeight="1" x14ac:dyDescent="0.2">
      <c r="H3653" s="28"/>
    </row>
    <row r="3654" spans="8:8" s="24" customFormat="1" ht="12.75" customHeight="1" x14ac:dyDescent="0.2">
      <c r="H3654" s="28"/>
    </row>
    <row r="3655" spans="8:8" s="24" customFormat="1" ht="12.75" customHeight="1" x14ac:dyDescent="0.2">
      <c r="H3655" s="28"/>
    </row>
    <row r="3656" spans="8:8" s="24" customFormat="1" ht="12.75" customHeight="1" x14ac:dyDescent="0.2">
      <c r="H3656" s="28"/>
    </row>
    <row r="3657" spans="8:8" s="24" customFormat="1" ht="12.75" customHeight="1" x14ac:dyDescent="0.2">
      <c r="H3657" s="28"/>
    </row>
    <row r="3658" spans="8:8" s="24" customFormat="1" ht="12.75" customHeight="1" x14ac:dyDescent="0.2">
      <c r="H3658" s="28"/>
    </row>
    <row r="3659" spans="8:8" s="24" customFormat="1" ht="12.75" customHeight="1" x14ac:dyDescent="0.2">
      <c r="H3659" s="28"/>
    </row>
    <row r="3660" spans="8:8" s="24" customFormat="1" ht="12.75" customHeight="1" x14ac:dyDescent="0.2">
      <c r="H3660" s="28"/>
    </row>
    <row r="3661" spans="8:8" s="24" customFormat="1" ht="12.75" customHeight="1" x14ac:dyDescent="0.2">
      <c r="H3661" s="28"/>
    </row>
    <row r="3662" spans="8:8" s="24" customFormat="1" ht="12.75" customHeight="1" x14ac:dyDescent="0.2">
      <c r="H3662" s="28"/>
    </row>
    <row r="3663" spans="8:8" s="24" customFormat="1" ht="12.75" customHeight="1" x14ac:dyDescent="0.2">
      <c r="H3663" s="28"/>
    </row>
    <row r="3664" spans="8:8" s="24" customFormat="1" ht="12.75" customHeight="1" x14ac:dyDescent="0.2">
      <c r="H3664" s="28"/>
    </row>
    <row r="3665" spans="8:8" s="24" customFormat="1" ht="12.75" customHeight="1" x14ac:dyDescent="0.2">
      <c r="H3665" s="28"/>
    </row>
    <row r="3666" spans="8:8" s="24" customFormat="1" ht="12.75" customHeight="1" x14ac:dyDescent="0.2">
      <c r="H3666" s="28"/>
    </row>
    <row r="3667" spans="8:8" s="24" customFormat="1" ht="12.75" customHeight="1" x14ac:dyDescent="0.2">
      <c r="H3667" s="28"/>
    </row>
    <row r="3668" spans="8:8" s="24" customFormat="1" ht="12.75" customHeight="1" x14ac:dyDescent="0.2">
      <c r="H3668" s="28"/>
    </row>
    <row r="3669" spans="8:8" s="24" customFormat="1" ht="12.75" customHeight="1" x14ac:dyDescent="0.2">
      <c r="H3669" s="28"/>
    </row>
    <row r="3670" spans="8:8" s="24" customFormat="1" ht="12.75" customHeight="1" x14ac:dyDescent="0.2">
      <c r="H3670" s="28"/>
    </row>
    <row r="3671" spans="8:8" s="24" customFormat="1" ht="12.75" customHeight="1" x14ac:dyDescent="0.2">
      <c r="H3671" s="28"/>
    </row>
    <row r="3672" spans="8:8" s="24" customFormat="1" ht="12.75" customHeight="1" x14ac:dyDescent="0.2">
      <c r="H3672" s="28"/>
    </row>
    <row r="3673" spans="8:8" s="24" customFormat="1" ht="12.75" customHeight="1" x14ac:dyDescent="0.2">
      <c r="H3673" s="28"/>
    </row>
    <row r="3674" spans="8:8" s="24" customFormat="1" ht="12.75" customHeight="1" x14ac:dyDescent="0.2">
      <c r="H3674" s="28"/>
    </row>
    <row r="3675" spans="8:8" s="24" customFormat="1" ht="12.75" customHeight="1" x14ac:dyDescent="0.2">
      <c r="H3675" s="28"/>
    </row>
    <row r="3676" spans="8:8" s="24" customFormat="1" ht="12.75" customHeight="1" x14ac:dyDescent="0.2">
      <c r="H3676" s="28"/>
    </row>
    <row r="3677" spans="8:8" s="24" customFormat="1" ht="12.75" customHeight="1" x14ac:dyDescent="0.2">
      <c r="H3677" s="28"/>
    </row>
    <row r="3678" spans="8:8" s="24" customFormat="1" ht="12.75" customHeight="1" x14ac:dyDescent="0.2">
      <c r="H3678" s="28"/>
    </row>
    <row r="3679" spans="8:8" s="24" customFormat="1" ht="12.75" customHeight="1" x14ac:dyDescent="0.2">
      <c r="H3679" s="28"/>
    </row>
    <row r="3680" spans="8:8" s="24" customFormat="1" ht="12.75" customHeight="1" x14ac:dyDescent="0.2">
      <c r="H3680" s="28"/>
    </row>
    <row r="3681" spans="8:8" s="24" customFormat="1" ht="12.75" customHeight="1" x14ac:dyDescent="0.2">
      <c r="H3681" s="28"/>
    </row>
    <row r="3682" spans="8:8" s="24" customFormat="1" ht="12.75" customHeight="1" x14ac:dyDescent="0.2">
      <c r="H3682" s="28"/>
    </row>
    <row r="3683" spans="8:8" s="24" customFormat="1" ht="12.75" customHeight="1" x14ac:dyDescent="0.2">
      <c r="H3683" s="28"/>
    </row>
    <row r="3684" spans="8:8" s="24" customFormat="1" ht="12.75" customHeight="1" x14ac:dyDescent="0.2">
      <c r="H3684" s="28"/>
    </row>
    <row r="3685" spans="8:8" s="24" customFormat="1" ht="12.75" customHeight="1" x14ac:dyDescent="0.2">
      <c r="H3685" s="28"/>
    </row>
    <row r="3686" spans="8:8" s="24" customFormat="1" ht="12.75" customHeight="1" x14ac:dyDescent="0.2">
      <c r="H3686" s="28"/>
    </row>
    <row r="3687" spans="8:8" s="24" customFormat="1" ht="12.75" customHeight="1" x14ac:dyDescent="0.2">
      <c r="H3687" s="28"/>
    </row>
    <row r="3688" spans="8:8" s="24" customFormat="1" ht="12.75" customHeight="1" x14ac:dyDescent="0.2">
      <c r="H3688" s="28"/>
    </row>
    <row r="3689" spans="8:8" s="24" customFormat="1" ht="12.75" customHeight="1" x14ac:dyDescent="0.2">
      <c r="H3689" s="28"/>
    </row>
    <row r="3690" spans="8:8" s="24" customFormat="1" ht="12.75" customHeight="1" x14ac:dyDescent="0.2">
      <c r="H3690" s="28"/>
    </row>
    <row r="3691" spans="8:8" s="24" customFormat="1" ht="12.75" customHeight="1" x14ac:dyDescent="0.2">
      <c r="H3691" s="28"/>
    </row>
    <row r="3692" spans="8:8" s="24" customFormat="1" ht="12.75" customHeight="1" x14ac:dyDescent="0.2">
      <c r="H3692" s="28"/>
    </row>
    <row r="3693" spans="8:8" s="24" customFormat="1" ht="12.75" customHeight="1" x14ac:dyDescent="0.2">
      <c r="H3693" s="28"/>
    </row>
    <row r="3694" spans="8:8" s="24" customFormat="1" ht="12.75" customHeight="1" x14ac:dyDescent="0.2">
      <c r="H3694" s="28"/>
    </row>
    <row r="3695" spans="8:8" s="24" customFormat="1" ht="12.75" customHeight="1" x14ac:dyDescent="0.2">
      <c r="H3695" s="28"/>
    </row>
    <row r="3696" spans="8:8" s="24" customFormat="1" ht="12.75" customHeight="1" x14ac:dyDescent="0.2">
      <c r="H3696" s="28"/>
    </row>
    <row r="3697" spans="8:8" s="24" customFormat="1" ht="12.75" customHeight="1" x14ac:dyDescent="0.2">
      <c r="H3697" s="28"/>
    </row>
    <row r="3698" spans="8:8" s="24" customFormat="1" ht="12.75" customHeight="1" x14ac:dyDescent="0.2">
      <c r="H3698" s="28"/>
    </row>
    <row r="3699" spans="8:8" s="24" customFormat="1" ht="12.75" customHeight="1" x14ac:dyDescent="0.2">
      <c r="H3699" s="28"/>
    </row>
    <row r="3700" spans="8:8" s="24" customFormat="1" ht="12.75" customHeight="1" x14ac:dyDescent="0.2">
      <c r="H3700" s="28"/>
    </row>
    <row r="3701" spans="8:8" s="24" customFormat="1" ht="12.75" customHeight="1" x14ac:dyDescent="0.2">
      <c r="H3701" s="28"/>
    </row>
    <row r="3702" spans="8:8" s="24" customFormat="1" ht="12.75" customHeight="1" x14ac:dyDescent="0.2">
      <c r="H3702" s="28"/>
    </row>
    <row r="3703" spans="8:8" s="24" customFormat="1" ht="12.75" customHeight="1" x14ac:dyDescent="0.2">
      <c r="H3703" s="28"/>
    </row>
    <row r="3704" spans="8:8" s="24" customFormat="1" ht="12.75" customHeight="1" x14ac:dyDescent="0.2">
      <c r="H3704" s="28"/>
    </row>
    <row r="3705" spans="8:8" s="24" customFormat="1" ht="12.75" customHeight="1" x14ac:dyDescent="0.2">
      <c r="H3705" s="28"/>
    </row>
    <row r="3706" spans="8:8" s="24" customFormat="1" ht="12.75" customHeight="1" x14ac:dyDescent="0.2">
      <c r="H3706" s="28"/>
    </row>
    <row r="3707" spans="8:8" s="24" customFormat="1" ht="12.75" customHeight="1" x14ac:dyDescent="0.2">
      <c r="H3707" s="28"/>
    </row>
    <row r="3708" spans="8:8" s="24" customFormat="1" ht="12.75" customHeight="1" x14ac:dyDescent="0.2">
      <c r="H3708" s="28"/>
    </row>
    <row r="3709" spans="8:8" s="24" customFormat="1" ht="12.75" customHeight="1" x14ac:dyDescent="0.2">
      <c r="H3709" s="28"/>
    </row>
    <row r="3710" spans="8:8" s="24" customFormat="1" ht="12.75" customHeight="1" x14ac:dyDescent="0.2">
      <c r="H3710" s="28"/>
    </row>
    <row r="3711" spans="8:8" s="24" customFormat="1" ht="12.75" customHeight="1" x14ac:dyDescent="0.2">
      <c r="H3711" s="28"/>
    </row>
    <row r="3712" spans="8:8" s="24" customFormat="1" ht="12.75" customHeight="1" x14ac:dyDescent="0.2">
      <c r="H3712" s="28"/>
    </row>
    <row r="3713" spans="8:8" s="24" customFormat="1" ht="12.75" customHeight="1" x14ac:dyDescent="0.2">
      <c r="H3713" s="28"/>
    </row>
    <row r="3714" spans="8:8" s="24" customFormat="1" ht="12.75" customHeight="1" x14ac:dyDescent="0.2">
      <c r="H3714" s="28"/>
    </row>
    <row r="3715" spans="8:8" s="24" customFormat="1" ht="12.75" customHeight="1" x14ac:dyDescent="0.2">
      <c r="H3715" s="28"/>
    </row>
    <row r="3716" spans="8:8" s="24" customFormat="1" ht="12.75" customHeight="1" x14ac:dyDescent="0.2">
      <c r="H3716" s="28"/>
    </row>
    <row r="3717" spans="8:8" s="24" customFormat="1" ht="12.75" customHeight="1" x14ac:dyDescent="0.2">
      <c r="H3717" s="28"/>
    </row>
    <row r="3718" spans="8:8" s="24" customFormat="1" ht="12.75" customHeight="1" x14ac:dyDescent="0.2">
      <c r="H3718" s="28"/>
    </row>
    <row r="3719" spans="8:8" s="24" customFormat="1" ht="12.75" customHeight="1" x14ac:dyDescent="0.2">
      <c r="H3719" s="28"/>
    </row>
    <row r="3720" spans="8:8" s="24" customFormat="1" ht="12.75" customHeight="1" x14ac:dyDescent="0.2">
      <c r="H3720" s="28"/>
    </row>
    <row r="3721" spans="8:8" s="24" customFormat="1" ht="12.75" customHeight="1" x14ac:dyDescent="0.2">
      <c r="H3721" s="28"/>
    </row>
    <row r="3722" spans="8:8" s="24" customFormat="1" ht="12.75" customHeight="1" x14ac:dyDescent="0.2">
      <c r="H3722" s="28"/>
    </row>
    <row r="3723" spans="8:8" s="24" customFormat="1" ht="12.75" customHeight="1" x14ac:dyDescent="0.2">
      <c r="H3723" s="28"/>
    </row>
    <row r="3724" spans="8:8" s="24" customFormat="1" ht="12.75" customHeight="1" x14ac:dyDescent="0.2">
      <c r="H3724" s="28"/>
    </row>
    <row r="3725" spans="8:8" s="24" customFormat="1" ht="12.75" customHeight="1" x14ac:dyDescent="0.2">
      <c r="H3725" s="28"/>
    </row>
    <row r="3726" spans="8:8" s="24" customFormat="1" ht="12.75" customHeight="1" x14ac:dyDescent="0.2">
      <c r="H3726" s="28"/>
    </row>
    <row r="3727" spans="8:8" s="24" customFormat="1" ht="12.75" customHeight="1" x14ac:dyDescent="0.2">
      <c r="H3727" s="28"/>
    </row>
    <row r="3728" spans="8:8" s="24" customFormat="1" ht="12.75" customHeight="1" x14ac:dyDescent="0.2">
      <c r="H3728" s="28"/>
    </row>
    <row r="3729" spans="8:8" s="24" customFormat="1" ht="12.75" customHeight="1" x14ac:dyDescent="0.2">
      <c r="H3729" s="28"/>
    </row>
    <row r="3730" spans="8:8" s="24" customFormat="1" ht="12.75" customHeight="1" x14ac:dyDescent="0.2">
      <c r="H3730" s="28"/>
    </row>
    <row r="3731" spans="8:8" s="24" customFormat="1" ht="12.75" customHeight="1" x14ac:dyDescent="0.2">
      <c r="H3731" s="28"/>
    </row>
    <row r="3732" spans="8:8" s="24" customFormat="1" ht="12.75" customHeight="1" x14ac:dyDescent="0.2">
      <c r="H3732" s="28"/>
    </row>
    <row r="3733" spans="8:8" s="24" customFormat="1" ht="12.75" customHeight="1" x14ac:dyDescent="0.2">
      <c r="H3733" s="28"/>
    </row>
    <row r="3734" spans="8:8" s="24" customFormat="1" ht="12.75" customHeight="1" x14ac:dyDescent="0.2">
      <c r="H3734" s="28"/>
    </row>
    <row r="3735" spans="8:8" s="24" customFormat="1" ht="12.75" customHeight="1" x14ac:dyDescent="0.2">
      <c r="H3735" s="28"/>
    </row>
    <row r="3736" spans="8:8" s="24" customFormat="1" ht="12.75" customHeight="1" x14ac:dyDescent="0.2">
      <c r="H3736" s="28"/>
    </row>
    <row r="3737" spans="8:8" s="24" customFormat="1" ht="12.75" customHeight="1" x14ac:dyDescent="0.2">
      <c r="H3737" s="28"/>
    </row>
    <row r="3738" spans="8:8" s="24" customFormat="1" ht="12.75" customHeight="1" x14ac:dyDescent="0.2">
      <c r="H3738" s="28"/>
    </row>
    <row r="3739" spans="8:8" s="24" customFormat="1" ht="12.75" customHeight="1" x14ac:dyDescent="0.2">
      <c r="H3739" s="28"/>
    </row>
    <row r="3740" spans="8:8" s="24" customFormat="1" ht="12.75" customHeight="1" x14ac:dyDescent="0.2">
      <c r="H3740" s="28"/>
    </row>
    <row r="3741" spans="8:8" s="24" customFormat="1" ht="12.75" customHeight="1" x14ac:dyDescent="0.2">
      <c r="H3741" s="28"/>
    </row>
    <row r="3742" spans="8:8" s="24" customFormat="1" ht="12.75" customHeight="1" x14ac:dyDescent="0.2">
      <c r="H3742" s="28"/>
    </row>
    <row r="3743" spans="8:8" s="24" customFormat="1" ht="12.75" customHeight="1" x14ac:dyDescent="0.2">
      <c r="H3743" s="28"/>
    </row>
    <row r="3744" spans="8:8" s="24" customFormat="1" ht="12.75" customHeight="1" x14ac:dyDescent="0.2">
      <c r="H3744" s="28"/>
    </row>
    <row r="3745" spans="8:8" s="24" customFormat="1" ht="12.75" customHeight="1" x14ac:dyDescent="0.2">
      <c r="H3745" s="28"/>
    </row>
    <row r="3746" spans="8:8" s="24" customFormat="1" ht="12.75" customHeight="1" x14ac:dyDescent="0.2">
      <c r="H3746" s="28"/>
    </row>
    <row r="3747" spans="8:8" s="24" customFormat="1" ht="12.75" customHeight="1" x14ac:dyDescent="0.2">
      <c r="H3747" s="28"/>
    </row>
    <row r="3748" spans="8:8" s="24" customFormat="1" ht="12.75" customHeight="1" x14ac:dyDescent="0.2">
      <c r="H3748" s="28"/>
    </row>
    <row r="3749" spans="8:8" s="24" customFormat="1" ht="12.75" customHeight="1" x14ac:dyDescent="0.2">
      <c r="H3749" s="28"/>
    </row>
    <row r="3750" spans="8:8" s="24" customFormat="1" ht="12.75" customHeight="1" x14ac:dyDescent="0.2">
      <c r="H3750" s="28"/>
    </row>
    <row r="3751" spans="8:8" s="24" customFormat="1" ht="12.75" customHeight="1" x14ac:dyDescent="0.2">
      <c r="H3751" s="28"/>
    </row>
    <row r="3752" spans="8:8" s="24" customFormat="1" ht="12.75" customHeight="1" x14ac:dyDescent="0.2">
      <c r="H3752" s="28"/>
    </row>
    <row r="3753" spans="8:8" s="24" customFormat="1" ht="12.75" customHeight="1" x14ac:dyDescent="0.2">
      <c r="H3753" s="28"/>
    </row>
    <row r="3754" spans="8:8" s="24" customFormat="1" ht="12.75" customHeight="1" x14ac:dyDescent="0.2">
      <c r="H3754" s="28"/>
    </row>
    <row r="3755" spans="8:8" s="24" customFormat="1" ht="12.75" customHeight="1" x14ac:dyDescent="0.2">
      <c r="H3755" s="28"/>
    </row>
    <row r="3756" spans="8:8" s="24" customFormat="1" ht="12.75" customHeight="1" x14ac:dyDescent="0.2">
      <c r="H3756" s="28"/>
    </row>
    <row r="3757" spans="8:8" s="24" customFormat="1" ht="12.75" customHeight="1" x14ac:dyDescent="0.2">
      <c r="H3757" s="28"/>
    </row>
    <row r="3758" spans="8:8" s="24" customFormat="1" ht="12.75" customHeight="1" x14ac:dyDescent="0.2">
      <c r="H3758" s="28"/>
    </row>
    <row r="3759" spans="8:8" s="24" customFormat="1" ht="12.75" customHeight="1" x14ac:dyDescent="0.2">
      <c r="H3759" s="28"/>
    </row>
    <row r="3760" spans="8:8" s="24" customFormat="1" ht="12.75" customHeight="1" x14ac:dyDescent="0.2">
      <c r="H3760" s="28"/>
    </row>
    <row r="3761" spans="8:8" s="24" customFormat="1" ht="12.75" customHeight="1" x14ac:dyDescent="0.2">
      <c r="H3761" s="28"/>
    </row>
    <row r="3762" spans="8:8" s="24" customFormat="1" ht="12.75" customHeight="1" x14ac:dyDescent="0.2">
      <c r="H3762" s="28"/>
    </row>
    <row r="3763" spans="8:8" s="24" customFormat="1" ht="12.75" customHeight="1" x14ac:dyDescent="0.2">
      <c r="H3763" s="28"/>
    </row>
    <row r="3764" spans="8:8" s="24" customFormat="1" ht="12.75" customHeight="1" x14ac:dyDescent="0.2">
      <c r="H3764" s="28"/>
    </row>
    <row r="3765" spans="8:8" s="24" customFormat="1" ht="12.75" customHeight="1" x14ac:dyDescent="0.2">
      <c r="H3765" s="28"/>
    </row>
    <row r="3766" spans="8:8" s="24" customFormat="1" ht="12.75" customHeight="1" x14ac:dyDescent="0.2">
      <c r="H3766" s="28"/>
    </row>
    <row r="3767" spans="8:8" s="24" customFormat="1" ht="12.75" customHeight="1" x14ac:dyDescent="0.2">
      <c r="H3767" s="28"/>
    </row>
    <row r="3768" spans="8:8" s="24" customFormat="1" ht="12.75" customHeight="1" x14ac:dyDescent="0.2">
      <c r="H3768" s="28"/>
    </row>
    <row r="3769" spans="8:8" s="24" customFormat="1" ht="12.75" customHeight="1" x14ac:dyDescent="0.2">
      <c r="H3769" s="28"/>
    </row>
    <row r="3770" spans="8:8" s="24" customFormat="1" ht="12.75" customHeight="1" x14ac:dyDescent="0.2">
      <c r="H3770" s="28"/>
    </row>
    <row r="3771" spans="8:8" s="24" customFormat="1" ht="12.75" customHeight="1" x14ac:dyDescent="0.2">
      <c r="H3771" s="28"/>
    </row>
    <row r="3772" spans="8:8" s="24" customFormat="1" ht="12.75" customHeight="1" x14ac:dyDescent="0.2">
      <c r="H3772" s="28"/>
    </row>
    <row r="3773" spans="8:8" s="24" customFormat="1" ht="12.75" customHeight="1" x14ac:dyDescent="0.2">
      <c r="H3773" s="28"/>
    </row>
    <row r="3774" spans="8:8" s="24" customFormat="1" ht="12.75" customHeight="1" x14ac:dyDescent="0.2">
      <c r="H3774" s="28"/>
    </row>
    <row r="3775" spans="8:8" s="24" customFormat="1" ht="12.75" customHeight="1" x14ac:dyDescent="0.2">
      <c r="H3775" s="28"/>
    </row>
    <row r="3776" spans="8:8" s="24" customFormat="1" ht="12.75" customHeight="1" x14ac:dyDescent="0.2">
      <c r="H3776" s="28"/>
    </row>
    <row r="3777" spans="8:8" s="24" customFormat="1" ht="12.75" customHeight="1" x14ac:dyDescent="0.2">
      <c r="H3777" s="28"/>
    </row>
    <row r="3778" spans="8:8" s="24" customFormat="1" ht="12.75" customHeight="1" x14ac:dyDescent="0.2">
      <c r="H3778" s="28"/>
    </row>
    <row r="3779" spans="8:8" s="24" customFormat="1" ht="12.75" customHeight="1" x14ac:dyDescent="0.2">
      <c r="H3779" s="28"/>
    </row>
    <row r="3780" spans="8:8" s="24" customFormat="1" ht="12.75" customHeight="1" x14ac:dyDescent="0.2">
      <c r="H3780" s="28"/>
    </row>
    <row r="3781" spans="8:8" s="24" customFormat="1" ht="12.75" customHeight="1" x14ac:dyDescent="0.2">
      <c r="H3781" s="28"/>
    </row>
    <row r="3782" spans="8:8" s="24" customFormat="1" ht="12.75" customHeight="1" x14ac:dyDescent="0.2">
      <c r="H3782" s="28"/>
    </row>
    <row r="3783" spans="8:8" s="24" customFormat="1" ht="12.75" customHeight="1" x14ac:dyDescent="0.2">
      <c r="H3783" s="28"/>
    </row>
    <row r="3784" spans="8:8" s="24" customFormat="1" ht="12.75" customHeight="1" x14ac:dyDescent="0.2">
      <c r="H3784" s="28"/>
    </row>
    <row r="3785" spans="8:8" s="24" customFormat="1" ht="12.75" customHeight="1" x14ac:dyDescent="0.2">
      <c r="H3785" s="28"/>
    </row>
    <row r="3786" spans="8:8" s="24" customFormat="1" ht="12.75" customHeight="1" x14ac:dyDescent="0.2">
      <c r="H3786" s="28"/>
    </row>
    <row r="3787" spans="8:8" s="24" customFormat="1" ht="12.75" customHeight="1" x14ac:dyDescent="0.2">
      <c r="H3787" s="28"/>
    </row>
    <row r="3788" spans="8:8" s="24" customFormat="1" ht="12.75" customHeight="1" x14ac:dyDescent="0.2">
      <c r="H3788" s="28"/>
    </row>
    <row r="3789" spans="8:8" s="24" customFormat="1" ht="12.75" customHeight="1" x14ac:dyDescent="0.2">
      <c r="H3789" s="28"/>
    </row>
    <row r="3790" spans="8:8" s="24" customFormat="1" ht="12.75" customHeight="1" x14ac:dyDescent="0.2">
      <c r="H3790" s="28"/>
    </row>
    <row r="3791" spans="8:8" s="24" customFormat="1" ht="12.75" customHeight="1" x14ac:dyDescent="0.2">
      <c r="H3791" s="28"/>
    </row>
    <row r="3792" spans="8:8" s="24" customFormat="1" ht="12.75" customHeight="1" x14ac:dyDescent="0.2">
      <c r="H3792" s="28"/>
    </row>
    <row r="3793" spans="8:8" s="24" customFormat="1" ht="12.75" customHeight="1" x14ac:dyDescent="0.2">
      <c r="H3793" s="28"/>
    </row>
    <row r="3794" spans="8:8" s="24" customFormat="1" ht="12.75" customHeight="1" x14ac:dyDescent="0.2">
      <c r="H3794" s="28"/>
    </row>
    <row r="3795" spans="8:8" s="24" customFormat="1" ht="12.75" customHeight="1" x14ac:dyDescent="0.2">
      <c r="H3795" s="28"/>
    </row>
    <row r="3796" spans="8:8" s="24" customFormat="1" ht="12.75" customHeight="1" x14ac:dyDescent="0.2">
      <c r="H3796" s="28"/>
    </row>
    <row r="3797" spans="8:8" s="24" customFormat="1" ht="12.75" customHeight="1" x14ac:dyDescent="0.2">
      <c r="H3797" s="28"/>
    </row>
    <row r="3798" spans="8:8" s="24" customFormat="1" ht="12.75" customHeight="1" x14ac:dyDescent="0.2">
      <c r="H3798" s="28"/>
    </row>
    <row r="3799" spans="8:8" s="24" customFormat="1" ht="12.75" customHeight="1" x14ac:dyDescent="0.2">
      <c r="H3799" s="28"/>
    </row>
    <row r="3800" spans="8:8" s="24" customFormat="1" ht="12.75" customHeight="1" x14ac:dyDescent="0.2">
      <c r="H3800" s="28"/>
    </row>
    <row r="3801" spans="8:8" s="24" customFormat="1" ht="12.75" customHeight="1" x14ac:dyDescent="0.2">
      <c r="H3801" s="28"/>
    </row>
    <row r="3802" spans="8:8" s="24" customFormat="1" ht="12.75" customHeight="1" x14ac:dyDescent="0.2">
      <c r="H3802" s="28"/>
    </row>
    <row r="3803" spans="8:8" s="24" customFormat="1" ht="12.75" customHeight="1" x14ac:dyDescent="0.2">
      <c r="H3803" s="28"/>
    </row>
    <row r="3804" spans="8:8" s="24" customFormat="1" ht="12.75" customHeight="1" x14ac:dyDescent="0.2">
      <c r="H3804" s="28"/>
    </row>
    <row r="3805" spans="8:8" s="24" customFormat="1" ht="12.75" customHeight="1" x14ac:dyDescent="0.2">
      <c r="H3805" s="28"/>
    </row>
    <row r="3806" spans="8:8" s="24" customFormat="1" ht="12.75" customHeight="1" x14ac:dyDescent="0.2">
      <c r="H3806" s="28"/>
    </row>
    <row r="3807" spans="8:8" s="24" customFormat="1" ht="12.75" customHeight="1" x14ac:dyDescent="0.2">
      <c r="H3807" s="28"/>
    </row>
    <row r="3808" spans="8:8" s="24" customFormat="1" ht="12.75" customHeight="1" x14ac:dyDescent="0.2">
      <c r="H3808" s="28"/>
    </row>
    <row r="3809" spans="8:8" s="24" customFormat="1" ht="12.75" customHeight="1" x14ac:dyDescent="0.2">
      <c r="H3809" s="28"/>
    </row>
    <row r="3810" spans="8:8" s="24" customFormat="1" ht="12.75" customHeight="1" x14ac:dyDescent="0.2">
      <c r="H3810" s="28"/>
    </row>
    <row r="3811" spans="8:8" s="24" customFormat="1" ht="12.75" customHeight="1" x14ac:dyDescent="0.2">
      <c r="H3811" s="28"/>
    </row>
    <row r="3812" spans="8:8" s="24" customFormat="1" ht="12.75" customHeight="1" x14ac:dyDescent="0.2">
      <c r="H3812" s="28"/>
    </row>
    <row r="3813" spans="8:8" s="24" customFormat="1" ht="12.75" customHeight="1" x14ac:dyDescent="0.2">
      <c r="H3813" s="28"/>
    </row>
    <row r="3814" spans="8:8" s="24" customFormat="1" ht="12.75" customHeight="1" x14ac:dyDescent="0.2">
      <c r="H3814" s="28"/>
    </row>
    <row r="3815" spans="8:8" s="24" customFormat="1" ht="12.75" customHeight="1" x14ac:dyDescent="0.2">
      <c r="H3815" s="28"/>
    </row>
    <row r="3816" spans="8:8" s="24" customFormat="1" ht="12.75" customHeight="1" x14ac:dyDescent="0.2">
      <c r="H3816" s="28"/>
    </row>
    <row r="3817" spans="8:8" s="24" customFormat="1" ht="12.75" customHeight="1" x14ac:dyDescent="0.2">
      <c r="H3817" s="28"/>
    </row>
    <row r="3818" spans="8:8" s="24" customFormat="1" ht="12.75" customHeight="1" x14ac:dyDescent="0.2">
      <c r="H3818" s="28"/>
    </row>
    <row r="3819" spans="8:8" s="24" customFormat="1" ht="12.75" customHeight="1" x14ac:dyDescent="0.2">
      <c r="H3819" s="28"/>
    </row>
    <row r="3820" spans="8:8" s="24" customFormat="1" ht="12.75" customHeight="1" x14ac:dyDescent="0.2">
      <c r="H3820" s="28"/>
    </row>
    <row r="3821" spans="8:8" s="24" customFormat="1" ht="12.75" customHeight="1" x14ac:dyDescent="0.2">
      <c r="H3821" s="28"/>
    </row>
    <row r="3822" spans="8:8" s="24" customFormat="1" ht="12.75" customHeight="1" x14ac:dyDescent="0.2">
      <c r="H3822" s="28"/>
    </row>
    <row r="3823" spans="8:8" s="24" customFormat="1" ht="12.75" customHeight="1" x14ac:dyDescent="0.2">
      <c r="H3823" s="28"/>
    </row>
    <row r="3824" spans="8:8" s="24" customFormat="1" ht="12.75" customHeight="1" x14ac:dyDescent="0.2">
      <c r="H3824" s="28"/>
    </row>
    <row r="3825" spans="8:8" s="24" customFormat="1" ht="12.75" customHeight="1" x14ac:dyDescent="0.2">
      <c r="H3825" s="28"/>
    </row>
    <row r="3826" spans="8:8" s="24" customFormat="1" ht="12.75" customHeight="1" x14ac:dyDescent="0.2">
      <c r="H3826" s="28"/>
    </row>
    <row r="3827" spans="8:8" s="24" customFormat="1" ht="12.75" customHeight="1" x14ac:dyDescent="0.2">
      <c r="H3827" s="28"/>
    </row>
    <row r="3828" spans="8:8" s="24" customFormat="1" ht="12.75" customHeight="1" x14ac:dyDescent="0.2">
      <c r="H3828" s="28"/>
    </row>
    <row r="3829" spans="8:8" s="24" customFormat="1" ht="12.75" customHeight="1" x14ac:dyDescent="0.2">
      <c r="H3829" s="28"/>
    </row>
    <row r="3830" spans="8:8" s="24" customFormat="1" ht="12.75" customHeight="1" x14ac:dyDescent="0.2">
      <c r="H3830" s="28"/>
    </row>
    <row r="3831" spans="8:8" s="24" customFormat="1" ht="12.75" customHeight="1" x14ac:dyDescent="0.2">
      <c r="H3831" s="28"/>
    </row>
    <row r="3832" spans="8:8" s="24" customFormat="1" ht="12.75" customHeight="1" x14ac:dyDescent="0.2">
      <c r="H3832" s="28"/>
    </row>
    <row r="3833" spans="8:8" s="24" customFormat="1" ht="12.75" customHeight="1" x14ac:dyDescent="0.2">
      <c r="H3833" s="28"/>
    </row>
    <row r="3834" spans="8:8" s="24" customFormat="1" ht="12.75" customHeight="1" x14ac:dyDescent="0.2">
      <c r="H3834" s="28"/>
    </row>
    <row r="3835" spans="8:8" s="24" customFormat="1" ht="12.75" customHeight="1" x14ac:dyDescent="0.2">
      <c r="H3835" s="28"/>
    </row>
    <row r="3836" spans="8:8" s="24" customFormat="1" ht="12.75" customHeight="1" x14ac:dyDescent="0.2">
      <c r="H3836" s="28"/>
    </row>
    <row r="3837" spans="8:8" s="24" customFormat="1" ht="12.75" customHeight="1" x14ac:dyDescent="0.2">
      <c r="H3837" s="28"/>
    </row>
    <row r="3838" spans="8:8" s="24" customFormat="1" ht="12.75" customHeight="1" x14ac:dyDescent="0.2">
      <c r="H3838" s="28"/>
    </row>
    <row r="3839" spans="8:8" s="24" customFormat="1" ht="12.75" customHeight="1" x14ac:dyDescent="0.2">
      <c r="H3839" s="28"/>
    </row>
    <row r="3840" spans="8:8" s="24" customFormat="1" ht="12.75" customHeight="1" x14ac:dyDescent="0.2">
      <c r="H3840" s="28"/>
    </row>
    <row r="3841" spans="8:8" s="24" customFormat="1" ht="12.75" customHeight="1" x14ac:dyDescent="0.2">
      <c r="H3841" s="28"/>
    </row>
    <row r="3842" spans="8:8" s="24" customFormat="1" ht="12.75" customHeight="1" x14ac:dyDescent="0.2">
      <c r="H3842" s="28"/>
    </row>
    <row r="3843" spans="8:8" s="24" customFormat="1" ht="12.75" customHeight="1" x14ac:dyDescent="0.2">
      <c r="H3843" s="28"/>
    </row>
    <row r="3844" spans="8:8" s="24" customFormat="1" ht="12.75" customHeight="1" x14ac:dyDescent="0.2">
      <c r="H3844" s="28"/>
    </row>
    <row r="3845" spans="8:8" s="24" customFormat="1" ht="12.75" customHeight="1" x14ac:dyDescent="0.2">
      <c r="H3845" s="28"/>
    </row>
    <row r="3846" spans="8:8" s="24" customFormat="1" ht="12.75" customHeight="1" x14ac:dyDescent="0.2">
      <c r="H3846" s="28"/>
    </row>
    <row r="3847" spans="8:8" s="24" customFormat="1" ht="12.75" customHeight="1" x14ac:dyDescent="0.2">
      <c r="H3847" s="28"/>
    </row>
    <row r="3848" spans="8:8" s="24" customFormat="1" ht="12.75" customHeight="1" x14ac:dyDescent="0.2">
      <c r="H3848" s="28"/>
    </row>
    <row r="3849" spans="8:8" s="24" customFormat="1" ht="12.75" customHeight="1" x14ac:dyDescent="0.2">
      <c r="H3849" s="28"/>
    </row>
    <row r="3850" spans="8:8" s="24" customFormat="1" ht="12.75" customHeight="1" x14ac:dyDescent="0.2">
      <c r="H3850" s="28"/>
    </row>
    <row r="3851" spans="8:8" s="24" customFormat="1" ht="12.75" customHeight="1" x14ac:dyDescent="0.2">
      <c r="H3851" s="28"/>
    </row>
    <row r="3852" spans="8:8" s="24" customFormat="1" ht="12.75" customHeight="1" x14ac:dyDescent="0.2">
      <c r="H3852" s="28"/>
    </row>
    <row r="3853" spans="8:8" s="24" customFormat="1" ht="12.75" customHeight="1" x14ac:dyDescent="0.2">
      <c r="H3853" s="28"/>
    </row>
    <row r="3854" spans="8:8" s="24" customFormat="1" ht="12.75" customHeight="1" x14ac:dyDescent="0.2">
      <c r="H3854" s="28"/>
    </row>
    <row r="3855" spans="8:8" s="24" customFormat="1" ht="12.75" customHeight="1" x14ac:dyDescent="0.2">
      <c r="H3855" s="28"/>
    </row>
    <row r="3856" spans="8:8" s="24" customFormat="1" ht="12.75" customHeight="1" x14ac:dyDescent="0.2">
      <c r="H3856" s="28"/>
    </row>
    <row r="3857" spans="8:8" s="24" customFormat="1" ht="12.75" customHeight="1" x14ac:dyDescent="0.2">
      <c r="H3857" s="28"/>
    </row>
    <row r="3858" spans="8:8" s="24" customFormat="1" ht="12.75" customHeight="1" x14ac:dyDescent="0.2">
      <c r="H3858" s="28"/>
    </row>
    <row r="3859" spans="8:8" s="24" customFormat="1" ht="12.75" customHeight="1" x14ac:dyDescent="0.2">
      <c r="H3859" s="28"/>
    </row>
    <row r="3860" spans="8:8" s="24" customFormat="1" ht="12.75" customHeight="1" x14ac:dyDescent="0.2">
      <c r="H3860" s="28"/>
    </row>
    <row r="3861" spans="8:8" s="24" customFormat="1" ht="12.75" customHeight="1" x14ac:dyDescent="0.2">
      <c r="H3861" s="28"/>
    </row>
    <row r="3862" spans="8:8" s="24" customFormat="1" ht="12.75" customHeight="1" x14ac:dyDescent="0.2">
      <c r="H3862" s="28"/>
    </row>
    <row r="3863" spans="8:8" s="24" customFormat="1" ht="12.75" customHeight="1" x14ac:dyDescent="0.2">
      <c r="H3863" s="28"/>
    </row>
    <row r="3864" spans="8:8" s="24" customFormat="1" ht="12.75" customHeight="1" x14ac:dyDescent="0.2">
      <c r="H3864" s="28"/>
    </row>
    <row r="3865" spans="8:8" s="24" customFormat="1" ht="12.75" customHeight="1" x14ac:dyDescent="0.2">
      <c r="H3865" s="28"/>
    </row>
    <row r="3866" spans="8:8" s="24" customFormat="1" ht="12.75" customHeight="1" x14ac:dyDescent="0.2">
      <c r="H3866" s="28"/>
    </row>
    <row r="3867" spans="8:8" s="24" customFormat="1" ht="12.75" customHeight="1" x14ac:dyDescent="0.2">
      <c r="H3867" s="28"/>
    </row>
    <row r="3868" spans="8:8" s="24" customFormat="1" ht="12.75" customHeight="1" x14ac:dyDescent="0.2">
      <c r="H3868" s="28"/>
    </row>
    <row r="3869" spans="8:8" s="24" customFormat="1" ht="12.75" customHeight="1" x14ac:dyDescent="0.2">
      <c r="H3869" s="28"/>
    </row>
    <row r="3870" spans="8:8" s="24" customFormat="1" ht="12.75" customHeight="1" x14ac:dyDescent="0.2">
      <c r="H3870" s="28"/>
    </row>
    <row r="3871" spans="8:8" s="24" customFormat="1" ht="12.75" customHeight="1" x14ac:dyDescent="0.2">
      <c r="H3871" s="28"/>
    </row>
    <row r="3872" spans="8:8" s="24" customFormat="1" ht="12.75" customHeight="1" x14ac:dyDescent="0.2">
      <c r="H3872" s="28"/>
    </row>
    <row r="3873" spans="8:8" s="24" customFormat="1" ht="12.75" customHeight="1" x14ac:dyDescent="0.2">
      <c r="H3873" s="28"/>
    </row>
    <row r="3874" spans="8:8" s="24" customFormat="1" ht="12.75" customHeight="1" x14ac:dyDescent="0.2">
      <c r="H3874" s="28"/>
    </row>
    <row r="3875" spans="8:8" s="24" customFormat="1" ht="12.75" customHeight="1" x14ac:dyDescent="0.2">
      <c r="H3875" s="28"/>
    </row>
    <row r="3876" spans="8:8" s="24" customFormat="1" ht="12.75" customHeight="1" x14ac:dyDescent="0.2">
      <c r="H3876" s="28"/>
    </row>
    <row r="3877" spans="8:8" s="24" customFormat="1" ht="12.75" customHeight="1" x14ac:dyDescent="0.2">
      <c r="H3877" s="28"/>
    </row>
    <row r="3878" spans="8:8" s="24" customFormat="1" ht="12.75" customHeight="1" x14ac:dyDescent="0.2">
      <c r="H3878" s="28"/>
    </row>
    <row r="3879" spans="8:8" s="24" customFormat="1" ht="12.75" customHeight="1" x14ac:dyDescent="0.2">
      <c r="H3879" s="28"/>
    </row>
    <row r="3880" spans="8:8" s="24" customFormat="1" ht="12.75" customHeight="1" x14ac:dyDescent="0.2">
      <c r="H3880" s="28"/>
    </row>
    <row r="3881" spans="8:8" s="24" customFormat="1" ht="12.75" customHeight="1" x14ac:dyDescent="0.2">
      <c r="H3881" s="28"/>
    </row>
    <row r="3882" spans="8:8" s="24" customFormat="1" ht="12.75" customHeight="1" x14ac:dyDescent="0.2">
      <c r="H3882" s="28"/>
    </row>
    <row r="3883" spans="8:8" s="24" customFormat="1" ht="12.75" customHeight="1" x14ac:dyDescent="0.2">
      <c r="H3883" s="28"/>
    </row>
    <row r="3884" spans="8:8" s="24" customFormat="1" ht="12.75" customHeight="1" x14ac:dyDescent="0.2">
      <c r="H3884" s="28"/>
    </row>
    <row r="3885" spans="8:8" s="24" customFormat="1" ht="12.75" customHeight="1" x14ac:dyDescent="0.2">
      <c r="H3885" s="28"/>
    </row>
    <row r="3886" spans="8:8" s="24" customFormat="1" ht="12.75" customHeight="1" x14ac:dyDescent="0.2">
      <c r="H3886" s="28"/>
    </row>
    <row r="3887" spans="8:8" s="24" customFormat="1" ht="12.75" customHeight="1" x14ac:dyDescent="0.2">
      <c r="H3887" s="28"/>
    </row>
    <row r="3888" spans="8:8" s="24" customFormat="1" ht="12.75" customHeight="1" x14ac:dyDescent="0.2">
      <c r="H3888" s="28"/>
    </row>
    <row r="3889" spans="8:8" s="24" customFormat="1" ht="12.75" customHeight="1" x14ac:dyDescent="0.2">
      <c r="H3889" s="28"/>
    </row>
    <row r="3890" spans="8:8" s="24" customFormat="1" ht="12.75" customHeight="1" x14ac:dyDescent="0.2">
      <c r="H3890" s="28"/>
    </row>
    <row r="3891" spans="8:8" s="24" customFormat="1" ht="12.75" customHeight="1" x14ac:dyDescent="0.2">
      <c r="H3891" s="28"/>
    </row>
    <row r="3892" spans="8:8" s="24" customFormat="1" ht="12.75" customHeight="1" x14ac:dyDescent="0.2">
      <c r="H3892" s="28"/>
    </row>
    <row r="3893" spans="8:8" s="24" customFormat="1" ht="12.75" customHeight="1" x14ac:dyDescent="0.2">
      <c r="H3893" s="28"/>
    </row>
    <row r="3894" spans="8:8" s="24" customFormat="1" ht="12.75" customHeight="1" x14ac:dyDescent="0.2">
      <c r="H3894" s="28"/>
    </row>
    <row r="3895" spans="8:8" s="24" customFormat="1" ht="12.75" customHeight="1" x14ac:dyDescent="0.2">
      <c r="H3895" s="28"/>
    </row>
    <row r="3896" spans="8:8" s="24" customFormat="1" ht="12.75" customHeight="1" x14ac:dyDescent="0.2">
      <c r="H3896" s="28"/>
    </row>
    <row r="3897" spans="8:8" s="24" customFormat="1" ht="12.75" customHeight="1" x14ac:dyDescent="0.2">
      <c r="H3897" s="28"/>
    </row>
    <row r="3898" spans="8:8" s="24" customFormat="1" ht="12.75" customHeight="1" x14ac:dyDescent="0.2">
      <c r="H3898" s="28"/>
    </row>
    <row r="3899" spans="8:8" s="24" customFormat="1" ht="12.75" customHeight="1" x14ac:dyDescent="0.2">
      <c r="H3899" s="28"/>
    </row>
    <row r="3900" spans="8:8" s="24" customFormat="1" ht="12.75" customHeight="1" x14ac:dyDescent="0.2">
      <c r="H3900" s="28"/>
    </row>
    <row r="3901" spans="8:8" s="24" customFormat="1" ht="12.75" customHeight="1" x14ac:dyDescent="0.2">
      <c r="H3901" s="28"/>
    </row>
    <row r="3902" spans="8:8" s="24" customFormat="1" ht="12.75" customHeight="1" x14ac:dyDescent="0.2">
      <c r="H3902" s="28"/>
    </row>
    <row r="3903" spans="8:8" s="24" customFormat="1" ht="12.75" customHeight="1" x14ac:dyDescent="0.2">
      <c r="H3903" s="28"/>
    </row>
    <row r="3904" spans="8:8" s="24" customFormat="1" ht="12.75" customHeight="1" x14ac:dyDescent="0.2">
      <c r="H3904" s="28"/>
    </row>
    <row r="3905" spans="8:8" s="24" customFormat="1" ht="12.75" customHeight="1" x14ac:dyDescent="0.2">
      <c r="H3905" s="28"/>
    </row>
    <row r="3906" spans="8:8" s="24" customFormat="1" ht="12.75" customHeight="1" x14ac:dyDescent="0.2">
      <c r="H3906" s="28"/>
    </row>
    <row r="3907" spans="8:8" s="24" customFormat="1" ht="12.75" customHeight="1" x14ac:dyDescent="0.2">
      <c r="H3907" s="28"/>
    </row>
    <row r="3908" spans="8:8" s="24" customFormat="1" ht="12.75" customHeight="1" x14ac:dyDescent="0.2">
      <c r="H3908" s="28"/>
    </row>
    <row r="3909" spans="8:8" s="24" customFormat="1" ht="12.75" customHeight="1" x14ac:dyDescent="0.2">
      <c r="H3909" s="28"/>
    </row>
    <row r="3910" spans="8:8" s="24" customFormat="1" ht="12.75" customHeight="1" x14ac:dyDescent="0.2">
      <c r="H3910" s="28"/>
    </row>
    <row r="3911" spans="8:8" s="24" customFormat="1" ht="12.75" customHeight="1" x14ac:dyDescent="0.2">
      <c r="H3911" s="28"/>
    </row>
    <row r="3912" spans="8:8" s="24" customFormat="1" ht="12.75" customHeight="1" x14ac:dyDescent="0.2">
      <c r="H3912" s="28"/>
    </row>
    <row r="3913" spans="8:8" s="24" customFormat="1" ht="12.75" customHeight="1" x14ac:dyDescent="0.2">
      <c r="H3913" s="28"/>
    </row>
    <row r="3914" spans="8:8" s="24" customFormat="1" ht="12.75" customHeight="1" x14ac:dyDescent="0.2">
      <c r="H3914" s="28"/>
    </row>
    <row r="3915" spans="8:8" s="24" customFormat="1" ht="12.75" customHeight="1" x14ac:dyDescent="0.2">
      <c r="H3915" s="28"/>
    </row>
    <row r="3916" spans="8:8" s="24" customFormat="1" ht="12.75" customHeight="1" x14ac:dyDescent="0.2">
      <c r="H3916" s="28"/>
    </row>
    <row r="3917" spans="8:8" s="24" customFormat="1" ht="12.75" customHeight="1" x14ac:dyDescent="0.2">
      <c r="H3917" s="28"/>
    </row>
    <row r="3918" spans="8:8" s="24" customFormat="1" ht="12.75" customHeight="1" x14ac:dyDescent="0.2">
      <c r="H3918" s="28"/>
    </row>
    <row r="3919" spans="8:8" s="24" customFormat="1" ht="12.75" customHeight="1" x14ac:dyDescent="0.2">
      <c r="H3919" s="28"/>
    </row>
    <row r="3920" spans="8:8" s="24" customFormat="1" ht="12.75" customHeight="1" x14ac:dyDescent="0.2">
      <c r="H3920" s="28"/>
    </row>
    <row r="3921" spans="8:8" s="24" customFormat="1" ht="12.75" customHeight="1" x14ac:dyDescent="0.2">
      <c r="H3921" s="28"/>
    </row>
    <row r="3922" spans="8:8" s="24" customFormat="1" ht="12.75" customHeight="1" x14ac:dyDescent="0.2">
      <c r="H3922" s="28"/>
    </row>
    <row r="3923" spans="8:8" s="24" customFormat="1" ht="12.75" customHeight="1" x14ac:dyDescent="0.2">
      <c r="H3923" s="28"/>
    </row>
    <row r="3924" spans="8:8" s="24" customFormat="1" ht="12.75" customHeight="1" x14ac:dyDescent="0.2">
      <c r="H3924" s="28"/>
    </row>
    <row r="3925" spans="8:8" s="24" customFormat="1" ht="12.75" customHeight="1" x14ac:dyDescent="0.2">
      <c r="H3925" s="28"/>
    </row>
    <row r="3926" spans="8:8" s="24" customFormat="1" ht="12.75" customHeight="1" x14ac:dyDescent="0.2">
      <c r="H3926" s="28"/>
    </row>
    <row r="3927" spans="8:8" s="24" customFormat="1" ht="12.75" customHeight="1" x14ac:dyDescent="0.2">
      <c r="H3927" s="28"/>
    </row>
    <row r="3928" spans="8:8" s="24" customFormat="1" ht="12.75" customHeight="1" x14ac:dyDescent="0.2">
      <c r="H3928" s="28"/>
    </row>
    <row r="3929" spans="8:8" s="24" customFormat="1" ht="12.75" customHeight="1" x14ac:dyDescent="0.2">
      <c r="H3929" s="28"/>
    </row>
    <row r="3930" spans="8:8" s="24" customFormat="1" ht="12.75" customHeight="1" x14ac:dyDescent="0.2">
      <c r="H3930" s="28"/>
    </row>
    <row r="3931" spans="8:8" s="24" customFormat="1" ht="12.75" customHeight="1" x14ac:dyDescent="0.2">
      <c r="H3931" s="28"/>
    </row>
    <row r="3932" spans="8:8" s="24" customFormat="1" ht="12.75" customHeight="1" x14ac:dyDescent="0.2">
      <c r="H3932" s="28"/>
    </row>
    <row r="3933" spans="8:8" s="24" customFormat="1" ht="12.75" customHeight="1" x14ac:dyDescent="0.2">
      <c r="H3933" s="28"/>
    </row>
    <row r="3934" spans="8:8" s="24" customFormat="1" ht="12.75" customHeight="1" x14ac:dyDescent="0.2">
      <c r="H3934" s="28"/>
    </row>
    <row r="3935" spans="8:8" s="24" customFormat="1" ht="12.75" customHeight="1" x14ac:dyDescent="0.2">
      <c r="H3935" s="28"/>
    </row>
    <row r="3936" spans="8:8" s="24" customFormat="1" ht="12.75" customHeight="1" x14ac:dyDescent="0.2">
      <c r="H3936" s="28"/>
    </row>
    <row r="3937" spans="8:8" s="24" customFormat="1" ht="12.75" customHeight="1" x14ac:dyDescent="0.2">
      <c r="H3937" s="28"/>
    </row>
    <row r="3938" spans="8:8" s="24" customFormat="1" ht="12.75" customHeight="1" x14ac:dyDescent="0.2">
      <c r="H3938" s="28"/>
    </row>
    <row r="3939" spans="8:8" s="24" customFormat="1" ht="12.75" customHeight="1" x14ac:dyDescent="0.2">
      <c r="H3939" s="28"/>
    </row>
    <row r="3940" spans="8:8" s="24" customFormat="1" ht="12.75" customHeight="1" x14ac:dyDescent="0.2">
      <c r="H3940" s="28"/>
    </row>
    <row r="3941" spans="8:8" s="24" customFormat="1" ht="12.75" customHeight="1" x14ac:dyDescent="0.2">
      <c r="H3941" s="28"/>
    </row>
    <row r="3942" spans="8:8" s="24" customFormat="1" ht="12.75" customHeight="1" x14ac:dyDescent="0.2">
      <c r="H3942" s="28"/>
    </row>
    <row r="3943" spans="8:8" s="24" customFormat="1" ht="12.75" customHeight="1" x14ac:dyDescent="0.2">
      <c r="H3943" s="28"/>
    </row>
    <row r="3944" spans="8:8" s="24" customFormat="1" ht="12.75" customHeight="1" x14ac:dyDescent="0.2">
      <c r="H3944" s="28"/>
    </row>
    <row r="3945" spans="8:8" s="24" customFormat="1" ht="12.75" customHeight="1" x14ac:dyDescent="0.2">
      <c r="H3945" s="28"/>
    </row>
    <row r="3946" spans="8:8" s="24" customFormat="1" ht="12.75" customHeight="1" x14ac:dyDescent="0.2">
      <c r="H3946" s="28"/>
    </row>
    <row r="3947" spans="8:8" s="24" customFormat="1" ht="12.75" customHeight="1" x14ac:dyDescent="0.2">
      <c r="H3947" s="28"/>
    </row>
    <row r="3948" spans="8:8" s="24" customFormat="1" ht="12.75" customHeight="1" x14ac:dyDescent="0.2">
      <c r="H3948" s="28"/>
    </row>
    <row r="3949" spans="8:8" s="24" customFormat="1" ht="12.75" customHeight="1" x14ac:dyDescent="0.2">
      <c r="H3949" s="28"/>
    </row>
    <row r="3950" spans="8:8" s="24" customFormat="1" ht="12.75" customHeight="1" x14ac:dyDescent="0.2">
      <c r="H3950" s="28"/>
    </row>
    <row r="3951" spans="8:8" s="24" customFormat="1" ht="12.75" customHeight="1" x14ac:dyDescent="0.2">
      <c r="H3951" s="28"/>
    </row>
    <row r="3952" spans="8:8" s="24" customFormat="1" ht="12.75" customHeight="1" x14ac:dyDescent="0.2">
      <c r="H3952" s="28"/>
    </row>
    <row r="3953" spans="8:8" s="24" customFormat="1" ht="12.75" customHeight="1" x14ac:dyDescent="0.2">
      <c r="H3953" s="28"/>
    </row>
    <row r="3954" spans="8:8" s="24" customFormat="1" ht="12.75" customHeight="1" x14ac:dyDescent="0.2">
      <c r="H3954" s="28"/>
    </row>
    <row r="3955" spans="8:8" s="24" customFormat="1" ht="12.75" customHeight="1" x14ac:dyDescent="0.2">
      <c r="H3955" s="28"/>
    </row>
    <row r="3956" spans="8:8" s="24" customFormat="1" ht="12.75" customHeight="1" x14ac:dyDescent="0.2">
      <c r="H3956" s="28"/>
    </row>
    <row r="3957" spans="8:8" s="24" customFormat="1" ht="12.75" customHeight="1" x14ac:dyDescent="0.2">
      <c r="H3957" s="28"/>
    </row>
    <row r="3958" spans="8:8" s="24" customFormat="1" ht="12.75" customHeight="1" x14ac:dyDescent="0.2">
      <c r="H3958" s="28"/>
    </row>
    <row r="3959" spans="8:8" s="24" customFormat="1" ht="12.75" customHeight="1" x14ac:dyDescent="0.2">
      <c r="H3959" s="28"/>
    </row>
    <row r="3960" spans="8:8" s="24" customFormat="1" ht="12.75" customHeight="1" x14ac:dyDescent="0.2">
      <c r="H3960" s="28"/>
    </row>
    <row r="3961" spans="8:8" s="24" customFormat="1" ht="12.75" customHeight="1" x14ac:dyDescent="0.2">
      <c r="H3961" s="28"/>
    </row>
    <row r="3962" spans="8:8" s="24" customFormat="1" ht="12.75" customHeight="1" x14ac:dyDescent="0.2">
      <c r="H3962" s="28"/>
    </row>
    <row r="3963" spans="8:8" s="24" customFormat="1" ht="12.75" customHeight="1" x14ac:dyDescent="0.2">
      <c r="H3963" s="28"/>
    </row>
    <row r="3964" spans="8:8" s="24" customFormat="1" ht="12.75" customHeight="1" x14ac:dyDescent="0.2">
      <c r="H3964" s="28"/>
    </row>
    <row r="3965" spans="8:8" s="24" customFormat="1" ht="12.75" customHeight="1" x14ac:dyDescent="0.2">
      <c r="H3965" s="28"/>
    </row>
    <row r="3966" spans="8:8" s="24" customFormat="1" ht="12.75" customHeight="1" x14ac:dyDescent="0.2">
      <c r="H3966" s="28"/>
    </row>
    <row r="3967" spans="8:8" s="24" customFormat="1" ht="12.75" customHeight="1" x14ac:dyDescent="0.2">
      <c r="H3967" s="28"/>
    </row>
    <row r="3968" spans="8:8" s="24" customFormat="1" ht="12.75" customHeight="1" x14ac:dyDescent="0.2">
      <c r="H3968" s="28"/>
    </row>
    <row r="3969" spans="8:8" s="24" customFormat="1" ht="12.75" customHeight="1" x14ac:dyDescent="0.2">
      <c r="H3969" s="28"/>
    </row>
    <row r="3970" spans="8:8" s="24" customFormat="1" ht="12.75" customHeight="1" x14ac:dyDescent="0.2">
      <c r="H3970" s="28"/>
    </row>
    <row r="3971" spans="8:8" s="24" customFormat="1" ht="12.75" customHeight="1" x14ac:dyDescent="0.2">
      <c r="H3971" s="28"/>
    </row>
    <row r="3972" spans="8:8" s="24" customFormat="1" ht="12.75" customHeight="1" x14ac:dyDescent="0.2">
      <c r="H3972" s="28"/>
    </row>
    <row r="3973" spans="8:8" s="24" customFormat="1" ht="12.75" customHeight="1" x14ac:dyDescent="0.2">
      <c r="H3973" s="28"/>
    </row>
    <row r="3974" spans="8:8" s="24" customFormat="1" ht="12.75" customHeight="1" x14ac:dyDescent="0.2">
      <c r="H3974" s="28"/>
    </row>
    <row r="3975" spans="8:8" s="24" customFormat="1" ht="12.75" customHeight="1" x14ac:dyDescent="0.2">
      <c r="H3975" s="28"/>
    </row>
    <row r="3976" spans="8:8" s="24" customFormat="1" ht="12.75" customHeight="1" x14ac:dyDescent="0.2">
      <c r="H3976" s="28"/>
    </row>
    <row r="3977" spans="8:8" s="24" customFormat="1" ht="12.75" customHeight="1" x14ac:dyDescent="0.2">
      <c r="H3977" s="28"/>
    </row>
    <row r="3978" spans="8:8" s="24" customFormat="1" ht="12.75" customHeight="1" x14ac:dyDescent="0.2">
      <c r="H3978" s="28"/>
    </row>
    <row r="3979" spans="8:8" s="24" customFormat="1" ht="12.75" customHeight="1" x14ac:dyDescent="0.2">
      <c r="H3979" s="28"/>
    </row>
    <row r="3980" spans="8:8" s="24" customFormat="1" ht="12.75" customHeight="1" x14ac:dyDescent="0.2">
      <c r="H3980" s="28"/>
    </row>
    <row r="3981" spans="8:8" s="24" customFormat="1" ht="12.75" customHeight="1" x14ac:dyDescent="0.2">
      <c r="H3981" s="28"/>
    </row>
    <row r="3982" spans="8:8" s="24" customFormat="1" ht="12.75" customHeight="1" x14ac:dyDescent="0.2">
      <c r="H3982" s="28"/>
    </row>
    <row r="3983" spans="8:8" s="24" customFormat="1" ht="12.75" customHeight="1" x14ac:dyDescent="0.2">
      <c r="H3983" s="28"/>
    </row>
    <row r="3984" spans="8:8" s="24" customFormat="1" ht="12.75" customHeight="1" x14ac:dyDescent="0.2">
      <c r="H3984" s="28"/>
    </row>
    <row r="3985" spans="8:8" s="24" customFormat="1" ht="12.75" customHeight="1" x14ac:dyDescent="0.2">
      <c r="H3985" s="28"/>
    </row>
    <row r="3986" spans="8:8" s="24" customFormat="1" ht="12.75" customHeight="1" x14ac:dyDescent="0.2">
      <c r="H3986" s="28"/>
    </row>
    <row r="3987" spans="8:8" s="24" customFormat="1" ht="12.75" customHeight="1" x14ac:dyDescent="0.2">
      <c r="H3987" s="28"/>
    </row>
    <row r="3988" spans="8:8" s="24" customFormat="1" ht="12.75" customHeight="1" x14ac:dyDescent="0.2">
      <c r="H3988" s="28"/>
    </row>
    <row r="3989" spans="8:8" s="24" customFormat="1" ht="12.75" customHeight="1" x14ac:dyDescent="0.2">
      <c r="H3989" s="28"/>
    </row>
    <row r="3990" spans="8:8" s="24" customFormat="1" ht="12.75" customHeight="1" x14ac:dyDescent="0.2">
      <c r="H3990" s="28"/>
    </row>
    <row r="3991" spans="8:8" s="24" customFormat="1" ht="12.75" customHeight="1" x14ac:dyDescent="0.2">
      <c r="H3991" s="28"/>
    </row>
    <row r="3992" spans="8:8" s="24" customFormat="1" ht="12.75" customHeight="1" x14ac:dyDescent="0.2">
      <c r="H3992" s="28"/>
    </row>
    <row r="3993" spans="8:8" s="24" customFormat="1" ht="12.75" customHeight="1" x14ac:dyDescent="0.2">
      <c r="H3993" s="28"/>
    </row>
    <row r="3994" spans="8:8" s="24" customFormat="1" ht="12.75" customHeight="1" x14ac:dyDescent="0.2">
      <c r="H3994" s="28"/>
    </row>
    <row r="3995" spans="8:8" s="24" customFormat="1" ht="12.75" customHeight="1" x14ac:dyDescent="0.2">
      <c r="H3995" s="28"/>
    </row>
    <row r="3996" spans="8:8" s="24" customFormat="1" ht="12.75" customHeight="1" x14ac:dyDescent="0.2">
      <c r="H3996" s="28"/>
    </row>
    <row r="3997" spans="8:8" s="24" customFormat="1" ht="12.75" customHeight="1" x14ac:dyDescent="0.2">
      <c r="H3997" s="28"/>
    </row>
    <row r="3998" spans="8:8" s="24" customFormat="1" ht="12.75" customHeight="1" x14ac:dyDescent="0.2">
      <c r="H3998" s="28"/>
    </row>
    <row r="3999" spans="8:8" s="24" customFormat="1" ht="12.75" customHeight="1" x14ac:dyDescent="0.2">
      <c r="H3999" s="28"/>
    </row>
    <row r="4000" spans="8:8" s="24" customFormat="1" ht="12.75" customHeight="1" x14ac:dyDescent="0.2">
      <c r="H4000" s="28"/>
    </row>
    <row r="4001" spans="8:8" s="24" customFormat="1" ht="12.75" customHeight="1" x14ac:dyDescent="0.2">
      <c r="H4001" s="28"/>
    </row>
    <row r="4002" spans="8:8" s="24" customFormat="1" ht="12.75" customHeight="1" x14ac:dyDescent="0.2">
      <c r="H4002" s="28"/>
    </row>
    <row r="4003" spans="8:8" s="24" customFormat="1" ht="12.75" customHeight="1" x14ac:dyDescent="0.2">
      <c r="H4003" s="28"/>
    </row>
    <row r="4004" spans="8:8" s="24" customFormat="1" ht="12.75" customHeight="1" x14ac:dyDescent="0.2">
      <c r="H4004" s="28"/>
    </row>
    <row r="4005" spans="8:8" s="24" customFormat="1" ht="12.75" customHeight="1" x14ac:dyDescent="0.2">
      <c r="H4005" s="28"/>
    </row>
    <row r="4006" spans="8:8" s="24" customFormat="1" ht="12.75" customHeight="1" x14ac:dyDescent="0.2">
      <c r="H4006" s="28"/>
    </row>
    <row r="4007" spans="8:8" s="24" customFormat="1" ht="12.75" customHeight="1" x14ac:dyDescent="0.2">
      <c r="H4007" s="28"/>
    </row>
    <row r="4008" spans="8:8" s="24" customFormat="1" ht="12.75" customHeight="1" x14ac:dyDescent="0.2">
      <c r="H4008" s="28"/>
    </row>
    <row r="4009" spans="8:8" s="24" customFormat="1" ht="12.75" customHeight="1" x14ac:dyDescent="0.2">
      <c r="H4009" s="28"/>
    </row>
    <row r="4010" spans="8:8" s="24" customFormat="1" ht="12.75" customHeight="1" x14ac:dyDescent="0.2">
      <c r="H4010" s="28"/>
    </row>
    <row r="4011" spans="8:8" s="24" customFormat="1" ht="12.75" customHeight="1" x14ac:dyDescent="0.2">
      <c r="H4011" s="28"/>
    </row>
    <row r="4012" spans="8:8" s="24" customFormat="1" ht="12.75" customHeight="1" x14ac:dyDescent="0.2">
      <c r="H4012" s="28"/>
    </row>
    <row r="4013" spans="8:8" s="24" customFormat="1" ht="12.75" customHeight="1" x14ac:dyDescent="0.2">
      <c r="H4013" s="28"/>
    </row>
    <row r="4014" spans="8:8" s="24" customFormat="1" ht="12.75" customHeight="1" x14ac:dyDescent="0.2">
      <c r="H4014" s="28"/>
    </row>
    <row r="4015" spans="8:8" s="24" customFormat="1" ht="12.75" customHeight="1" x14ac:dyDescent="0.2">
      <c r="H4015" s="28"/>
    </row>
    <row r="4016" spans="8:8" s="24" customFormat="1" ht="12.75" customHeight="1" x14ac:dyDescent="0.2">
      <c r="H4016" s="28"/>
    </row>
    <row r="4017" spans="8:8" s="24" customFormat="1" ht="12.75" customHeight="1" x14ac:dyDescent="0.2">
      <c r="H4017" s="28"/>
    </row>
    <row r="4018" spans="8:8" s="24" customFormat="1" ht="12.75" customHeight="1" x14ac:dyDescent="0.2">
      <c r="H4018" s="28"/>
    </row>
    <row r="4019" spans="8:8" s="24" customFormat="1" ht="12.75" customHeight="1" x14ac:dyDescent="0.2">
      <c r="H4019" s="28"/>
    </row>
    <row r="4020" spans="8:8" s="24" customFormat="1" ht="12.75" customHeight="1" x14ac:dyDescent="0.2">
      <c r="H4020" s="28"/>
    </row>
    <row r="4021" spans="8:8" s="24" customFormat="1" ht="12.75" customHeight="1" x14ac:dyDescent="0.2">
      <c r="H4021" s="28"/>
    </row>
    <row r="4022" spans="8:8" s="24" customFormat="1" ht="12.75" customHeight="1" x14ac:dyDescent="0.2">
      <c r="H4022" s="28"/>
    </row>
    <row r="4023" spans="8:8" s="24" customFormat="1" ht="12.75" customHeight="1" x14ac:dyDescent="0.2">
      <c r="H4023" s="28"/>
    </row>
    <row r="4024" spans="8:8" s="24" customFormat="1" ht="12.75" customHeight="1" x14ac:dyDescent="0.2">
      <c r="H4024" s="28"/>
    </row>
    <row r="4025" spans="8:8" s="24" customFormat="1" ht="12.75" customHeight="1" x14ac:dyDescent="0.2">
      <c r="H4025" s="28"/>
    </row>
    <row r="4026" spans="8:8" s="24" customFormat="1" ht="12.75" customHeight="1" x14ac:dyDescent="0.2">
      <c r="H4026" s="28"/>
    </row>
    <row r="4027" spans="8:8" s="24" customFormat="1" ht="12.75" customHeight="1" x14ac:dyDescent="0.2">
      <c r="H4027" s="28"/>
    </row>
    <row r="4028" spans="8:8" s="24" customFormat="1" ht="12.75" customHeight="1" x14ac:dyDescent="0.2">
      <c r="H4028" s="28"/>
    </row>
    <row r="4029" spans="8:8" s="24" customFormat="1" ht="12.75" customHeight="1" x14ac:dyDescent="0.2">
      <c r="H4029" s="28"/>
    </row>
    <row r="4030" spans="8:8" s="24" customFormat="1" ht="12.75" customHeight="1" x14ac:dyDescent="0.2">
      <c r="H4030" s="28"/>
    </row>
    <row r="4031" spans="8:8" s="24" customFormat="1" ht="12.75" customHeight="1" x14ac:dyDescent="0.2">
      <c r="H4031" s="28"/>
    </row>
    <row r="4032" spans="8:8" s="24" customFormat="1" ht="12.75" customHeight="1" x14ac:dyDescent="0.2">
      <c r="H4032" s="28"/>
    </row>
    <row r="4033" spans="8:8" s="24" customFormat="1" ht="12.75" customHeight="1" x14ac:dyDescent="0.2">
      <c r="H4033" s="28"/>
    </row>
    <row r="4034" spans="8:8" s="24" customFormat="1" ht="12.75" customHeight="1" x14ac:dyDescent="0.2">
      <c r="H4034" s="28"/>
    </row>
    <row r="4035" spans="8:8" s="24" customFormat="1" ht="12.75" customHeight="1" x14ac:dyDescent="0.2">
      <c r="H4035" s="28"/>
    </row>
    <row r="4036" spans="8:8" s="24" customFormat="1" ht="12.75" customHeight="1" x14ac:dyDescent="0.2">
      <c r="H4036" s="28"/>
    </row>
    <row r="4037" spans="8:8" s="24" customFormat="1" ht="12.75" customHeight="1" x14ac:dyDescent="0.2">
      <c r="H4037" s="28"/>
    </row>
    <row r="4038" spans="8:8" s="24" customFormat="1" ht="12.75" customHeight="1" x14ac:dyDescent="0.2">
      <c r="H4038" s="28"/>
    </row>
    <row r="4039" spans="8:8" s="24" customFormat="1" ht="12.75" customHeight="1" x14ac:dyDescent="0.2">
      <c r="H4039" s="28"/>
    </row>
    <row r="4040" spans="8:8" s="24" customFormat="1" ht="12.75" customHeight="1" x14ac:dyDescent="0.2">
      <c r="H4040" s="28"/>
    </row>
    <row r="4041" spans="8:8" s="24" customFormat="1" ht="12.75" customHeight="1" x14ac:dyDescent="0.2">
      <c r="H4041" s="28"/>
    </row>
    <row r="4042" spans="8:8" s="24" customFormat="1" ht="12.75" customHeight="1" x14ac:dyDescent="0.2">
      <c r="H4042" s="28"/>
    </row>
    <row r="4043" spans="8:8" s="24" customFormat="1" ht="12.75" customHeight="1" x14ac:dyDescent="0.2">
      <c r="H4043" s="28"/>
    </row>
    <row r="4044" spans="8:8" s="24" customFormat="1" ht="12.75" customHeight="1" x14ac:dyDescent="0.2">
      <c r="H4044" s="28"/>
    </row>
    <row r="4045" spans="8:8" s="24" customFormat="1" ht="12.75" customHeight="1" x14ac:dyDescent="0.2">
      <c r="H4045" s="28"/>
    </row>
    <row r="4046" spans="8:8" s="24" customFormat="1" ht="12.75" customHeight="1" x14ac:dyDescent="0.2">
      <c r="H4046" s="28"/>
    </row>
    <row r="4047" spans="8:8" s="24" customFormat="1" ht="12.75" customHeight="1" x14ac:dyDescent="0.2">
      <c r="H4047" s="28"/>
    </row>
    <row r="4048" spans="8:8" s="24" customFormat="1" ht="12.75" customHeight="1" x14ac:dyDescent="0.2">
      <c r="H4048" s="28"/>
    </row>
    <row r="4049" spans="8:8" s="24" customFormat="1" ht="12.75" customHeight="1" x14ac:dyDescent="0.2">
      <c r="H4049" s="28"/>
    </row>
    <row r="4050" spans="8:8" s="24" customFormat="1" ht="12.75" customHeight="1" x14ac:dyDescent="0.2">
      <c r="H4050" s="28"/>
    </row>
    <row r="4051" spans="8:8" s="24" customFormat="1" ht="12.75" customHeight="1" x14ac:dyDescent="0.2">
      <c r="H4051" s="28"/>
    </row>
    <row r="4052" spans="8:8" s="24" customFormat="1" ht="12.75" customHeight="1" x14ac:dyDescent="0.2">
      <c r="H4052" s="28"/>
    </row>
    <row r="4053" spans="8:8" s="24" customFormat="1" ht="12.75" customHeight="1" x14ac:dyDescent="0.2">
      <c r="H4053" s="28"/>
    </row>
    <row r="4054" spans="8:8" s="24" customFormat="1" ht="12.75" customHeight="1" x14ac:dyDescent="0.2">
      <c r="H4054" s="28"/>
    </row>
    <row r="4055" spans="8:8" s="24" customFormat="1" ht="12.75" customHeight="1" x14ac:dyDescent="0.2">
      <c r="H4055" s="28"/>
    </row>
    <row r="4056" spans="8:8" s="24" customFormat="1" ht="12.75" customHeight="1" x14ac:dyDescent="0.2">
      <c r="H4056" s="28"/>
    </row>
    <row r="4057" spans="8:8" s="24" customFormat="1" ht="12.75" customHeight="1" x14ac:dyDescent="0.2">
      <c r="H4057" s="28"/>
    </row>
    <row r="4058" spans="8:8" s="24" customFormat="1" ht="12.75" customHeight="1" x14ac:dyDescent="0.2">
      <c r="H4058" s="28"/>
    </row>
    <row r="4059" spans="8:8" s="24" customFormat="1" ht="12.75" customHeight="1" x14ac:dyDescent="0.2">
      <c r="H4059" s="28"/>
    </row>
    <row r="4060" spans="8:8" s="24" customFormat="1" ht="12.75" customHeight="1" x14ac:dyDescent="0.2">
      <c r="H4060" s="28"/>
    </row>
    <row r="4061" spans="8:8" s="24" customFormat="1" ht="12.75" customHeight="1" x14ac:dyDescent="0.2">
      <c r="H4061" s="28"/>
    </row>
    <row r="4062" spans="8:8" s="24" customFormat="1" ht="12.75" customHeight="1" x14ac:dyDescent="0.2">
      <c r="H4062" s="28"/>
    </row>
    <row r="4063" spans="8:8" s="24" customFormat="1" ht="12.75" customHeight="1" x14ac:dyDescent="0.2">
      <c r="H4063" s="28"/>
    </row>
    <row r="4064" spans="8:8" s="24" customFormat="1" ht="12.75" customHeight="1" x14ac:dyDescent="0.2">
      <c r="H4064" s="28"/>
    </row>
    <row r="4065" spans="8:8" s="24" customFormat="1" ht="12.75" customHeight="1" x14ac:dyDescent="0.2">
      <c r="H4065" s="28"/>
    </row>
    <row r="4066" spans="8:8" s="24" customFormat="1" ht="12.75" customHeight="1" x14ac:dyDescent="0.2">
      <c r="H4066" s="28"/>
    </row>
    <row r="4067" spans="8:8" s="24" customFormat="1" ht="12.75" customHeight="1" x14ac:dyDescent="0.2">
      <c r="H4067" s="28"/>
    </row>
    <row r="4068" spans="8:8" s="24" customFormat="1" ht="12.75" customHeight="1" x14ac:dyDescent="0.2">
      <c r="H4068" s="28"/>
    </row>
    <row r="4069" spans="8:8" s="24" customFormat="1" ht="12.75" customHeight="1" x14ac:dyDescent="0.2">
      <c r="H4069" s="28"/>
    </row>
    <row r="4070" spans="8:8" s="24" customFormat="1" ht="12.75" customHeight="1" x14ac:dyDescent="0.2">
      <c r="H4070" s="28"/>
    </row>
    <row r="4071" spans="8:8" s="24" customFormat="1" ht="12.75" customHeight="1" x14ac:dyDescent="0.2">
      <c r="H4071" s="28"/>
    </row>
    <row r="4072" spans="8:8" s="24" customFormat="1" ht="12.75" customHeight="1" x14ac:dyDescent="0.2">
      <c r="H4072" s="28"/>
    </row>
    <row r="4073" spans="8:8" s="24" customFormat="1" ht="12.75" customHeight="1" x14ac:dyDescent="0.2">
      <c r="H4073" s="28"/>
    </row>
    <row r="4074" spans="8:8" s="24" customFormat="1" ht="12.75" customHeight="1" x14ac:dyDescent="0.2">
      <c r="H4074" s="28"/>
    </row>
    <row r="4075" spans="8:8" s="24" customFormat="1" ht="12.75" customHeight="1" x14ac:dyDescent="0.2">
      <c r="H4075" s="28"/>
    </row>
    <row r="4076" spans="8:8" s="24" customFormat="1" ht="12.75" customHeight="1" x14ac:dyDescent="0.2">
      <c r="H4076" s="28"/>
    </row>
    <row r="4077" spans="8:8" s="24" customFormat="1" ht="12.75" customHeight="1" x14ac:dyDescent="0.2">
      <c r="H4077" s="28"/>
    </row>
    <row r="4078" spans="8:8" s="24" customFormat="1" ht="12.75" customHeight="1" x14ac:dyDescent="0.2">
      <c r="H4078" s="28"/>
    </row>
    <row r="4079" spans="8:8" s="24" customFormat="1" ht="12.75" customHeight="1" x14ac:dyDescent="0.2">
      <c r="H4079" s="28"/>
    </row>
    <row r="4080" spans="8:8" s="24" customFormat="1" ht="12.75" customHeight="1" x14ac:dyDescent="0.2">
      <c r="H4080" s="28"/>
    </row>
    <row r="4081" spans="8:8" s="24" customFormat="1" ht="12.75" customHeight="1" x14ac:dyDescent="0.2">
      <c r="H4081" s="28"/>
    </row>
    <row r="4082" spans="8:8" s="24" customFormat="1" ht="12.75" customHeight="1" x14ac:dyDescent="0.2">
      <c r="H4082" s="28"/>
    </row>
    <row r="4083" spans="8:8" s="24" customFormat="1" ht="12.75" customHeight="1" x14ac:dyDescent="0.2">
      <c r="H4083" s="28"/>
    </row>
    <row r="4084" spans="8:8" s="24" customFormat="1" ht="12.75" customHeight="1" x14ac:dyDescent="0.2">
      <c r="H4084" s="28"/>
    </row>
    <row r="4085" spans="8:8" s="24" customFormat="1" ht="12.75" customHeight="1" x14ac:dyDescent="0.2">
      <c r="H4085" s="28"/>
    </row>
    <row r="4086" spans="8:8" s="24" customFormat="1" ht="12.75" customHeight="1" x14ac:dyDescent="0.2">
      <c r="H4086" s="28"/>
    </row>
    <row r="4087" spans="8:8" s="24" customFormat="1" ht="12.75" customHeight="1" x14ac:dyDescent="0.2">
      <c r="H4087" s="28"/>
    </row>
    <row r="4088" spans="8:8" s="24" customFormat="1" ht="12.75" customHeight="1" x14ac:dyDescent="0.2">
      <c r="H4088" s="28"/>
    </row>
    <row r="4089" spans="8:8" s="24" customFormat="1" ht="12.75" customHeight="1" x14ac:dyDescent="0.2">
      <c r="H4089" s="28"/>
    </row>
    <row r="4090" spans="8:8" s="24" customFormat="1" ht="12.75" customHeight="1" x14ac:dyDescent="0.2">
      <c r="H4090" s="28"/>
    </row>
    <row r="4091" spans="8:8" s="24" customFormat="1" ht="12.75" customHeight="1" x14ac:dyDescent="0.2">
      <c r="H4091" s="28"/>
    </row>
    <row r="4092" spans="8:8" s="24" customFormat="1" ht="12.75" customHeight="1" x14ac:dyDescent="0.2">
      <c r="H4092" s="28"/>
    </row>
    <row r="4093" spans="8:8" s="24" customFormat="1" ht="12.75" customHeight="1" x14ac:dyDescent="0.2">
      <c r="H4093" s="28"/>
    </row>
    <row r="4094" spans="8:8" s="24" customFormat="1" ht="12.75" customHeight="1" x14ac:dyDescent="0.2">
      <c r="H4094" s="28"/>
    </row>
    <row r="4095" spans="8:8" s="24" customFormat="1" ht="12.75" customHeight="1" x14ac:dyDescent="0.2">
      <c r="H4095" s="28"/>
    </row>
    <row r="4096" spans="8:8" s="24" customFormat="1" ht="12.75" customHeight="1" x14ac:dyDescent="0.2">
      <c r="H4096" s="28"/>
    </row>
    <row r="4097" spans="8:8" s="24" customFormat="1" ht="12.75" customHeight="1" x14ac:dyDescent="0.2">
      <c r="H4097" s="28"/>
    </row>
    <row r="4098" spans="8:8" s="24" customFormat="1" ht="12.75" customHeight="1" x14ac:dyDescent="0.2">
      <c r="H4098" s="28"/>
    </row>
    <row r="4099" spans="8:8" s="24" customFormat="1" ht="12.75" customHeight="1" x14ac:dyDescent="0.2">
      <c r="H4099" s="28"/>
    </row>
    <row r="4100" spans="8:8" s="24" customFormat="1" ht="12.75" customHeight="1" x14ac:dyDescent="0.2">
      <c r="H4100" s="28"/>
    </row>
    <row r="4101" spans="8:8" s="24" customFormat="1" ht="12.75" customHeight="1" x14ac:dyDescent="0.2">
      <c r="H4101" s="28"/>
    </row>
    <row r="4102" spans="8:8" s="24" customFormat="1" ht="12.75" customHeight="1" x14ac:dyDescent="0.2">
      <c r="H4102" s="28"/>
    </row>
    <row r="4103" spans="8:8" s="24" customFormat="1" ht="12.75" customHeight="1" x14ac:dyDescent="0.2">
      <c r="H4103" s="28"/>
    </row>
    <row r="4104" spans="8:8" s="24" customFormat="1" ht="12.75" customHeight="1" x14ac:dyDescent="0.2">
      <c r="H4104" s="28"/>
    </row>
    <row r="4105" spans="8:8" s="24" customFormat="1" ht="12.75" customHeight="1" x14ac:dyDescent="0.2">
      <c r="H4105" s="28"/>
    </row>
    <row r="4106" spans="8:8" s="24" customFormat="1" ht="12.75" customHeight="1" x14ac:dyDescent="0.2">
      <c r="H4106" s="28"/>
    </row>
    <row r="4107" spans="8:8" s="24" customFormat="1" ht="12.75" customHeight="1" x14ac:dyDescent="0.2">
      <c r="H4107" s="28"/>
    </row>
    <row r="4108" spans="8:8" s="24" customFormat="1" ht="12.75" customHeight="1" x14ac:dyDescent="0.2">
      <c r="H4108" s="28"/>
    </row>
    <row r="4109" spans="8:8" s="24" customFormat="1" ht="12.75" customHeight="1" x14ac:dyDescent="0.2">
      <c r="H4109" s="28"/>
    </row>
    <row r="4110" spans="8:8" s="24" customFormat="1" ht="12.75" customHeight="1" x14ac:dyDescent="0.2">
      <c r="H4110" s="28"/>
    </row>
    <row r="4111" spans="8:8" s="24" customFormat="1" ht="12.75" customHeight="1" x14ac:dyDescent="0.2">
      <c r="H4111" s="28"/>
    </row>
    <row r="4112" spans="8:8" s="24" customFormat="1" ht="12.75" customHeight="1" x14ac:dyDescent="0.2">
      <c r="H4112" s="28"/>
    </row>
    <row r="4113" spans="8:8" s="24" customFormat="1" ht="12.75" customHeight="1" x14ac:dyDescent="0.2">
      <c r="H4113" s="28"/>
    </row>
    <row r="4114" spans="8:8" s="24" customFormat="1" ht="12.75" customHeight="1" x14ac:dyDescent="0.2">
      <c r="H4114" s="28"/>
    </row>
    <row r="4115" spans="8:8" s="24" customFormat="1" ht="12.75" customHeight="1" x14ac:dyDescent="0.2">
      <c r="H4115" s="28"/>
    </row>
    <row r="4116" spans="8:8" s="24" customFormat="1" ht="12.75" customHeight="1" x14ac:dyDescent="0.2">
      <c r="H4116" s="28"/>
    </row>
    <row r="4117" spans="8:8" s="24" customFormat="1" ht="12.75" customHeight="1" x14ac:dyDescent="0.2">
      <c r="H4117" s="28"/>
    </row>
    <row r="4118" spans="8:8" s="24" customFormat="1" ht="12.75" customHeight="1" x14ac:dyDescent="0.2">
      <c r="H4118" s="28"/>
    </row>
    <row r="4119" spans="8:8" s="24" customFormat="1" ht="12.75" customHeight="1" x14ac:dyDescent="0.2">
      <c r="H4119" s="28"/>
    </row>
    <row r="4120" spans="8:8" s="24" customFormat="1" ht="12.75" customHeight="1" x14ac:dyDescent="0.2">
      <c r="H4120" s="28"/>
    </row>
    <row r="4121" spans="8:8" s="24" customFormat="1" ht="12.75" customHeight="1" x14ac:dyDescent="0.2">
      <c r="H4121" s="28"/>
    </row>
    <row r="4122" spans="8:8" s="24" customFormat="1" ht="12.75" customHeight="1" x14ac:dyDescent="0.2">
      <c r="H4122" s="28"/>
    </row>
    <row r="4123" spans="8:8" s="24" customFormat="1" ht="12.75" customHeight="1" x14ac:dyDescent="0.2">
      <c r="H4123" s="28"/>
    </row>
    <row r="4124" spans="8:8" s="24" customFormat="1" ht="12.75" customHeight="1" x14ac:dyDescent="0.2">
      <c r="H4124" s="28"/>
    </row>
    <row r="4125" spans="8:8" s="24" customFormat="1" ht="12.75" customHeight="1" x14ac:dyDescent="0.2">
      <c r="H4125" s="28"/>
    </row>
    <row r="4126" spans="8:8" s="24" customFormat="1" ht="12.75" customHeight="1" x14ac:dyDescent="0.2">
      <c r="H4126" s="28"/>
    </row>
    <row r="4127" spans="8:8" s="24" customFormat="1" ht="12.75" customHeight="1" x14ac:dyDescent="0.2">
      <c r="H4127" s="28"/>
    </row>
    <row r="4128" spans="8:8" s="24" customFormat="1" ht="12.75" customHeight="1" x14ac:dyDescent="0.2">
      <c r="H4128" s="28"/>
    </row>
    <row r="4129" spans="8:8" s="24" customFormat="1" ht="12.75" customHeight="1" x14ac:dyDescent="0.2">
      <c r="H4129" s="28"/>
    </row>
    <row r="4130" spans="8:8" s="24" customFormat="1" ht="12.75" customHeight="1" x14ac:dyDescent="0.2">
      <c r="H4130" s="28"/>
    </row>
    <row r="4131" spans="8:8" s="24" customFormat="1" ht="12.75" customHeight="1" x14ac:dyDescent="0.2">
      <c r="H4131" s="28"/>
    </row>
    <row r="4132" spans="8:8" s="24" customFormat="1" ht="12.75" customHeight="1" x14ac:dyDescent="0.2">
      <c r="H4132" s="28"/>
    </row>
    <row r="4133" spans="8:8" s="24" customFormat="1" ht="12.75" customHeight="1" x14ac:dyDescent="0.2">
      <c r="H4133" s="28"/>
    </row>
    <row r="4134" spans="8:8" s="24" customFormat="1" ht="12.75" customHeight="1" x14ac:dyDescent="0.2">
      <c r="H4134" s="28"/>
    </row>
    <row r="4135" spans="8:8" s="24" customFormat="1" ht="12.75" customHeight="1" x14ac:dyDescent="0.2">
      <c r="H4135" s="28"/>
    </row>
    <row r="4136" spans="8:8" s="24" customFormat="1" ht="12.75" customHeight="1" x14ac:dyDescent="0.2">
      <c r="H4136" s="28"/>
    </row>
    <row r="4137" spans="8:8" s="24" customFormat="1" ht="12.75" customHeight="1" x14ac:dyDescent="0.2">
      <c r="H4137" s="28"/>
    </row>
    <row r="4138" spans="8:8" s="24" customFormat="1" ht="12.75" customHeight="1" x14ac:dyDescent="0.2">
      <c r="H4138" s="28"/>
    </row>
    <row r="4139" spans="8:8" s="24" customFormat="1" ht="12.75" customHeight="1" x14ac:dyDescent="0.2">
      <c r="H4139" s="28"/>
    </row>
    <row r="4140" spans="8:8" s="24" customFormat="1" ht="12.75" customHeight="1" x14ac:dyDescent="0.2">
      <c r="H4140" s="28"/>
    </row>
    <row r="4141" spans="8:8" s="24" customFormat="1" ht="12.75" customHeight="1" x14ac:dyDescent="0.2">
      <c r="H4141" s="28"/>
    </row>
    <row r="4142" spans="8:8" s="24" customFormat="1" ht="12.75" customHeight="1" x14ac:dyDescent="0.2">
      <c r="H4142" s="28"/>
    </row>
    <row r="4143" spans="8:8" s="24" customFormat="1" ht="12.75" customHeight="1" x14ac:dyDescent="0.2">
      <c r="H4143" s="28"/>
    </row>
    <row r="4144" spans="8:8" s="24" customFormat="1" ht="12.75" customHeight="1" x14ac:dyDescent="0.2">
      <c r="H4144" s="28"/>
    </row>
    <row r="4145" spans="8:8" s="24" customFormat="1" ht="12.75" customHeight="1" x14ac:dyDescent="0.2">
      <c r="H4145" s="28"/>
    </row>
    <row r="4146" spans="8:8" s="24" customFormat="1" ht="12.75" customHeight="1" x14ac:dyDescent="0.2">
      <c r="H4146" s="28"/>
    </row>
    <row r="4147" spans="8:8" s="24" customFormat="1" ht="12.75" customHeight="1" x14ac:dyDescent="0.2">
      <c r="H4147" s="28"/>
    </row>
    <row r="4148" spans="8:8" s="24" customFormat="1" ht="12.75" customHeight="1" x14ac:dyDescent="0.2">
      <c r="H4148" s="28"/>
    </row>
    <row r="4149" spans="8:8" s="24" customFormat="1" ht="12.75" customHeight="1" x14ac:dyDescent="0.2">
      <c r="H4149" s="28"/>
    </row>
    <row r="4150" spans="8:8" s="24" customFormat="1" ht="12.75" customHeight="1" x14ac:dyDescent="0.2">
      <c r="H4150" s="28"/>
    </row>
    <row r="4151" spans="8:8" s="24" customFormat="1" ht="12.75" customHeight="1" x14ac:dyDescent="0.2">
      <c r="H4151" s="28"/>
    </row>
    <row r="4152" spans="8:8" s="24" customFormat="1" ht="12.75" customHeight="1" x14ac:dyDescent="0.2">
      <c r="H4152" s="28"/>
    </row>
    <row r="4153" spans="8:8" s="24" customFormat="1" ht="12.75" customHeight="1" x14ac:dyDescent="0.2">
      <c r="H4153" s="28"/>
    </row>
    <row r="4154" spans="8:8" s="24" customFormat="1" ht="12.75" customHeight="1" x14ac:dyDescent="0.2">
      <c r="H4154" s="28"/>
    </row>
    <row r="4155" spans="8:8" s="24" customFormat="1" ht="12.75" customHeight="1" x14ac:dyDescent="0.2">
      <c r="H4155" s="28"/>
    </row>
    <row r="4156" spans="8:8" s="24" customFormat="1" ht="12.75" customHeight="1" x14ac:dyDescent="0.2">
      <c r="H4156" s="28"/>
    </row>
    <row r="4157" spans="8:8" s="24" customFormat="1" ht="12.75" customHeight="1" x14ac:dyDescent="0.2">
      <c r="H4157" s="28"/>
    </row>
    <row r="4158" spans="8:8" s="24" customFormat="1" ht="12.75" customHeight="1" x14ac:dyDescent="0.2">
      <c r="H4158" s="28"/>
    </row>
    <row r="4159" spans="8:8" s="24" customFormat="1" ht="12.75" customHeight="1" x14ac:dyDescent="0.2">
      <c r="H4159" s="28"/>
    </row>
    <row r="4160" spans="8:8" s="24" customFormat="1" ht="12.75" customHeight="1" x14ac:dyDescent="0.2">
      <c r="H4160" s="28"/>
    </row>
    <row r="4161" spans="8:8" s="24" customFormat="1" ht="12.75" customHeight="1" x14ac:dyDescent="0.2">
      <c r="H4161" s="28"/>
    </row>
    <row r="4162" spans="8:8" s="24" customFormat="1" ht="12.75" customHeight="1" x14ac:dyDescent="0.2">
      <c r="H4162" s="28"/>
    </row>
    <row r="4163" spans="8:8" s="24" customFormat="1" ht="12.75" customHeight="1" x14ac:dyDescent="0.2">
      <c r="H4163" s="28"/>
    </row>
    <row r="4164" spans="8:8" s="24" customFormat="1" ht="12.75" customHeight="1" x14ac:dyDescent="0.2">
      <c r="H4164" s="28"/>
    </row>
    <row r="4165" spans="8:8" s="24" customFormat="1" ht="12.75" customHeight="1" x14ac:dyDescent="0.2">
      <c r="H4165" s="28"/>
    </row>
    <row r="4166" spans="8:8" s="24" customFormat="1" ht="12.75" customHeight="1" x14ac:dyDescent="0.2">
      <c r="H4166" s="28"/>
    </row>
    <row r="4167" spans="8:8" s="24" customFormat="1" ht="12.75" customHeight="1" x14ac:dyDescent="0.2">
      <c r="H4167" s="28"/>
    </row>
    <row r="4168" spans="8:8" s="24" customFormat="1" ht="12.75" customHeight="1" x14ac:dyDescent="0.2">
      <c r="H4168" s="28"/>
    </row>
    <row r="4169" spans="8:8" s="24" customFormat="1" ht="12.75" customHeight="1" x14ac:dyDescent="0.2">
      <c r="H4169" s="28"/>
    </row>
    <row r="4170" spans="8:8" s="24" customFormat="1" ht="12.75" customHeight="1" x14ac:dyDescent="0.2">
      <c r="H4170" s="28"/>
    </row>
    <row r="4171" spans="8:8" s="24" customFormat="1" ht="12.75" customHeight="1" x14ac:dyDescent="0.2">
      <c r="H4171" s="28"/>
    </row>
    <row r="4172" spans="8:8" s="24" customFormat="1" ht="12.75" customHeight="1" x14ac:dyDescent="0.2">
      <c r="H4172" s="28"/>
    </row>
    <row r="4173" spans="8:8" s="24" customFormat="1" ht="12.75" customHeight="1" x14ac:dyDescent="0.2">
      <c r="H4173" s="28"/>
    </row>
    <row r="4174" spans="8:8" s="24" customFormat="1" ht="12.75" customHeight="1" x14ac:dyDescent="0.2">
      <c r="H4174" s="28"/>
    </row>
    <row r="4175" spans="8:8" s="24" customFormat="1" ht="12.75" customHeight="1" x14ac:dyDescent="0.2">
      <c r="H4175" s="28"/>
    </row>
    <row r="4176" spans="8:8" s="24" customFormat="1" ht="12.75" customHeight="1" x14ac:dyDescent="0.2">
      <c r="H4176" s="28"/>
    </row>
    <row r="4177" spans="8:8" s="24" customFormat="1" ht="12.75" customHeight="1" x14ac:dyDescent="0.2">
      <c r="H4177" s="28"/>
    </row>
    <row r="4178" spans="8:8" s="24" customFormat="1" ht="12.75" customHeight="1" x14ac:dyDescent="0.2">
      <c r="H4178" s="28"/>
    </row>
    <row r="4179" spans="8:8" s="24" customFormat="1" ht="12.75" customHeight="1" x14ac:dyDescent="0.2">
      <c r="H4179" s="28"/>
    </row>
    <row r="4180" spans="8:8" s="24" customFormat="1" ht="12.75" customHeight="1" x14ac:dyDescent="0.2">
      <c r="H4180" s="28"/>
    </row>
    <row r="4181" spans="8:8" s="24" customFormat="1" ht="12.75" customHeight="1" x14ac:dyDescent="0.2">
      <c r="H4181" s="28"/>
    </row>
    <row r="4182" spans="8:8" s="24" customFormat="1" ht="12.75" customHeight="1" x14ac:dyDescent="0.2">
      <c r="H4182" s="28"/>
    </row>
    <row r="4183" spans="8:8" s="24" customFormat="1" ht="12.75" customHeight="1" x14ac:dyDescent="0.2">
      <c r="H4183" s="28"/>
    </row>
    <row r="4184" spans="8:8" s="24" customFormat="1" ht="12.75" customHeight="1" x14ac:dyDescent="0.2">
      <c r="H4184" s="28"/>
    </row>
    <row r="4185" spans="8:8" s="24" customFormat="1" ht="12.75" customHeight="1" x14ac:dyDescent="0.2">
      <c r="H4185" s="28"/>
    </row>
    <row r="4186" spans="8:8" s="24" customFormat="1" ht="12.75" customHeight="1" x14ac:dyDescent="0.2">
      <c r="H4186" s="28"/>
    </row>
    <row r="4187" spans="8:8" s="24" customFormat="1" ht="12.75" customHeight="1" x14ac:dyDescent="0.2">
      <c r="H4187" s="28"/>
    </row>
    <row r="4188" spans="8:8" s="24" customFormat="1" ht="12.75" customHeight="1" x14ac:dyDescent="0.2">
      <c r="H4188" s="28"/>
    </row>
    <row r="4189" spans="8:8" s="24" customFormat="1" ht="12.75" customHeight="1" x14ac:dyDescent="0.2">
      <c r="H4189" s="28"/>
    </row>
    <row r="4190" spans="8:8" s="24" customFormat="1" ht="12.75" customHeight="1" x14ac:dyDescent="0.2">
      <c r="H4190" s="28"/>
    </row>
    <row r="4191" spans="8:8" s="24" customFormat="1" ht="12.75" customHeight="1" x14ac:dyDescent="0.2">
      <c r="H4191" s="28"/>
    </row>
    <row r="4192" spans="8:8" s="24" customFormat="1" ht="12.75" customHeight="1" x14ac:dyDescent="0.2">
      <c r="H4192" s="28"/>
    </row>
    <row r="4193" spans="8:8" s="24" customFormat="1" ht="12.75" customHeight="1" x14ac:dyDescent="0.2">
      <c r="H4193" s="28"/>
    </row>
    <row r="4194" spans="8:8" s="24" customFormat="1" ht="12.75" customHeight="1" x14ac:dyDescent="0.2">
      <c r="H4194" s="28"/>
    </row>
    <row r="4195" spans="8:8" s="24" customFormat="1" ht="12.75" customHeight="1" x14ac:dyDescent="0.2">
      <c r="H4195" s="28"/>
    </row>
    <row r="4196" spans="8:8" s="24" customFormat="1" ht="12.75" customHeight="1" x14ac:dyDescent="0.2">
      <c r="H4196" s="28"/>
    </row>
    <row r="4197" spans="8:8" s="24" customFormat="1" ht="12.75" customHeight="1" x14ac:dyDescent="0.2">
      <c r="H4197" s="28"/>
    </row>
    <row r="4198" spans="8:8" s="24" customFormat="1" ht="12.75" customHeight="1" x14ac:dyDescent="0.2">
      <c r="H4198" s="28"/>
    </row>
    <row r="4199" spans="8:8" s="24" customFormat="1" ht="12.75" customHeight="1" x14ac:dyDescent="0.2">
      <c r="H4199" s="28"/>
    </row>
    <row r="4200" spans="8:8" s="24" customFormat="1" ht="12.75" customHeight="1" x14ac:dyDescent="0.2">
      <c r="H4200" s="28"/>
    </row>
    <row r="4201" spans="8:8" s="24" customFormat="1" ht="12.75" customHeight="1" x14ac:dyDescent="0.2">
      <c r="H4201" s="28"/>
    </row>
    <row r="4202" spans="8:8" s="24" customFormat="1" ht="12.75" customHeight="1" x14ac:dyDescent="0.2">
      <c r="H4202" s="28"/>
    </row>
    <row r="4203" spans="8:8" s="24" customFormat="1" ht="12.75" customHeight="1" x14ac:dyDescent="0.2">
      <c r="H4203" s="28"/>
    </row>
    <row r="4204" spans="8:8" s="24" customFormat="1" ht="12.75" customHeight="1" x14ac:dyDescent="0.2">
      <c r="H4204" s="28"/>
    </row>
    <row r="4205" spans="8:8" s="24" customFormat="1" ht="12.75" customHeight="1" x14ac:dyDescent="0.2">
      <c r="H4205" s="28"/>
    </row>
    <row r="4206" spans="8:8" s="24" customFormat="1" ht="12.75" customHeight="1" x14ac:dyDescent="0.2">
      <c r="H4206" s="28"/>
    </row>
    <row r="4207" spans="8:8" s="24" customFormat="1" ht="12.75" customHeight="1" x14ac:dyDescent="0.2">
      <c r="H4207" s="28"/>
    </row>
    <row r="4208" spans="8:8" s="24" customFormat="1" ht="12.75" customHeight="1" x14ac:dyDescent="0.2">
      <c r="H4208" s="28"/>
    </row>
    <row r="4209" spans="8:8" s="24" customFormat="1" ht="12.75" customHeight="1" x14ac:dyDescent="0.2">
      <c r="H4209" s="28"/>
    </row>
    <row r="4210" spans="8:8" s="24" customFormat="1" ht="12.75" customHeight="1" x14ac:dyDescent="0.2">
      <c r="H4210" s="28"/>
    </row>
    <row r="4211" spans="8:8" s="24" customFormat="1" ht="12.75" customHeight="1" x14ac:dyDescent="0.2">
      <c r="H4211" s="28"/>
    </row>
    <row r="4212" spans="8:8" s="24" customFormat="1" ht="12.75" customHeight="1" x14ac:dyDescent="0.2">
      <c r="H4212" s="28"/>
    </row>
    <row r="4213" spans="8:8" s="24" customFormat="1" ht="12.75" customHeight="1" x14ac:dyDescent="0.2">
      <c r="H4213" s="28"/>
    </row>
    <row r="4214" spans="8:8" s="24" customFormat="1" ht="12.75" customHeight="1" x14ac:dyDescent="0.2">
      <c r="H4214" s="28"/>
    </row>
    <row r="4215" spans="8:8" s="24" customFormat="1" ht="12.75" customHeight="1" x14ac:dyDescent="0.2">
      <c r="H4215" s="28"/>
    </row>
    <row r="4216" spans="8:8" s="24" customFormat="1" ht="12.75" customHeight="1" x14ac:dyDescent="0.2">
      <c r="H4216" s="28"/>
    </row>
    <row r="4217" spans="8:8" s="24" customFormat="1" ht="12.75" customHeight="1" x14ac:dyDescent="0.2">
      <c r="H4217" s="28"/>
    </row>
    <row r="4218" spans="8:8" s="24" customFormat="1" ht="12.75" customHeight="1" x14ac:dyDescent="0.2">
      <c r="H4218" s="28"/>
    </row>
    <row r="4219" spans="8:8" s="24" customFormat="1" ht="12.75" customHeight="1" x14ac:dyDescent="0.2">
      <c r="H4219" s="28"/>
    </row>
    <row r="4220" spans="8:8" s="24" customFormat="1" ht="12.75" customHeight="1" x14ac:dyDescent="0.2">
      <c r="H4220" s="28"/>
    </row>
    <row r="4221" spans="8:8" s="24" customFormat="1" ht="12.75" customHeight="1" x14ac:dyDescent="0.2">
      <c r="H4221" s="28"/>
    </row>
    <row r="4222" spans="8:8" s="24" customFormat="1" ht="12.75" customHeight="1" x14ac:dyDescent="0.2">
      <c r="H4222" s="28"/>
    </row>
    <row r="4223" spans="8:8" s="24" customFormat="1" ht="12.75" customHeight="1" x14ac:dyDescent="0.2">
      <c r="H4223" s="28"/>
    </row>
    <row r="4224" spans="8:8" s="24" customFormat="1" ht="12.75" customHeight="1" x14ac:dyDescent="0.2">
      <c r="H4224" s="28"/>
    </row>
    <row r="4225" spans="8:8" s="24" customFormat="1" ht="12.75" customHeight="1" x14ac:dyDescent="0.2">
      <c r="H4225" s="28"/>
    </row>
    <row r="4226" spans="8:8" s="24" customFormat="1" ht="12.75" customHeight="1" x14ac:dyDescent="0.2">
      <c r="H4226" s="28"/>
    </row>
    <row r="4227" spans="8:8" s="24" customFormat="1" ht="12.75" customHeight="1" x14ac:dyDescent="0.2">
      <c r="H4227" s="28"/>
    </row>
    <row r="4228" spans="8:8" s="24" customFormat="1" ht="12.75" customHeight="1" x14ac:dyDescent="0.2">
      <c r="H4228" s="28"/>
    </row>
    <row r="4229" spans="8:8" s="24" customFormat="1" ht="12.75" customHeight="1" x14ac:dyDescent="0.2">
      <c r="H4229" s="28"/>
    </row>
    <row r="4230" spans="8:8" s="24" customFormat="1" ht="12.75" customHeight="1" x14ac:dyDescent="0.2">
      <c r="H4230" s="28"/>
    </row>
    <row r="4231" spans="8:8" s="24" customFormat="1" ht="12.75" customHeight="1" x14ac:dyDescent="0.2">
      <c r="H4231" s="28"/>
    </row>
    <row r="4232" spans="8:8" s="24" customFormat="1" ht="12.75" customHeight="1" x14ac:dyDescent="0.2">
      <c r="H4232" s="28"/>
    </row>
    <row r="4233" spans="8:8" s="24" customFormat="1" ht="12.75" customHeight="1" x14ac:dyDescent="0.2">
      <c r="H4233" s="28"/>
    </row>
    <row r="4234" spans="8:8" s="24" customFormat="1" ht="12.75" customHeight="1" x14ac:dyDescent="0.2">
      <c r="H4234" s="28"/>
    </row>
    <row r="4235" spans="8:8" s="24" customFormat="1" ht="12.75" customHeight="1" x14ac:dyDescent="0.2">
      <c r="H4235" s="28"/>
    </row>
    <row r="4236" spans="8:8" s="24" customFormat="1" ht="12.75" customHeight="1" x14ac:dyDescent="0.2">
      <c r="H4236" s="28"/>
    </row>
    <row r="4237" spans="8:8" s="24" customFormat="1" ht="12.75" customHeight="1" x14ac:dyDescent="0.2">
      <c r="H4237" s="28"/>
    </row>
    <row r="4238" spans="8:8" s="24" customFormat="1" ht="12.75" customHeight="1" x14ac:dyDescent="0.2">
      <c r="H4238" s="28"/>
    </row>
    <row r="4239" spans="8:8" s="24" customFormat="1" ht="12.75" customHeight="1" x14ac:dyDescent="0.2">
      <c r="H4239" s="28"/>
    </row>
    <row r="4240" spans="8:8" s="24" customFormat="1" ht="12.75" customHeight="1" x14ac:dyDescent="0.2">
      <c r="H4240" s="28"/>
    </row>
    <row r="4241" spans="8:8" s="24" customFormat="1" ht="12.75" customHeight="1" x14ac:dyDescent="0.2">
      <c r="H4241" s="28"/>
    </row>
    <row r="4242" spans="8:8" s="24" customFormat="1" ht="12.75" customHeight="1" x14ac:dyDescent="0.2">
      <c r="H4242" s="28"/>
    </row>
    <row r="4243" spans="8:8" s="24" customFormat="1" ht="12.75" customHeight="1" x14ac:dyDescent="0.2">
      <c r="H4243" s="28"/>
    </row>
    <row r="4244" spans="8:8" s="24" customFormat="1" ht="12.75" customHeight="1" x14ac:dyDescent="0.2">
      <c r="H4244" s="28"/>
    </row>
    <row r="4245" spans="8:8" s="24" customFormat="1" ht="12.75" customHeight="1" x14ac:dyDescent="0.2">
      <c r="H4245" s="28"/>
    </row>
    <row r="4246" spans="8:8" s="24" customFormat="1" ht="12.75" customHeight="1" x14ac:dyDescent="0.2">
      <c r="H4246" s="28"/>
    </row>
    <row r="4247" spans="8:8" s="24" customFormat="1" ht="12.75" customHeight="1" x14ac:dyDescent="0.2">
      <c r="H4247" s="28"/>
    </row>
    <row r="4248" spans="8:8" s="24" customFormat="1" ht="12.75" customHeight="1" x14ac:dyDescent="0.2">
      <c r="H4248" s="28"/>
    </row>
    <row r="4249" spans="8:8" s="24" customFormat="1" ht="12.75" customHeight="1" x14ac:dyDescent="0.2">
      <c r="H4249" s="28"/>
    </row>
    <row r="4250" spans="8:8" s="24" customFormat="1" ht="12.75" customHeight="1" x14ac:dyDescent="0.2">
      <c r="H4250" s="28"/>
    </row>
    <row r="4251" spans="8:8" s="24" customFormat="1" ht="12.75" customHeight="1" x14ac:dyDescent="0.2">
      <c r="H4251" s="28"/>
    </row>
    <row r="4252" spans="8:8" s="24" customFormat="1" ht="12.75" customHeight="1" x14ac:dyDescent="0.2">
      <c r="H4252" s="28"/>
    </row>
    <row r="4253" spans="8:8" s="24" customFormat="1" ht="12.75" customHeight="1" x14ac:dyDescent="0.2">
      <c r="H4253" s="28"/>
    </row>
    <row r="4254" spans="8:8" s="24" customFormat="1" ht="12.75" customHeight="1" x14ac:dyDescent="0.2">
      <c r="H4254" s="28"/>
    </row>
    <row r="4255" spans="8:8" s="24" customFormat="1" ht="12.75" customHeight="1" x14ac:dyDescent="0.2">
      <c r="H4255" s="28"/>
    </row>
    <row r="4256" spans="8:8" s="24" customFormat="1" ht="12.75" customHeight="1" x14ac:dyDescent="0.2">
      <c r="H4256" s="28"/>
    </row>
    <row r="4257" spans="8:8" s="24" customFormat="1" ht="12.75" customHeight="1" x14ac:dyDescent="0.2">
      <c r="H4257" s="28"/>
    </row>
    <row r="4258" spans="8:8" s="24" customFormat="1" ht="12.75" customHeight="1" x14ac:dyDescent="0.2">
      <c r="H4258" s="28"/>
    </row>
    <row r="4259" spans="8:8" s="24" customFormat="1" ht="12.75" customHeight="1" x14ac:dyDescent="0.2">
      <c r="H4259" s="28"/>
    </row>
    <row r="4260" spans="8:8" s="24" customFormat="1" ht="12.75" customHeight="1" x14ac:dyDescent="0.2">
      <c r="H4260" s="28"/>
    </row>
    <row r="4261" spans="8:8" s="24" customFormat="1" ht="12.75" customHeight="1" x14ac:dyDescent="0.2">
      <c r="H4261" s="28"/>
    </row>
    <row r="4262" spans="8:8" s="24" customFormat="1" ht="12.75" customHeight="1" x14ac:dyDescent="0.2">
      <c r="H4262" s="28"/>
    </row>
    <row r="4263" spans="8:8" s="24" customFormat="1" ht="12.75" customHeight="1" x14ac:dyDescent="0.2">
      <c r="H4263" s="28"/>
    </row>
    <row r="4264" spans="8:8" s="24" customFormat="1" ht="12.75" customHeight="1" x14ac:dyDescent="0.2">
      <c r="H4264" s="28"/>
    </row>
    <row r="4265" spans="8:8" s="24" customFormat="1" ht="12.75" customHeight="1" x14ac:dyDescent="0.2">
      <c r="H4265" s="28"/>
    </row>
    <row r="4266" spans="8:8" s="24" customFormat="1" ht="12.75" customHeight="1" x14ac:dyDescent="0.2">
      <c r="H4266" s="28"/>
    </row>
    <row r="4267" spans="8:8" s="24" customFormat="1" ht="12.75" customHeight="1" x14ac:dyDescent="0.2">
      <c r="H4267" s="28"/>
    </row>
    <row r="4268" spans="8:8" s="24" customFormat="1" ht="12.75" customHeight="1" x14ac:dyDescent="0.2">
      <c r="H4268" s="28"/>
    </row>
    <row r="4269" spans="8:8" s="24" customFormat="1" ht="12.75" customHeight="1" x14ac:dyDescent="0.2">
      <c r="H4269" s="28"/>
    </row>
    <row r="4270" spans="8:8" s="24" customFormat="1" ht="12.75" customHeight="1" x14ac:dyDescent="0.2">
      <c r="H4270" s="28"/>
    </row>
    <row r="4271" spans="8:8" s="24" customFormat="1" ht="12.75" customHeight="1" x14ac:dyDescent="0.2">
      <c r="H4271" s="28"/>
    </row>
    <row r="4272" spans="8:8" s="24" customFormat="1" ht="12.75" customHeight="1" x14ac:dyDescent="0.2">
      <c r="H4272" s="28"/>
    </row>
    <row r="4273" spans="8:8" s="24" customFormat="1" ht="12.75" customHeight="1" x14ac:dyDescent="0.2">
      <c r="H4273" s="28"/>
    </row>
    <row r="4274" spans="8:8" s="24" customFormat="1" ht="12.75" customHeight="1" x14ac:dyDescent="0.2">
      <c r="H4274" s="28"/>
    </row>
    <row r="4275" spans="8:8" s="24" customFormat="1" ht="12.75" customHeight="1" x14ac:dyDescent="0.2">
      <c r="H4275" s="28"/>
    </row>
    <row r="4276" spans="8:8" s="24" customFormat="1" ht="12.75" customHeight="1" x14ac:dyDescent="0.2">
      <c r="H4276" s="28"/>
    </row>
    <row r="4277" spans="8:8" s="24" customFormat="1" ht="12.75" customHeight="1" x14ac:dyDescent="0.2">
      <c r="H4277" s="28"/>
    </row>
    <row r="4278" spans="8:8" s="24" customFormat="1" ht="12.75" customHeight="1" x14ac:dyDescent="0.2">
      <c r="H4278" s="28"/>
    </row>
    <row r="4279" spans="8:8" s="24" customFormat="1" ht="12.75" customHeight="1" x14ac:dyDescent="0.2">
      <c r="H4279" s="28"/>
    </row>
    <row r="4280" spans="8:8" s="24" customFormat="1" ht="12.75" customHeight="1" x14ac:dyDescent="0.2">
      <c r="H4280" s="28"/>
    </row>
    <row r="4281" spans="8:8" s="24" customFormat="1" ht="12.75" customHeight="1" x14ac:dyDescent="0.2">
      <c r="H4281" s="28"/>
    </row>
    <row r="4282" spans="8:8" s="24" customFormat="1" ht="12.75" customHeight="1" x14ac:dyDescent="0.2">
      <c r="H4282" s="28"/>
    </row>
    <row r="4283" spans="8:8" s="24" customFormat="1" ht="12.75" customHeight="1" x14ac:dyDescent="0.2">
      <c r="H4283" s="28"/>
    </row>
    <row r="4284" spans="8:8" s="24" customFormat="1" ht="12.75" customHeight="1" x14ac:dyDescent="0.2">
      <c r="H4284" s="28"/>
    </row>
    <row r="4285" spans="8:8" s="24" customFormat="1" ht="12.75" customHeight="1" x14ac:dyDescent="0.2">
      <c r="H4285" s="28"/>
    </row>
    <row r="4286" spans="8:8" s="24" customFormat="1" ht="12.75" customHeight="1" x14ac:dyDescent="0.2">
      <c r="H4286" s="28"/>
    </row>
    <row r="4287" spans="8:8" s="24" customFormat="1" ht="12.75" customHeight="1" x14ac:dyDescent="0.2">
      <c r="H4287" s="28"/>
    </row>
    <row r="4288" spans="8:8" s="24" customFormat="1" ht="12.75" customHeight="1" x14ac:dyDescent="0.2">
      <c r="H4288" s="28"/>
    </row>
    <row r="4289" spans="8:8" s="24" customFormat="1" ht="12.75" customHeight="1" x14ac:dyDescent="0.2">
      <c r="H4289" s="28"/>
    </row>
    <row r="4290" spans="8:8" s="24" customFormat="1" ht="12.75" customHeight="1" x14ac:dyDescent="0.2">
      <c r="H4290" s="28"/>
    </row>
    <row r="4291" spans="8:8" s="24" customFormat="1" ht="12.75" customHeight="1" x14ac:dyDescent="0.2">
      <c r="H4291" s="28"/>
    </row>
    <row r="4292" spans="8:8" s="24" customFormat="1" ht="12.75" customHeight="1" x14ac:dyDescent="0.2">
      <c r="H4292" s="28"/>
    </row>
    <row r="4293" spans="8:8" s="24" customFormat="1" ht="12.75" customHeight="1" x14ac:dyDescent="0.2">
      <c r="H4293" s="28"/>
    </row>
    <row r="4294" spans="8:8" s="24" customFormat="1" ht="12.75" customHeight="1" x14ac:dyDescent="0.2">
      <c r="H4294" s="28"/>
    </row>
    <row r="4295" spans="8:8" s="24" customFormat="1" ht="12.75" customHeight="1" x14ac:dyDescent="0.2">
      <c r="H4295" s="28"/>
    </row>
    <row r="4296" spans="8:8" s="24" customFormat="1" ht="12.75" customHeight="1" x14ac:dyDescent="0.2">
      <c r="H4296" s="28"/>
    </row>
    <row r="4297" spans="8:8" s="24" customFormat="1" ht="12.75" customHeight="1" x14ac:dyDescent="0.2">
      <c r="H4297" s="28"/>
    </row>
    <row r="4298" spans="8:8" s="24" customFormat="1" ht="12.75" customHeight="1" x14ac:dyDescent="0.2">
      <c r="H4298" s="28"/>
    </row>
    <row r="4299" spans="8:8" s="24" customFormat="1" ht="12.75" customHeight="1" x14ac:dyDescent="0.2">
      <c r="H4299" s="28"/>
    </row>
    <row r="4300" spans="8:8" s="24" customFormat="1" ht="12.75" customHeight="1" x14ac:dyDescent="0.2">
      <c r="H4300" s="28"/>
    </row>
    <row r="4301" spans="8:8" s="24" customFormat="1" ht="12.75" customHeight="1" x14ac:dyDescent="0.2">
      <c r="H4301" s="28"/>
    </row>
    <row r="4302" spans="8:8" s="24" customFormat="1" ht="12.75" customHeight="1" x14ac:dyDescent="0.2">
      <c r="H4302" s="28"/>
    </row>
    <row r="4303" spans="8:8" s="24" customFormat="1" ht="12.75" customHeight="1" x14ac:dyDescent="0.2">
      <c r="H4303" s="28"/>
    </row>
    <row r="4304" spans="8:8" s="24" customFormat="1" ht="12.75" customHeight="1" x14ac:dyDescent="0.2">
      <c r="H4304" s="28"/>
    </row>
    <row r="4305" spans="8:8" s="24" customFormat="1" ht="12.75" customHeight="1" x14ac:dyDescent="0.2">
      <c r="H4305" s="28"/>
    </row>
    <row r="4306" spans="8:8" s="24" customFormat="1" ht="12.75" customHeight="1" x14ac:dyDescent="0.2">
      <c r="H4306" s="28"/>
    </row>
    <row r="4307" spans="8:8" s="24" customFormat="1" ht="12.75" customHeight="1" x14ac:dyDescent="0.2">
      <c r="H4307" s="28"/>
    </row>
    <row r="4308" spans="8:8" s="24" customFormat="1" ht="12.75" customHeight="1" x14ac:dyDescent="0.2">
      <c r="H4308" s="28"/>
    </row>
    <row r="4309" spans="8:8" s="24" customFormat="1" ht="12.75" customHeight="1" x14ac:dyDescent="0.2">
      <c r="H4309" s="28"/>
    </row>
    <row r="4310" spans="8:8" s="24" customFormat="1" ht="12.75" customHeight="1" x14ac:dyDescent="0.2">
      <c r="H4310" s="28"/>
    </row>
    <row r="4311" spans="8:8" s="24" customFormat="1" ht="12.75" customHeight="1" x14ac:dyDescent="0.2">
      <c r="H4311" s="28"/>
    </row>
    <row r="4312" spans="8:8" s="24" customFormat="1" ht="12.75" customHeight="1" x14ac:dyDescent="0.2">
      <c r="H4312" s="28"/>
    </row>
    <row r="4313" spans="8:8" s="24" customFormat="1" ht="12.75" customHeight="1" x14ac:dyDescent="0.2">
      <c r="H4313" s="28"/>
    </row>
    <row r="4314" spans="8:8" s="24" customFormat="1" ht="12.75" customHeight="1" x14ac:dyDescent="0.2">
      <c r="H4314" s="28"/>
    </row>
    <row r="4315" spans="8:8" s="24" customFormat="1" ht="12.75" customHeight="1" x14ac:dyDescent="0.2">
      <c r="H4315" s="28"/>
    </row>
    <row r="4316" spans="8:8" s="24" customFormat="1" ht="12.75" customHeight="1" x14ac:dyDescent="0.2">
      <c r="H4316" s="28"/>
    </row>
    <row r="4317" spans="8:8" s="24" customFormat="1" ht="12.75" customHeight="1" x14ac:dyDescent="0.2">
      <c r="H4317" s="28"/>
    </row>
    <row r="4318" spans="8:8" s="24" customFormat="1" ht="12.75" customHeight="1" x14ac:dyDescent="0.2">
      <c r="H4318" s="28"/>
    </row>
    <row r="4319" spans="8:8" s="24" customFormat="1" ht="12.75" customHeight="1" x14ac:dyDescent="0.2">
      <c r="H4319" s="28"/>
    </row>
    <row r="4320" spans="8:8" s="24" customFormat="1" ht="12.75" customHeight="1" x14ac:dyDescent="0.2">
      <c r="H4320" s="28"/>
    </row>
    <row r="4321" spans="8:8" s="24" customFormat="1" ht="12.75" customHeight="1" x14ac:dyDescent="0.2">
      <c r="H4321" s="28"/>
    </row>
    <row r="4322" spans="8:8" s="24" customFormat="1" ht="12.75" customHeight="1" x14ac:dyDescent="0.2">
      <c r="H4322" s="28"/>
    </row>
    <row r="4323" spans="8:8" s="24" customFormat="1" ht="12.75" customHeight="1" x14ac:dyDescent="0.2">
      <c r="H4323" s="28"/>
    </row>
    <row r="4324" spans="8:8" s="24" customFormat="1" ht="12.75" customHeight="1" x14ac:dyDescent="0.2">
      <c r="H4324" s="28"/>
    </row>
    <row r="4325" spans="8:8" s="24" customFormat="1" ht="12.75" customHeight="1" x14ac:dyDescent="0.2">
      <c r="H4325" s="28"/>
    </row>
    <row r="4326" spans="8:8" s="24" customFormat="1" ht="12.75" customHeight="1" x14ac:dyDescent="0.2">
      <c r="H4326" s="28"/>
    </row>
    <row r="4327" spans="8:8" s="24" customFormat="1" ht="12.75" customHeight="1" x14ac:dyDescent="0.2">
      <c r="H4327" s="28"/>
    </row>
    <row r="4328" spans="8:8" s="24" customFormat="1" ht="12.75" customHeight="1" x14ac:dyDescent="0.2">
      <c r="H4328" s="28"/>
    </row>
    <row r="4329" spans="8:8" s="24" customFormat="1" ht="12.75" customHeight="1" x14ac:dyDescent="0.2">
      <c r="H4329" s="28"/>
    </row>
    <row r="4330" spans="8:8" s="24" customFormat="1" ht="12.75" customHeight="1" x14ac:dyDescent="0.2">
      <c r="H4330" s="28"/>
    </row>
    <row r="4331" spans="8:8" s="24" customFormat="1" ht="12.75" customHeight="1" x14ac:dyDescent="0.2">
      <c r="H4331" s="28"/>
    </row>
    <row r="4332" spans="8:8" s="24" customFormat="1" ht="12.75" customHeight="1" x14ac:dyDescent="0.2">
      <c r="H4332" s="28"/>
    </row>
    <row r="4333" spans="8:8" s="24" customFormat="1" ht="12.75" customHeight="1" x14ac:dyDescent="0.2">
      <c r="H4333" s="28"/>
    </row>
    <row r="4334" spans="8:8" s="24" customFormat="1" ht="12.75" customHeight="1" x14ac:dyDescent="0.2">
      <c r="H4334" s="28"/>
    </row>
    <row r="4335" spans="8:8" s="24" customFormat="1" ht="12.75" customHeight="1" x14ac:dyDescent="0.2">
      <c r="H4335" s="28"/>
    </row>
    <row r="4336" spans="8:8" s="24" customFormat="1" ht="12.75" customHeight="1" x14ac:dyDescent="0.2">
      <c r="H4336" s="28"/>
    </row>
    <row r="4337" spans="8:8" s="24" customFormat="1" ht="12.75" customHeight="1" x14ac:dyDescent="0.2">
      <c r="H4337" s="28"/>
    </row>
    <row r="4338" spans="8:8" s="24" customFormat="1" ht="12.75" customHeight="1" x14ac:dyDescent="0.2">
      <c r="H4338" s="28"/>
    </row>
    <row r="4339" spans="8:8" s="24" customFormat="1" ht="12.75" customHeight="1" x14ac:dyDescent="0.2">
      <c r="H4339" s="28"/>
    </row>
    <row r="4340" spans="8:8" s="24" customFormat="1" ht="12.75" customHeight="1" x14ac:dyDescent="0.2">
      <c r="H4340" s="28"/>
    </row>
    <row r="4341" spans="8:8" s="24" customFormat="1" ht="12.75" customHeight="1" x14ac:dyDescent="0.2">
      <c r="H4341" s="28"/>
    </row>
    <row r="4342" spans="8:8" s="24" customFormat="1" ht="12.75" customHeight="1" x14ac:dyDescent="0.2">
      <c r="H4342" s="28"/>
    </row>
    <row r="4343" spans="8:8" s="24" customFormat="1" ht="12.75" customHeight="1" x14ac:dyDescent="0.2">
      <c r="H4343" s="28"/>
    </row>
    <row r="4344" spans="8:8" s="24" customFormat="1" ht="12.75" customHeight="1" x14ac:dyDescent="0.2">
      <c r="H4344" s="28"/>
    </row>
    <row r="4345" spans="8:8" s="24" customFormat="1" ht="12.75" customHeight="1" x14ac:dyDescent="0.2">
      <c r="H4345" s="28"/>
    </row>
    <row r="4346" spans="8:8" s="24" customFormat="1" ht="12.75" customHeight="1" x14ac:dyDescent="0.2">
      <c r="H4346" s="28"/>
    </row>
    <row r="4347" spans="8:8" s="24" customFormat="1" ht="12.75" customHeight="1" x14ac:dyDescent="0.2">
      <c r="H4347" s="28"/>
    </row>
    <row r="4348" spans="8:8" s="24" customFormat="1" ht="12.75" customHeight="1" x14ac:dyDescent="0.2">
      <c r="H4348" s="28"/>
    </row>
    <row r="4349" spans="8:8" s="24" customFormat="1" ht="12.75" customHeight="1" x14ac:dyDescent="0.2">
      <c r="H4349" s="28"/>
    </row>
    <row r="4350" spans="8:8" s="24" customFormat="1" ht="12.75" customHeight="1" x14ac:dyDescent="0.2">
      <c r="H4350" s="28"/>
    </row>
    <row r="4351" spans="8:8" s="24" customFormat="1" ht="12.75" customHeight="1" x14ac:dyDescent="0.2">
      <c r="H4351" s="28"/>
    </row>
    <row r="4352" spans="8:8" s="24" customFormat="1" ht="12.75" customHeight="1" x14ac:dyDescent="0.2">
      <c r="H4352" s="28"/>
    </row>
    <row r="4353" spans="8:8" s="24" customFormat="1" ht="12.75" customHeight="1" x14ac:dyDescent="0.2">
      <c r="H4353" s="28"/>
    </row>
    <row r="4354" spans="8:8" s="24" customFormat="1" ht="12.75" customHeight="1" x14ac:dyDescent="0.2">
      <c r="H4354" s="28"/>
    </row>
    <row r="4355" spans="8:8" s="24" customFormat="1" ht="12.75" customHeight="1" x14ac:dyDescent="0.2">
      <c r="H4355" s="28"/>
    </row>
    <row r="4356" spans="8:8" s="24" customFormat="1" ht="12.75" customHeight="1" x14ac:dyDescent="0.2">
      <c r="H4356" s="28"/>
    </row>
    <row r="4357" spans="8:8" s="24" customFormat="1" ht="12.75" customHeight="1" x14ac:dyDescent="0.2">
      <c r="H4357" s="28"/>
    </row>
    <row r="4358" spans="8:8" s="24" customFormat="1" ht="12.75" customHeight="1" x14ac:dyDescent="0.2">
      <c r="H4358" s="28"/>
    </row>
    <row r="4359" spans="8:8" s="24" customFormat="1" ht="12.75" customHeight="1" x14ac:dyDescent="0.2">
      <c r="H4359" s="28"/>
    </row>
    <row r="4360" spans="8:8" s="24" customFormat="1" ht="12.75" customHeight="1" x14ac:dyDescent="0.2">
      <c r="H4360" s="28"/>
    </row>
    <row r="4361" spans="8:8" s="24" customFormat="1" ht="12.75" customHeight="1" x14ac:dyDescent="0.2">
      <c r="H4361" s="28"/>
    </row>
    <row r="4362" spans="8:8" s="24" customFormat="1" ht="12.75" customHeight="1" x14ac:dyDescent="0.2">
      <c r="H4362" s="28"/>
    </row>
    <row r="4363" spans="8:8" s="24" customFormat="1" ht="12.75" customHeight="1" x14ac:dyDescent="0.2">
      <c r="H4363" s="28"/>
    </row>
    <row r="4364" spans="8:8" s="24" customFormat="1" ht="12.75" customHeight="1" x14ac:dyDescent="0.2">
      <c r="H4364" s="28"/>
    </row>
    <row r="4365" spans="8:8" s="24" customFormat="1" ht="12.75" customHeight="1" x14ac:dyDescent="0.2">
      <c r="H4365" s="28"/>
    </row>
    <row r="4366" spans="8:8" s="24" customFormat="1" ht="12.75" customHeight="1" x14ac:dyDescent="0.2">
      <c r="H4366" s="28"/>
    </row>
    <row r="4367" spans="8:8" s="24" customFormat="1" ht="12.75" customHeight="1" x14ac:dyDescent="0.2">
      <c r="H4367" s="28"/>
    </row>
    <row r="4368" spans="8:8" s="24" customFormat="1" ht="12.75" customHeight="1" x14ac:dyDescent="0.2">
      <c r="H4368" s="28"/>
    </row>
    <row r="4369" spans="8:8" s="24" customFormat="1" ht="12.75" customHeight="1" x14ac:dyDescent="0.2">
      <c r="H4369" s="28"/>
    </row>
    <row r="4370" spans="8:8" s="24" customFormat="1" ht="12.75" customHeight="1" x14ac:dyDescent="0.2">
      <c r="H4370" s="28"/>
    </row>
    <row r="4371" spans="8:8" s="24" customFormat="1" ht="12.75" customHeight="1" x14ac:dyDescent="0.2">
      <c r="H4371" s="28"/>
    </row>
    <row r="4372" spans="8:8" s="24" customFormat="1" ht="12.75" customHeight="1" x14ac:dyDescent="0.2">
      <c r="H4372" s="28"/>
    </row>
    <row r="4373" spans="8:8" s="24" customFormat="1" ht="12.75" customHeight="1" x14ac:dyDescent="0.2">
      <c r="H4373" s="28"/>
    </row>
    <row r="4374" spans="8:8" s="24" customFormat="1" ht="12.75" customHeight="1" x14ac:dyDescent="0.2">
      <c r="H4374" s="28"/>
    </row>
    <row r="4375" spans="8:8" s="24" customFormat="1" ht="12.75" customHeight="1" x14ac:dyDescent="0.2">
      <c r="H4375" s="28"/>
    </row>
    <row r="4376" spans="8:8" s="24" customFormat="1" ht="12.75" customHeight="1" x14ac:dyDescent="0.2">
      <c r="H4376" s="28"/>
    </row>
    <row r="4377" spans="8:8" s="24" customFormat="1" ht="12.75" customHeight="1" x14ac:dyDescent="0.2">
      <c r="H4377" s="28"/>
    </row>
    <row r="4378" spans="8:8" s="24" customFormat="1" ht="12.75" customHeight="1" x14ac:dyDescent="0.2">
      <c r="H4378" s="28"/>
    </row>
    <row r="4379" spans="8:8" s="24" customFormat="1" ht="12.75" customHeight="1" x14ac:dyDescent="0.2">
      <c r="H4379" s="28"/>
    </row>
    <row r="4380" spans="8:8" s="24" customFormat="1" ht="12.75" customHeight="1" x14ac:dyDescent="0.2">
      <c r="H4380" s="28"/>
    </row>
    <row r="4381" spans="8:8" s="24" customFormat="1" ht="12.75" customHeight="1" x14ac:dyDescent="0.2">
      <c r="H4381" s="28"/>
    </row>
    <row r="4382" spans="8:8" s="24" customFormat="1" ht="12.75" customHeight="1" x14ac:dyDescent="0.2">
      <c r="H4382" s="28"/>
    </row>
    <row r="4383" spans="8:8" s="24" customFormat="1" ht="12.75" customHeight="1" x14ac:dyDescent="0.2">
      <c r="H4383" s="28"/>
    </row>
    <row r="4384" spans="8:8" s="24" customFormat="1" ht="12.75" customHeight="1" x14ac:dyDescent="0.2">
      <c r="H4384" s="28"/>
    </row>
    <row r="4385" spans="8:8" s="24" customFormat="1" ht="12.75" customHeight="1" x14ac:dyDescent="0.2">
      <c r="H4385" s="28"/>
    </row>
    <row r="4386" spans="8:8" s="24" customFormat="1" ht="12.75" customHeight="1" x14ac:dyDescent="0.2">
      <c r="H4386" s="28"/>
    </row>
    <row r="4387" spans="8:8" s="24" customFormat="1" ht="12.75" customHeight="1" x14ac:dyDescent="0.2">
      <c r="H4387" s="28"/>
    </row>
    <row r="4388" spans="8:8" s="24" customFormat="1" ht="12.75" customHeight="1" x14ac:dyDescent="0.2">
      <c r="H4388" s="28"/>
    </row>
    <row r="4389" spans="8:8" s="24" customFormat="1" ht="12.75" customHeight="1" x14ac:dyDescent="0.2">
      <c r="H4389" s="28"/>
    </row>
    <row r="4390" spans="8:8" s="24" customFormat="1" ht="12.75" customHeight="1" x14ac:dyDescent="0.2">
      <c r="H4390" s="28"/>
    </row>
    <row r="4391" spans="8:8" s="24" customFormat="1" ht="12.75" customHeight="1" x14ac:dyDescent="0.2">
      <c r="H4391" s="28"/>
    </row>
    <row r="4392" spans="8:8" s="24" customFormat="1" ht="12.75" customHeight="1" x14ac:dyDescent="0.2">
      <c r="H4392" s="28"/>
    </row>
    <row r="4393" spans="8:8" s="24" customFormat="1" ht="12.75" customHeight="1" x14ac:dyDescent="0.2">
      <c r="H4393" s="28"/>
    </row>
    <row r="4394" spans="8:8" s="24" customFormat="1" ht="12.75" customHeight="1" x14ac:dyDescent="0.2">
      <c r="H4394" s="28"/>
    </row>
    <row r="4395" spans="8:8" s="24" customFormat="1" ht="12.75" customHeight="1" x14ac:dyDescent="0.2">
      <c r="H4395" s="28"/>
    </row>
    <row r="4396" spans="8:8" s="24" customFormat="1" ht="12.75" customHeight="1" x14ac:dyDescent="0.2">
      <c r="H4396" s="28"/>
    </row>
    <row r="4397" spans="8:8" s="24" customFormat="1" ht="12.75" customHeight="1" x14ac:dyDescent="0.2">
      <c r="H4397" s="28"/>
    </row>
    <row r="4398" spans="8:8" s="24" customFormat="1" ht="12.75" customHeight="1" x14ac:dyDescent="0.2">
      <c r="H4398" s="28"/>
    </row>
    <row r="4399" spans="8:8" s="24" customFormat="1" ht="12.75" customHeight="1" x14ac:dyDescent="0.2">
      <c r="H4399" s="28"/>
    </row>
    <row r="4400" spans="8:8" s="24" customFormat="1" ht="12.75" customHeight="1" x14ac:dyDescent="0.2">
      <c r="H4400" s="28"/>
    </row>
    <row r="4401" spans="8:8" s="24" customFormat="1" ht="12.75" customHeight="1" x14ac:dyDescent="0.2">
      <c r="H4401" s="28"/>
    </row>
    <row r="4402" spans="8:8" s="24" customFormat="1" ht="12.75" customHeight="1" x14ac:dyDescent="0.2">
      <c r="H4402" s="28"/>
    </row>
    <row r="4403" spans="8:8" s="24" customFormat="1" ht="12.75" customHeight="1" x14ac:dyDescent="0.2">
      <c r="H4403" s="28"/>
    </row>
    <row r="4404" spans="8:8" s="24" customFormat="1" ht="12.75" customHeight="1" x14ac:dyDescent="0.2">
      <c r="H4404" s="28"/>
    </row>
    <row r="4405" spans="8:8" s="24" customFormat="1" ht="12.75" customHeight="1" x14ac:dyDescent="0.2">
      <c r="H4405" s="28"/>
    </row>
    <row r="4406" spans="8:8" s="24" customFormat="1" ht="12.75" customHeight="1" x14ac:dyDescent="0.2">
      <c r="H4406" s="28"/>
    </row>
    <row r="4407" spans="8:8" s="24" customFormat="1" ht="12.75" customHeight="1" x14ac:dyDescent="0.2">
      <c r="H4407" s="28"/>
    </row>
    <row r="4408" spans="8:8" s="24" customFormat="1" ht="12.75" customHeight="1" x14ac:dyDescent="0.2">
      <c r="H4408" s="28"/>
    </row>
    <row r="4409" spans="8:8" s="24" customFormat="1" ht="12.75" customHeight="1" x14ac:dyDescent="0.2">
      <c r="H4409" s="28"/>
    </row>
    <row r="4410" spans="8:8" s="24" customFormat="1" ht="12.75" customHeight="1" x14ac:dyDescent="0.2">
      <c r="H4410" s="28"/>
    </row>
    <row r="4411" spans="8:8" s="24" customFormat="1" ht="12.75" customHeight="1" x14ac:dyDescent="0.2">
      <c r="H4411" s="28"/>
    </row>
    <row r="4412" spans="8:8" s="24" customFormat="1" ht="12.75" customHeight="1" x14ac:dyDescent="0.2">
      <c r="H4412" s="28"/>
    </row>
    <row r="4413" spans="8:8" s="24" customFormat="1" ht="12.75" customHeight="1" x14ac:dyDescent="0.2">
      <c r="H4413" s="28"/>
    </row>
    <row r="4414" spans="8:8" s="24" customFormat="1" ht="12.75" customHeight="1" x14ac:dyDescent="0.2">
      <c r="H4414" s="28"/>
    </row>
    <row r="4415" spans="8:8" s="24" customFormat="1" ht="12.75" customHeight="1" x14ac:dyDescent="0.2">
      <c r="H4415" s="28"/>
    </row>
    <row r="4416" spans="8:8" s="24" customFormat="1" ht="12.75" customHeight="1" x14ac:dyDescent="0.2">
      <c r="H4416" s="28"/>
    </row>
    <row r="4417" spans="8:8" s="24" customFormat="1" ht="12.75" customHeight="1" x14ac:dyDescent="0.2">
      <c r="H4417" s="28"/>
    </row>
    <row r="4418" spans="8:8" s="24" customFormat="1" ht="12.75" customHeight="1" x14ac:dyDescent="0.2">
      <c r="H4418" s="28"/>
    </row>
    <row r="4419" spans="8:8" s="24" customFormat="1" ht="12.75" customHeight="1" x14ac:dyDescent="0.2">
      <c r="H4419" s="28"/>
    </row>
    <row r="4420" spans="8:8" s="24" customFormat="1" ht="12.75" customHeight="1" x14ac:dyDescent="0.2">
      <c r="H4420" s="28"/>
    </row>
    <row r="4421" spans="8:8" s="24" customFormat="1" ht="12.75" customHeight="1" x14ac:dyDescent="0.2">
      <c r="H4421" s="28"/>
    </row>
    <row r="4422" spans="8:8" s="24" customFormat="1" ht="12.75" customHeight="1" x14ac:dyDescent="0.2">
      <c r="H4422" s="28"/>
    </row>
    <row r="4423" spans="8:8" s="24" customFormat="1" ht="12.75" customHeight="1" x14ac:dyDescent="0.2">
      <c r="H4423" s="28"/>
    </row>
    <row r="4424" spans="8:8" s="24" customFormat="1" ht="12.75" customHeight="1" x14ac:dyDescent="0.2">
      <c r="H4424" s="28"/>
    </row>
    <row r="4425" spans="8:8" s="24" customFormat="1" ht="12.75" customHeight="1" x14ac:dyDescent="0.2">
      <c r="H4425" s="28"/>
    </row>
    <row r="4426" spans="8:8" s="24" customFormat="1" ht="12.75" customHeight="1" x14ac:dyDescent="0.2">
      <c r="H4426" s="28"/>
    </row>
    <row r="4427" spans="8:8" s="24" customFormat="1" ht="12.75" customHeight="1" x14ac:dyDescent="0.2">
      <c r="H4427" s="28"/>
    </row>
    <row r="4428" spans="8:8" s="24" customFormat="1" ht="12.75" customHeight="1" x14ac:dyDescent="0.2">
      <c r="H4428" s="28"/>
    </row>
    <row r="4429" spans="8:8" s="24" customFormat="1" ht="12.75" customHeight="1" x14ac:dyDescent="0.2">
      <c r="H4429" s="28"/>
    </row>
    <row r="4430" spans="8:8" s="24" customFormat="1" ht="12.75" customHeight="1" x14ac:dyDescent="0.2">
      <c r="H4430" s="28"/>
    </row>
    <row r="4431" spans="8:8" s="24" customFormat="1" ht="12.75" customHeight="1" x14ac:dyDescent="0.2">
      <c r="H4431" s="28"/>
    </row>
    <row r="4432" spans="8:8" s="24" customFormat="1" ht="12.75" customHeight="1" x14ac:dyDescent="0.2">
      <c r="H4432" s="28"/>
    </row>
    <row r="4433" spans="8:8" s="24" customFormat="1" ht="12.75" customHeight="1" x14ac:dyDescent="0.2">
      <c r="H4433" s="28"/>
    </row>
    <row r="4434" spans="8:8" s="24" customFormat="1" ht="12.75" customHeight="1" x14ac:dyDescent="0.2">
      <c r="H4434" s="28"/>
    </row>
    <row r="4435" spans="8:8" s="24" customFormat="1" ht="12.75" customHeight="1" x14ac:dyDescent="0.2">
      <c r="H4435" s="28"/>
    </row>
    <row r="4436" spans="8:8" s="24" customFormat="1" ht="12.75" customHeight="1" x14ac:dyDescent="0.2">
      <c r="H4436" s="28"/>
    </row>
    <row r="4437" spans="8:8" s="24" customFormat="1" ht="12.75" customHeight="1" x14ac:dyDescent="0.2">
      <c r="H4437" s="28"/>
    </row>
    <row r="4438" spans="8:8" s="24" customFormat="1" ht="12.75" customHeight="1" x14ac:dyDescent="0.2">
      <c r="H4438" s="28"/>
    </row>
    <row r="4439" spans="8:8" s="24" customFormat="1" ht="12.75" customHeight="1" x14ac:dyDescent="0.2">
      <c r="H4439" s="28"/>
    </row>
    <row r="4440" spans="8:8" s="24" customFormat="1" ht="12.75" customHeight="1" x14ac:dyDescent="0.2">
      <c r="H4440" s="28"/>
    </row>
    <row r="4441" spans="8:8" s="24" customFormat="1" ht="12.75" customHeight="1" x14ac:dyDescent="0.2">
      <c r="H4441" s="28"/>
    </row>
    <row r="4442" spans="8:8" s="24" customFormat="1" ht="12.75" customHeight="1" x14ac:dyDescent="0.2">
      <c r="H4442" s="28"/>
    </row>
    <row r="4443" spans="8:8" s="24" customFormat="1" ht="12.75" customHeight="1" x14ac:dyDescent="0.2">
      <c r="H4443" s="28"/>
    </row>
    <row r="4444" spans="8:8" s="24" customFormat="1" ht="12.75" customHeight="1" x14ac:dyDescent="0.2">
      <c r="H4444" s="28"/>
    </row>
    <row r="4445" spans="8:8" s="24" customFormat="1" ht="12.75" customHeight="1" x14ac:dyDescent="0.2">
      <c r="H4445" s="28"/>
    </row>
    <row r="4446" spans="8:8" s="24" customFormat="1" ht="12.75" customHeight="1" x14ac:dyDescent="0.2">
      <c r="H4446" s="28"/>
    </row>
    <row r="4447" spans="8:8" s="24" customFormat="1" ht="12.75" customHeight="1" x14ac:dyDescent="0.2">
      <c r="H4447" s="28"/>
    </row>
    <row r="4448" spans="8:8" s="24" customFormat="1" ht="12.75" customHeight="1" x14ac:dyDescent="0.2">
      <c r="H4448" s="28"/>
    </row>
    <row r="4449" spans="8:8" s="24" customFormat="1" ht="12.75" customHeight="1" x14ac:dyDescent="0.2">
      <c r="H4449" s="28"/>
    </row>
    <row r="4450" spans="8:8" s="24" customFormat="1" ht="12.75" customHeight="1" x14ac:dyDescent="0.2">
      <c r="H4450" s="28"/>
    </row>
    <row r="4451" spans="8:8" s="24" customFormat="1" ht="12.75" customHeight="1" x14ac:dyDescent="0.2">
      <c r="H4451" s="28"/>
    </row>
    <row r="4452" spans="8:8" s="24" customFormat="1" ht="12.75" customHeight="1" x14ac:dyDescent="0.2">
      <c r="H4452" s="28"/>
    </row>
    <row r="4453" spans="8:8" s="24" customFormat="1" ht="12.75" customHeight="1" x14ac:dyDescent="0.2">
      <c r="H4453" s="28"/>
    </row>
    <row r="4454" spans="8:8" s="24" customFormat="1" ht="12.75" customHeight="1" x14ac:dyDescent="0.2">
      <c r="H4454" s="28"/>
    </row>
    <row r="4455" spans="8:8" s="24" customFormat="1" ht="12.75" customHeight="1" x14ac:dyDescent="0.2">
      <c r="H4455" s="28"/>
    </row>
    <row r="4456" spans="8:8" s="24" customFormat="1" ht="12.75" customHeight="1" x14ac:dyDescent="0.2">
      <c r="H4456" s="28"/>
    </row>
    <row r="4457" spans="8:8" s="24" customFormat="1" ht="12.75" customHeight="1" x14ac:dyDescent="0.2">
      <c r="H4457" s="28"/>
    </row>
    <row r="4458" spans="8:8" s="24" customFormat="1" ht="12.75" customHeight="1" x14ac:dyDescent="0.2">
      <c r="H4458" s="28"/>
    </row>
    <row r="4459" spans="8:8" s="24" customFormat="1" ht="12.75" customHeight="1" x14ac:dyDescent="0.2">
      <c r="H4459" s="28"/>
    </row>
    <row r="4460" spans="8:8" s="24" customFormat="1" ht="12.75" customHeight="1" x14ac:dyDescent="0.2">
      <c r="H4460" s="28"/>
    </row>
    <row r="4461" spans="8:8" s="24" customFormat="1" ht="12.75" customHeight="1" x14ac:dyDescent="0.2">
      <c r="H4461" s="28"/>
    </row>
    <row r="4462" spans="8:8" s="24" customFormat="1" ht="12.75" customHeight="1" x14ac:dyDescent="0.2">
      <c r="H4462" s="28"/>
    </row>
    <row r="4463" spans="8:8" s="24" customFormat="1" ht="12.75" customHeight="1" x14ac:dyDescent="0.2">
      <c r="H4463" s="28"/>
    </row>
    <row r="4464" spans="8:8" s="24" customFormat="1" ht="12.75" customHeight="1" x14ac:dyDescent="0.2">
      <c r="H4464" s="28"/>
    </row>
    <row r="4465" spans="8:8" s="24" customFormat="1" ht="12.75" customHeight="1" x14ac:dyDescent="0.2">
      <c r="H4465" s="28"/>
    </row>
    <row r="4466" spans="8:8" s="24" customFormat="1" ht="12.75" customHeight="1" x14ac:dyDescent="0.2">
      <c r="H4466" s="28"/>
    </row>
    <row r="4467" spans="8:8" s="24" customFormat="1" ht="12.75" customHeight="1" x14ac:dyDescent="0.2">
      <c r="H4467" s="28"/>
    </row>
    <row r="4468" spans="8:8" s="24" customFormat="1" ht="12.75" customHeight="1" x14ac:dyDescent="0.2">
      <c r="H4468" s="28"/>
    </row>
    <row r="4469" spans="8:8" s="24" customFormat="1" ht="12.75" customHeight="1" x14ac:dyDescent="0.2">
      <c r="H4469" s="28"/>
    </row>
    <row r="4470" spans="8:8" s="24" customFormat="1" ht="12.75" customHeight="1" x14ac:dyDescent="0.2">
      <c r="H4470" s="28"/>
    </row>
    <row r="4471" spans="8:8" s="24" customFormat="1" ht="12.75" customHeight="1" x14ac:dyDescent="0.2">
      <c r="H4471" s="28"/>
    </row>
    <row r="4472" spans="8:8" s="24" customFormat="1" ht="12.75" customHeight="1" x14ac:dyDescent="0.2">
      <c r="H4472" s="28"/>
    </row>
    <row r="4473" spans="8:8" s="24" customFormat="1" ht="12.75" customHeight="1" x14ac:dyDescent="0.2">
      <c r="H4473" s="28"/>
    </row>
    <row r="4474" spans="8:8" s="24" customFormat="1" ht="12.75" customHeight="1" x14ac:dyDescent="0.2">
      <c r="H4474" s="28"/>
    </row>
    <row r="4475" spans="8:8" s="24" customFormat="1" ht="12.75" customHeight="1" x14ac:dyDescent="0.2">
      <c r="H4475" s="28"/>
    </row>
    <row r="4476" spans="8:8" s="24" customFormat="1" ht="12.75" customHeight="1" x14ac:dyDescent="0.2">
      <c r="H4476" s="28"/>
    </row>
    <row r="4477" spans="8:8" s="24" customFormat="1" ht="12.75" customHeight="1" x14ac:dyDescent="0.2">
      <c r="H4477" s="28"/>
    </row>
    <row r="4478" spans="8:8" s="24" customFormat="1" ht="12.75" customHeight="1" x14ac:dyDescent="0.2">
      <c r="H4478" s="28"/>
    </row>
    <row r="4479" spans="8:8" s="24" customFormat="1" ht="12.75" customHeight="1" x14ac:dyDescent="0.2">
      <c r="H4479" s="28"/>
    </row>
    <row r="4480" spans="8:8" s="24" customFormat="1" ht="12.75" customHeight="1" x14ac:dyDescent="0.2">
      <c r="H4480" s="28"/>
    </row>
    <row r="4481" spans="8:8" s="24" customFormat="1" ht="12.75" customHeight="1" x14ac:dyDescent="0.2">
      <c r="H4481" s="28"/>
    </row>
    <row r="4482" spans="8:8" s="24" customFormat="1" ht="12.75" customHeight="1" x14ac:dyDescent="0.2">
      <c r="H4482" s="28"/>
    </row>
    <row r="4483" spans="8:8" s="24" customFormat="1" ht="12.75" customHeight="1" x14ac:dyDescent="0.2">
      <c r="H4483" s="28"/>
    </row>
    <row r="4484" spans="8:8" s="24" customFormat="1" ht="12.75" customHeight="1" x14ac:dyDescent="0.2">
      <c r="H4484" s="28"/>
    </row>
    <row r="4485" spans="8:8" s="24" customFormat="1" ht="12.75" customHeight="1" x14ac:dyDescent="0.2">
      <c r="H4485" s="28"/>
    </row>
    <row r="4486" spans="8:8" s="24" customFormat="1" ht="12.75" customHeight="1" x14ac:dyDescent="0.2">
      <c r="H4486" s="28"/>
    </row>
    <row r="4487" spans="8:8" s="24" customFormat="1" ht="12.75" customHeight="1" x14ac:dyDescent="0.2">
      <c r="H4487" s="28"/>
    </row>
    <row r="4488" spans="8:8" s="24" customFormat="1" ht="12.75" customHeight="1" x14ac:dyDescent="0.2">
      <c r="H4488" s="28"/>
    </row>
    <row r="4489" spans="8:8" s="24" customFormat="1" ht="12.75" customHeight="1" x14ac:dyDescent="0.2">
      <c r="H4489" s="28"/>
    </row>
    <row r="4490" spans="8:8" s="24" customFormat="1" ht="12.75" customHeight="1" x14ac:dyDescent="0.2">
      <c r="H4490" s="28"/>
    </row>
    <row r="4491" spans="8:8" s="24" customFormat="1" ht="12.75" customHeight="1" x14ac:dyDescent="0.2">
      <c r="H4491" s="28"/>
    </row>
    <row r="4492" spans="8:8" s="24" customFormat="1" ht="12.75" customHeight="1" x14ac:dyDescent="0.2">
      <c r="H4492" s="28"/>
    </row>
    <row r="4493" spans="8:8" s="24" customFormat="1" ht="12.75" customHeight="1" x14ac:dyDescent="0.2">
      <c r="H4493" s="28"/>
    </row>
    <row r="4494" spans="8:8" s="24" customFormat="1" ht="12.75" customHeight="1" x14ac:dyDescent="0.2">
      <c r="H4494" s="28"/>
    </row>
    <row r="4495" spans="8:8" s="24" customFormat="1" ht="12.75" customHeight="1" x14ac:dyDescent="0.2">
      <c r="H4495" s="28"/>
    </row>
    <row r="4496" spans="8:8" s="24" customFormat="1" ht="12.75" customHeight="1" x14ac:dyDescent="0.2">
      <c r="H4496" s="28"/>
    </row>
    <row r="4497" spans="8:8" s="24" customFormat="1" ht="12.75" customHeight="1" x14ac:dyDescent="0.2">
      <c r="H4497" s="28"/>
    </row>
    <row r="4498" spans="8:8" s="24" customFormat="1" ht="12.75" customHeight="1" x14ac:dyDescent="0.2">
      <c r="H4498" s="28"/>
    </row>
    <row r="4499" spans="8:8" s="24" customFormat="1" ht="12.75" customHeight="1" x14ac:dyDescent="0.2">
      <c r="H4499" s="28"/>
    </row>
    <row r="4500" spans="8:8" s="24" customFormat="1" ht="12.75" customHeight="1" x14ac:dyDescent="0.2">
      <c r="H4500" s="28"/>
    </row>
    <row r="4501" spans="8:8" s="24" customFormat="1" ht="12.75" customHeight="1" x14ac:dyDescent="0.2">
      <c r="H4501" s="28"/>
    </row>
    <row r="4502" spans="8:8" s="24" customFormat="1" ht="12.75" customHeight="1" x14ac:dyDescent="0.2">
      <c r="H4502" s="28"/>
    </row>
    <row r="4503" spans="8:8" s="24" customFormat="1" ht="12.75" customHeight="1" x14ac:dyDescent="0.2">
      <c r="H4503" s="28"/>
    </row>
    <row r="4504" spans="8:8" s="24" customFormat="1" ht="12.75" customHeight="1" x14ac:dyDescent="0.2">
      <c r="H4504" s="28"/>
    </row>
    <row r="4505" spans="8:8" s="24" customFormat="1" ht="12.75" customHeight="1" x14ac:dyDescent="0.2">
      <c r="H4505" s="28"/>
    </row>
    <row r="4506" spans="8:8" s="24" customFormat="1" ht="12.75" customHeight="1" x14ac:dyDescent="0.2">
      <c r="H4506" s="28"/>
    </row>
    <row r="4507" spans="8:8" s="24" customFormat="1" ht="12.75" customHeight="1" x14ac:dyDescent="0.2">
      <c r="H4507" s="28"/>
    </row>
    <row r="4508" spans="8:8" s="24" customFormat="1" ht="12.75" customHeight="1" x14ac:dyDescent="0.2">
      <c r="H4508" s="28"/>
    </row>
    <row r="4509" spans="8:8" s="24" customFormat="1" ht="12.75" customHeight="1" x14ac:dyDescent="0.2">
      <c r="H4509" s="28"/>
    </row>
    <row r="4510" spans="8:8" s="24" customFormat="1" ht="12.75" customHeight="1" x14ac:dyDescent="0.2">
      <c r="H4510" s="28"/>
    </row>
    <row r="4511" spans="8:8" s="24" customFormat="1" ht="12.75" customHeight="1" x14ac:dyDescent="0.2">
      <c r="H4511" s="28"/>
    </row>
    <row r="4512" spans="8:8" s="24" customFormat="1" ht="12.75" customHeight="1" x14ac:dyDescent="0.2">
      <c r="H4512" s="28"/>
    </row>
    <row r="4513" spans="8:8" s="24" customFormat="1" ht="12.75" customHeight="1" x14ac:dyDescent="0.2">
      <c r="H4513" s="28"/>
    </row>
    <row r="4514" spans="8:8" s="24" customFormat="1" ht="12.75" customHeight="1" x14ac:dyDescent="0.2">
      <c r="H4514" s="28"/>
    </row>
    <row r="4515" spans="8:8" s="24" customFormat="1" ht="12.75" customHeight="1" x14ac:dyDescent="0.2">
      <c r="H4515" s="28"/>
    </row>
    <row r="4516" spans="8:8" s="24" customFormat="1" ht="12.75" customHeight="1" x14ac:dyDescent="0.2">
      <c r="H4516" s="28"/>
    </row>
    <row r="4517" spans="8:8" s="24" customFormat="1" ht="12.75" customHeight="1" x14ac:dyDescent="0.2">
      <c r="H4517" s="28"/>
    </row>
    <row r="4518" spans="8:8" s="24" customFormat="1" ht="12.75" customHeight="1" x14ac:dyDescent="0.2">
      <c r="H4518" s="28"/>
    </row>
    <row r="4519" spans="8:8" s="24" customFormat="1" ht="12.75" customHeight="1" x14ac:dyDescent="0.2">
      <c r="H4519" s="28"/>
    </row>
    <row r="4520" spans="8:8" s="24" customFormat="1" ht="12.75" customHeight="1" x14ac:dyDescent="0.2">
      <c r="H4520" s="28"/>
    </row>
    <row r="4521" spans="8:8" s="24" customFormat="1" ht="12.75" customHeight="1" x14ac:dyDescent="0.2">
      <c r="H4521" s="28"/>
    </row>
    <row r="4522" spans="8:8" s="24" customFormat="1" ht="12.75" customHeight="1" x14ac:dyDescent="0.2">
      <c r="H4522" s="28"/>
    </row>
    <row r="4523" spans="8:8" s="24" customFormat="1" ht="12.75" customHeight="1" x14ac:dyDescent="0.2">
      <c r="H4523" s="28"/>
    </row>
    <row r="4524" spans="8:8" s="24" customFormat="1" ht="12.75" customHeight="1" x14ac:dyDescent="0.2">
      <c r="H4524" s="28"/>
    </row>
    <row r="4525" spans="8:8" s="24" customFormat="1" ht="12.75" customHeight="1" x14ac:dyDescent="0.2">
      <c r="H4525" s="28"/>
    </row>
    <row r="4526" spans="8:8" s="24" customFormat="1" ht="12.75" customHeight="1" x14ac:dyDescent="0.2">
      <c r="H4526" s="28"/>
    </row>
    <row r="4527" spans="8:8" s="24" customFormat="1" ht="12.75" customHeight="1" x14ac:dyDescent="0.2">
      <c r="H4527" s="28"/>
    </row>
    <row r="4528" spans="8:8" s="24" customFormat="1" ht="12.75" customHeight="1" x14ac:dyDescent="0.2">
      <c r="H4528" s="28"/>
    </row>
    <row r="4529" spans="8:8" s="24" customFormat="1" ht="12.75" customHeight="1" x14ac:dyDescent="0.2">
      <c r="H4529" s="28"/>
    </row>
    <row r="4530" spans="8:8" s="24" customFormat="1" ht="12.75" customHeight="1" x14ac:dyDescent="0.2">
      <c r="H4530" s="28"/>
    </row>
    <row r="4531" spans="8:8" s="24" customFormat="1" ht="12.75" customHeight="1" x14ac:dyDescent="0.2">
      <c r="H4531" s="28"/>
    </row>
    <row r="4532" spans="8:8" s="24" customFormat="1" ht="12.75" customHeight="1" x14ac:dyDescent="0.2">
      <c r="H4532" s="28"/>
    </row>
    <row r="4533" spans="8:8" s="24" customFormat="1" ht="12.75" customHeight="1" x14ac:dyDescent="0.2">
      <c r="H4533" s="28"/>
    </row>
    <row r="4534" spans="8:8" s="24" customFormat="1" ht="12.75" customHeight="1" x14ac:dyDescent="0.2">
      <c r="H4534" s="28"/>
    </row>
    <row r="4535" spans="8:8" s="24" customFormat="1" ht="12.75" customHeight="1" x14ac:dyDescent="0.2">
      <c r="H4535" s="28"/>
    </row>
    <row r="4536" spans="8:8" s="24" customFormat="1" ht="12.75" customHeight="1" x14ac:dyDescent="0.2">
      <c r="H4536" s="28"/>
    </row>
    <row r="4537" spans="8:8" s="24" customFormat="1" ht="12.75" customHeight="1" x14ac:dyDescent="0.2">
      <c r="H4537" s="28"/>
    </row>
    <row r="4538" spans="8:8" s="24" customFormat="1" ht="12.75" customHeight="1" x14ac:dyDescent="0.2">
      <c r="H4538" s="28"/>
    </row>
    <row r="4539" spans="8:8" s="24" customFormat="1" ht="12.75" customHeight="1" x14ac:dyDescent="0.2">
      <c r="H4539" s="28"/>
    </row>
    <row r="4540" spans="8:8" s="24" customFormat="1" ht="12.75" customHeight="1" x14ac:dyDescent="0.2">
      <c r="H4540" s="28"/>
    </row>
    <row r="4541" spans="8:8" s="24" customFormat="1" ht="12.75" customHeight="1" x14ac:dyDescent="0.2">
      <c r="H4541" s="28"/>
    </row>
    <row r="4542" spans="8:8" s="24" customFormat="1" ht="12.75" customHeight="1" x14ac:dyDescent="0.2">
      <c r="H4542" s="28"/>
    </row>
    <row r="4543" spans="8:8" s="24" customFormat="1" ht="12.75" customHeight="1" x14ac:dyDescent="0.2">
      <c r="H4543" s="28"/>
    </row>
    <row r="4544" spans="8:8" s="24" customFormat="1" ht="12.75" customHeight="1" x14ac:dyDescent="0.2">
      <c r="H4544" s="28"/>
    </row>
    <row r="4545" spans="8:8" s="24" customFormat="1" ht="12.75" customHeight="1" x14ac:dyDescent="0.2">
      <c r="H4545" s="28"/>
    </row>
    <row r="4546" spans="8:8" s="24" customFormat="1" ht="12.75" customHeight="1" x14ac:dyDescent="0.2">
      <c r="H4546" s="28"/>
    </row>
    <row r="4547" spans="8:8" s="24" customFormat="1" ht="12.75" customHeight="1" x14ac:dyDescent="0.2">
      <c r="H4547" s="28"/>
    </row>
    <row r="4548" spans="8:8" s="24" customFormat="1" ht="12.75" customHeight="1" x14ac:dyDescent="0.2">
      <c r="H4548" s="28"/>
    </row>
    <row r="4549" spans="8:8" s="24" customFormat="1" ht="12.75" customHeight="1" x14ac:dyDescent="0.2">
      <c r="H4549" s="28"/>
    </row>
    <row r="4550" spans="8:8" s="24" customFormat="1" ht="12.75" customHeight="1" x14ac:dyDescent="0.2">
      <c r="H4550" s="28"/>
    </row>
    <row r="4551" spans="8:8" s="24" customFormat="1" ht="12.75" customHeight="1" x14ac:dyDescent="0.2">
      <c r="H4551" s="28"/>
    </row>
    <row r="4552" spans="8:8" s="24" customFormat="1" ht="12.75" customHeight="1" x14ac:dyDescent="0.2">
      <c r="H4552" s="28"/>
    </row>
    <row r="4553" spans="8:8" s="24" customFormat="1" ht="12.75" customHeight="1" x14ac:dyDescent="0.2">
      <c r="H4553" s="28"/>
    </row>
    <row r="4554" spans="8:8" s="24" customFormat="1" ht="12.75" customHeight="1" x14ac:dyDescent="0.2">
      <c r="H4554" s="28"/>
    </row>
    <row r="4555" spans="8:8" s="24" customFormat="1" ht="12.75" customHeight="1" x14ac:dyDescent="0.2">
      <c r="H4555" s="28"/>
    </row>
    <row r="4556" spans="8:8" s="24" customFormat="1" ht="12.75" customHeight="1" x14ac:dyDescent="0.2">
      <c r="H4556" s="28"/>
    </row>
    <row r="4557" spans="8:8" s="24" customFormat="1" ht="12.75" customHeight="1" x14ac:dyDescent="0.2">
      <c r="H4557" s="28"/>
    </row>
    <row r="4558" spans="8:8" s="24" customFormat="1" ht="12.75" customHeight="1" x14ac:dyDescent="0.2">
      <c r="H4558" s="28"/>
    </row>
    <row r="4559" spans="8:8" s="24" customFormat="1" ht="12.75" customHeight="1" x14ac:dyDescent="0.2">
      <c r="H4559" s="28"/>
    </row>
    <row r="4560" spans="8:8" s="24" customFormat="1" ht="12.75" customHeight="1" x14ac:dyDescent="0.2">
      <c r="H4560" s="28"/>
    </row>
    <row r="4561" spans="8:8" s="24" customFormat="1" ht="12.75" customHeight="1" x14ac:dyDescent="0.2">
      <c r="H4561" s="28"/>
    </row>
    <row r="4562" spans="8:8" s="24" customFormat="1" ht="12.75" customHeight="1" x14ac:dyDescent="0.2">
      <c r="H4562" s="28"/>
    </row>
    <row r="4563" spans="8:8" s="24" customFormat="1" ht="12.75" customHeight="1" x14ac:dyDescent="0.2">
      <c r="H4563" s="28"/>
    </row>
    <row r="4564" spans="8:8" s="24" customFormat="1" ht="12.75" customHeight="1" x14ac:dyDescent="0.2">
      <c r="H4564" s="28"/>
    </row>
    <row r="4565" spans="8:8" s="24" customFormat="1" ht="12.75" customHeight="1" x14ac:dyDescent="0.2">
      <c r="H4565" s="28"/>
    </row>
    <row r="4566" spans="8:8" s="24" customFormat="1" ht="12.75" customHeight="1" x14ac:dyDescent="0.2">
      <c r="H4566" s="28"/>
    </row>
    <row r="4567" spans="8:8" s="24" customFormat="1" ht="12.75" customHeight="1" x14ac:dyDescent="0.2">
      <c r="H4567" s="28"/>
    </row>
    <row r="4568" spans="8:8" s="24" customFormat="1" ht="12.75" customHeight="1" x14ac:dyDescent="0.2">
      <c r="H4568" s="28"/>
    </row>
    <row r="4569" spans="8:8" s="24" customFormat="1" ht="12.75" customHeight="1" x14ac:dyDescent="0.2">
      <c r="H4569" s="28"/>
    </row>
    <row r="4570" spans="8:8" s="24" customFormat="1" ht="12.75" customHeight="1" x14ac:dyDescent="0.2">
      <c r="H4570" s="28"/>
    </row>
    <row r="4571" spans="8:8" s="24" customFormat="1" ht="12.75" customHeight="1" x14ac:dyDescent="0.2">
      <c r="H4571" s="28"/>
    </row>
    <row r="4572" spans="8:8" s="24" customFormat="1" ht="12.75" customHeight="1" x14ac:dyDescent="0.2">
      <c r="H4572" s="28"/>
    </row>
    <row r="4573" spans="8:8" s="24" customFormat="1" ht="12.75" customHeight="1" x14ac:dyDescent="0.2">
      <c r="H4573" s="28"/>
    </row>
    <row r="4574" spans="8:8" s="24" customFormat="1" ht="12.75" customHeight="1" x14ac:dyDescent="0.2">
      <c r="H4574" s="28"/>
    </row>
    <row r="4575" spans="8:8" s="24" customFormat="1" ht="12.75" customHeight="1" x14ac:dyDescent="0.2">
      <c r="H4575" s="28"/>
    </row>
    <row r="4576" spans="8:8" s="24" customFormat="1" ht="12.75" customHeight="1" x14ac:dyDescent="0.2">
      <c r="H4576" s="28"/>
    </row>
    <row r="4577" spans="8:8" s="24" customFormat="1" ht="12.75" customHeight="1" x14ac:dyDescent="0.2">
      <c r="H4577" s="28"/>
    </row>
    <row r="4578" spans="8:8" s="24" customFormat="1" ht="12.75" customHeight="1" x14ac:dyDescent="0.2">
      <c r="H4578" s="28"/>
    </row>
    <row r="4579" spans="8:8" s="24" customFormat="1" ht="12.75" customHeight="1" x14ac:dyDescent="0.2">
      <c r="H4579" s="28"/>
    </row>
    <row r="4580" spans="8:8" s="24" customFormat="1" ht="12.75" customHeight="1" x14ac:dyDescent="0.2">
      <c r="H4580" s="28"/>
    </row>
    <row r="4581" spans="8:8" s="24" customFormat="1" ht="12.75" customHeight="1" x14ac:dyDescent="0.2">
      <c r="H4581" s="28"/>
    </row>
    <row r="4582" spans="8:8" s="24" customFormat="1" ht="12.75" customHeight="1" x14ac:dyDescent="0.2">
      <c r="H4582" s="28"/>
    </row>
    <row r="4583" spans="8:8" s="24" customFormat="1" ht="12.75" customHeight="1" x14ac:dyDescent="0.2">
      <c r="H4583" s="28"/>
    </row>
    <row r="4584" spans="8:8" s="24" customFormat="1" ht="12.75" customHeight="1" x14ac:dyDescent="0.2">
      <c r="H4584" s="28"/>
    </row>
    <row r="4585" spans="8:8" s="24" customFormat="1" ht="12.75" customHeight="1" x14ac:dyDescent="0.2">
      <c r="H4585" s="28"/>
    </row>
    <row r="4586" spans="8:8" s="24" customFormat="1" ht="12.75" customHeight="1" x14ac:dyDescent="0.2">
      <c r="H4586" s="28"/>
    </row>
    <row r="4587" spans="8:8" s="24" customFormat="1" ht="12.75" customHeight="1" x14ac:dyDescent="0.2">
      <c r="H4587" s="28"/>
    </row>
    <row r="4588" spans="8:8" s="24" customFormat="1" ht="12.75" customHeight="1" x14ac:dyDescent="0.2">
      <c r="H4588" s="28"/>
    </row>
    <row r="4589" spans="8:8" s="24" customFormat="1" ht="12.75" customHeight="1" x14ac:dyDescent="0.2">
      <c r="H4589" s="28"/>
    </row>
    <row r="4590" spans="8:8" s="24" customFormat="1" ht="12.75" customHeight="1" x14ac:dyDescent="0.2">
      <c r="H4590" s="28"/>
    </row>
    <row r="4591" spans="8:8" s="24" customFormat="1" ht="12.75" customHeight="1" x14ac:dyDescent="0.2">
      <c r="H4591" s="28"/>
    </row>
    <row r="4592" spans="8:8" s="24" customFormat="1" ht="12.75" customHeight="1" x14ac:dyDescent="0.2">
      <c r="H4592" s="28"/>
    </row>
    <row r="4593" spans="8:8" s="24" customFormat="1" ht="12.75" customHeight="1" x14ac:dyDescent="0.2">
      <c r="H4593" s="28"/>
    </row>
    <row r="4594" spans="8:8" s="24" customFormat="1" ht="12.75" customHeight="1" x14ac:dyDescent="0.2">
      <c r="H4594" s="28"/>
    </row>
    <row r="4595" spans="8:8" s="24" customFormat="1" ht="12.75" customHeight="1" x14ac:dyDescent="0.2">
      <c r="H4595" s="28"/>
    </row>
    <row r="4596" spans="8:8" s="24" customFormat="1" ht="12.75" customHeight="1" x14ac:dyDescent="0.2">
      <c r="H4596" s="28"/>
    </row>
    <row r="4597" spans="8:8" s="24" customFormat="1" ht="12.75" customHeight="1" x14ac:dyDescent="0.2">
      <c r="H4597" s="28"/>
    </row>
    <row r="4598" spans="8:8" s="24" customFormat="1" ht="12.75" customHeight="1" x14ac:dyDescent="0.2">
      <c r="H4598" s="28"/>
    </row>
    <row r="4599" spans="8:8" s="24" customFormat="1" ht="12.75" customHeight="1" x14ac:dyDescent="0.2">
      <c r="H4599" s="28"/>
    </row>
    <row r="4600" spans="8:8" s="24" customFormat="1" ht="12.75" customHeight="1" x14ac:dyDescent="0.2">
      <c r="H4600" s="28"/>
    </row>
    <row r="4601" spans="8:8" s="24" customFormat="1" ht="12.75" customHeight="1" x14ac:dyDescent="0.2">
      <c r="H4601" s="28"/>
    </row>
    <row r="4602" spans="8:8" s="24" customFormat="1" ht="12.75" customHeight="1" x14ac:dyDescent="0.2">
      <c r="H4602" s="28"/>
    </row>
    <row r="4603" spans="8:8" s="24" customFormat="1" ht="12.75" customHeight="1" x14ac:dyDescent="0.2">
      <c r="H4603" s="28"/>
    </row>
    <row r="4604" spans="8:8" s="24" customFormat="1" ht="12.75" customHeight="1" x14ac:dyDescent="0.2">
      <c r="H4604" s="28"/>
    </row>
    <row r="4605" spans="8:8" s="24" customFormat="1" ht="12.75" customHeight="1" x14ac:dyDescent="0.2">
      <c r="H4605" s="28"/>
    </row>
    <row r="4606" spans="8:8" s="24" customFormat="1" ht="12.75" customHeight="1" x14ac:dyDescent="0.2">
      <c r="H4606" s="28"/>
    </row>
    <row r="4607" spans="8:8" s="24" customFormat="1" ht="12.75" customHeight="1" x14ac:dyDescent="0.2">
      <c r="H4607" s="28"/>
    </row>
    <row r="4608" spans="8:8" s="24" customFormat="1" ht="12.75" customHeight="1" x14ac:dyDescent="0.2">
      <c r="H4608" s="28"/>
    </row>
    <row r="4609" spans="8:8" s="24" customFormat="1" ht="12.75" customHeight="1" x14ac:dyDescent="0.2">
      <c r="H4609" s="28"/>
    </row>
    <row r="4610" spans="8:8" s="24" customFormat="1" ht="12.75" customHeight="1" x14ac:dyDescent="0.2">
      <c r="H4610" s="28"/>
    </row>
    <row r="4611" spans="8:8" s="24" customFormat="1" ht="12.75" customHeight="1" x14ac:dyDescent="0.2">
      <c r="H4611" s="28"/>
    </row>
    <row r="4612" spans="8:8" s="24" customFormat="1" ht="12.75" customHeight="1" x14ac:dyDescent="0.2">
      <c r="H4612" s="28"/>
    </row>
    <row r="4613" spans="8:8" s="24" customFormat="1" ht="12.75" customHeight="1" x14ac:dyDescent="0.2">
      <c r="H4613" s="28"/>
    </row>
    <row r="4614" spans="8:8" s="24" customFormat="1" ht="12.75" customHeight="1" x14ac:dyDescent="0.2">
      <c r="H4614" s="28"/>
    </row>
    <row r="4615" spans="8:8" s="24" customFormat="1" ht="12.75" customHeight="1" x14ac:dyDescent="0.2">
      <c r="H4615" s="28"/>
    </row>
    <row r="4616" spans="8:8" s="24" customFormat="1" ht="12.75" customHeight="1" x14ac:dyDescent="0.2">
      <c r="H4616" s="28"/>
    </row>
    <row r="4617" spans="8:8" s="24" customFormat="1" ht="12.75" customHeight="1" x14ac:dyDescent="0.2">
      <c r="H4617" s="28"/>
    </row>
    <row r="4618" spans="8:8" s="24" customFormat="1" ht="12.75" customHeight="1" x14ac:dyDescent="0.2">
      <c r="H4618" s="28"/>
    </row>
    <row r="4619" spans="8:8" s="24" customFormat="1" ht="12.75" customHeight="1" x14ac:dyDescent="0.2">
      <c r="H4619" s="28"/>
    </row>
    <row r="4620" spans="8:8" s="24" customFormat="1" ht="12.75" customHeight="1" x14ac:dyDescent="0.2">
      <c r="H4620" s="28"/>
    </row>
    <row r="4621" spans="8:8" s="24" customFormat="1" ht="12.75" customHeight="1" x14ac:dyDescent="0.2">
      <c r="H4621" s="28"/>
    </row>
    <row r="4622" spans="8:8" s="24" customFormat="1" ht="12.75" customHeight="1" x14ac:dyDescent="0.2">
      <c r="H4622" s="28"/>
    </row>
    <row r="4623" spans="8:8" s="24" customFormat="1" ht="12.75" customHeight="1" x14ac:dyDescent="0.2">
      <c r="H4623" s="28"/>
    </row>
    <row r="4624" spans="8:8" s="24" customFormat="1" ht="12.75" customHeight="1" x14ac:dyDescent="0.2">
      <c r="H4624" s="28"/>
    </row>
    <row r="4625" spans="8:8" s="24" customFormat="1" ht="12.75" customHeight="1" x14ac:dyDescent="0.2">
      <c r="H4625" s="28"/>
    </row>
    <row r="4626" spans="8:8" s="24" customFormat="1" ht="12.75" customHeight="1" x14ac:dyDescent="0.2">
      <c r="H4626" s="28"/>
    </row>
    <row r="4627" spans="8:8" s="24" customFormat="1" ht="12.75" customHeight="1" x14ac:dyDescent="0.2">
      <c r="H4627" s="28"/>
    </row>
    <row r="4628" spans="8:8" s="24" customFormat="1" ht="12.75" customHeight="1" x14ac:dyDescent="0.2">
      <c r="H4628" s="28"/>
    </row>
    <row r="4629" spans="8:8" s="24" customFormat="1" ht="12.75" customHeight="1" x14ac:dyDescent="0.2">
      <c r="H4629" s="28"/>
    </row>
    <row r="4630" spans="8:8" s="24" customFormat="1" ht="12.75" customHeight="1" x14ac:dyDescent="0.2">
      <c r="H4630" s="28"/>
    </row>
    <row r="4631" spans="8:8" s="24" customFormat="1" ht="12.75" customHeight="1" x14ac:dyDescent="0.2">
      <c r="H4631" s="28"/>
    </row>
    <row r="4632" spans="8:8" s="24" customFormat="1" ht="12.75" customHeight="1" x14ac:dyDescent="0.2">
      <c r="H4632" s="28"/>
    </row>
    <row r="4633" spans="8:8" s="24" customFormat="1" ht="12.75" customHeight="1" x14ac:dyDescent="0.2">
      <c r="H4633" s="28"/>
    </row>
    <row r="4634" spans="8:8" s="24" customFormat="1" ht="12.75" customHeight="1" x14ac:dyDescent="0.2">
      <c r="H4634" s="28"/>
    </row>
    <row r="4635" spans="8:8" s="24" customFormat="1" ht="12.75" customHeight="1" x14ac:dyDescent="0.2">
      <c r="H4635" s="28"/>
    </row>
    <row r="4636" spans="8:8" s="24" customFormat="1" ht="12.75" customHeight="1" x14ac:dyDescent="0.2">
      <c r="H4636" s="28"/>
    </row>
    <row r="4637" spans="8:8" s="24" customFormat="1" ht="12.75" customHeight="1" x14ac:dyDescent="0.2">
      <c r="H4637" s="28"/>
    </row>
    <row r="4638" spans="8:8" s="24" customFormat="1" ht="12.75" customHeight="1" x14ac:dyDescent="0.2">
      <c r="H4638" s="28"/>
    </row>
    <row r="4639" spans="8:8" s="24" customFormat="1" ht="12.75" customHeight="1" x14ac:dyDescent="0.2">
      <c r="H4639" s="28"/>
    </row>
    <row r="4640" spans="8:8" s="24" customFormat="1" ht="12.75" customHeight="1" x14ac:dyDescent="0.2">
      <c r="H4640" s="28"/>
    </row>
    <row r="4641" spans="8:8" s="24" customFormat="1" ht="12.75" customHeight="1" x14ac:dyDescent="0.2">
      <c r="H4641" s="28"/>
    </row>
    <row r="4642" spans="8:8" s="24" customFormat="1" ht="12.75" customHeight="1" x14ac:dyDescent="0.2">
      <c r="H4642" s="28"/>
    </row>
    <row r="4643" spans="8:8" s="24" customFormat="1" ht="12.75" customHeight="1" x14ac:dyDescent="0.2">
      <c r="H4643" s="28"/>
    </row>
    <row r="4644" spans="8:8" s="24" customFormat="1" ht="12.75" customHeight="1" x14ac:dyDescent="0.2">
      <c r="H4644" s="28"/>
    </row>
    <row r="4645" spans="8:8" s="24" customFormat="1" ht="12.75" customHeight="1" x14ac:dyDescent="0.2">
      <c r="H4645" s="28"/>
    </row>
    <row r="4646" spans="8:8" s="24" customFormat="1" ht="12.75" customHeight="1" x14ac:dyDescent="0.2">
      <c r="H4646" s="28"/>
    </row>
    <row r="4647" spans="8:8" s="24" customFormat="1" ht="12.75" customHeight="1" x14ac:dyDescent="0.2">
      <c r="H4647" s="28"/>
    </row>
    <row r="4648" spans="8:8" s="24" customFormat="1" ht="12.75" customHeight="1" x14ac:dyDescent="0.2">
      <c r="H4648" s="28"/>
    </row>
    <row r="4649" spans="8:8" s="24" customFormat="1" ht="12.75" customHeight="1" x14ac:dyDescent="0.2">
      <c r="H4649" s="28"/>
    </row>
    <row r="4650" spans="8:8" s="24" customFormat="1" ht="12.75" customHeight="1" x14ac:dyDescent="0.2">
      <c r="H4650" s="28"/>
    </row>
    <row r="4651" spans="8:8" s="24" customFormat="1" ht="12.75" customHeight="1" x14ac:dyDescent="0.2">
      <c r="H4651" s="28"/>
    </row>
    <row r="4652" spans="8:8" s="24" customFormat="1" ht="12.75" customHeight="1" x14ac:dyDescent="0.2">
      <c r="H4652" s="28"/>
    </row>
    <row r="4653" spans="8:8" s="24" customFormat="1" ht="12.75" customHeight="1" x14ac:dyDescent="0.2">
      <c r="H4653" s="28"/>
    </row>
    <row r="4654" spans="8:8" s="24" customFormat="1" ht="12.75" customHeight="1" x14ac:dyDescent="0.2">
      <c r="H4654" s="28"/>
    </row>
    <row r="4655" spans="8:8" s="24" customFormat="1" ht="12.75" customHeight="1" x14ac:dyDescent="0.2">
      <c r="H4655" s="28"/>
    </row>
    <row r="4656" spans="8:8" s="24" customFormat="1" ht="12.75" customHeight="1" x14ac:dyDescent="0.2">
      <c r="H4656" s="28"/>
    </row>
    <row r="4657" spans="8:8" s="24" customFormat="1" ht="12.75" customHeight="1" x14ac:dyDescent="0.2">
      <c r="H4657" s="28"/>
    </row>
    <row r="4658" spans="8:8" s="24" customFormat="1" ht="12.75" customHeight="1" x14ac:dyDescent="0.2">
      <c r="H4658" s="28"/>
    </row>
    <row r="4659" spans="8:8" s="24" customFormat="1" ht="12.75" customHeight="1" x14ac:dyDescent="0.2">
      <c r="H4659" s="28"/>
    </row>
    <row r="4660" spans="8:8" s="24" customFormat="1" ht="12.75" customHeight="1" x14ac:dyDescent="0.2">
      <c r="H4660" s="28"/>
    </row>
    <row r="4661" spans="8:8" s="24" customFormat="1" ht="12.75" customHeight="1" x14ac:dyDescent="0.2">
      <c r="H4661" s="28"/>
    </row>
    <row r="4662" spans="8:8" s="24" customFormat="1" ht="12.75" customHeight="1" x14ac:dyDescent="0.2">
      <c r="H4662" s="28"/>
    </row>
    <row r="4663" spans="8:8" s="24" customFormat="1" ht="12.75" customHeight="1" x14ac:dyDescent="0.2">
      <c r="H4663" s="28"/>
    </row>
    <row r="4664" spans="8:8" s="24" customFormat="1" ht="12.75" customHeight="1" x14ac:dyDescent="0.2">
      <c r="H4664" s="28"/>
    </row>
    <row r="4665" spans="8:8" s="24" customFormat="1" ht="12.75" customHeight="1" x14ac:dyDescent="0.2">
      <c r="H4665" s="28"/>
    </row>
    <row r="4666" spans="8:8" s="24" customFormat="1" ht="12.75" customHeight="1" x14ac:dyDescent="0.2">
      <c r="H4666" s="28"/>
    </row>
    <row r="4667" spans="8:8" s="24" customFormat="1" ht="12.75" customHeight="1" x14ac:dyDescent="0.2">
      <c r="H4667" s="28"/>
    </row>
    <row r="4668" spans="8:8" s="24" customFormat="1" ht="12.75" customHeight="1" x14ac:dyDescent="0.2">
      <c r="H4668" s="28"/>
    </row>
    <row r="4669" spans="8:8" s="24" customFormat="1" ht="12.75" customHeight="1" x14ac:dyDescent="0.2">
      <c r="H4669" s="28"/>
    </row>
    <row r="4670" spans="8:8" s="24" customFormat="1" ht="12.75" customHeight="1" x14ac:dyDescent="0.2">
      <c r="H4670" s="28"/>
    </row>
    <row r="4671" spans="8:8" s="24" customFormat="1" ht="12.75" customHeight="1" x14ac:dyDescent="0.2">
      <c r="H4671" s="28"/>
    </row>
    <row r="4672" spans="8:8" s="24" customFormat="1" ht="12.75" customHeight="1" x14ac:dyDescent="0.2">
      <c r="H4672" s="28"/>
    </row>
    <row r="4673" spans="8:8" s="24" customFormat="1" ht="12.75" customHeight="1" x14ac:dyDescent="0.2">
      <c r="H4673" s="28"/>
    </row>
    <row r="4674" spans="8:8" s="24" customFormat="1" ht="12.75" customHeight="1" x14ac:dyDescent="0.2">
      <c r="H4674" s="28"/>
    </row>
    <row r="4675" spans="8:8" s="24" customFormat="1" ht="12.75" customHeight="1" x14ac:dyDescent="0.2">
      <c r="H4675" s="28"/>
    </row>
    <row r="4676" spans="8:8" s="24" customFormat="1" ht="12.75" customHeight="1" x14ac:dyDescent="0.2">
      <c r="H4676" s="28"/>
    </row>
    <row r="4677" spans="8:8" s="24" customFormat="1" ht="12.75" customHeight="1" x14ac:dyDescent="0.2">
      <c r="H4677" s="28"/>
    </row>
    <row r="4678" spans="8:8" s="24" customFormat="1" ht="12.75" customHeight="1" x14ac:dyDescent="0.2">
      <c r="H4678" s="28"/>
    </row>
    <row r="4679" spans="8:8" s="24" customFormat="1" ht="12.75" customHeight="1" x14ac:dyDescent="0.2">
      <c r="H4679" s="28"/>
    </row>
    <row r="4680" spans="8:8" s="24" customFormat="1" ht="12.75" customHeight="1" x14ac:dyDescent="0.2">
      <c r="H4680" s="28"/>
    </row>
    <row r="4681" spans="8:8" s="24" customFormat="1" ht="12.75" customHeight="1" x14ac:dyDescent="0.2">
      <c r="H4681" s="28"/>
    </row>
    <row r="4682" spans="8:8" s="24" customFormat="1" ht="12.75" customHeight="1" x14ac:dyDescent="0.2">
      <c r="H4682" s="28"/>
    </row>
    <row r="4683" spans="8:8" s="24" customFormat="1" ht="12.75" customHeight="1" x14ac:dyDescent="0.2">
      <c r="H4683" s="28"/>
    </row>
    <row r="4684" spans="8:8" s="24" customFormat="1" ht="12.75" customHeight="1" x14ac:dyDescent="0.2">
      <c r="H4684" s="28"/>
    </row>
    <row r="4685" spans="8:8" s="24" customFormat="1" ht="12.75" customHeight="1" x14ac:dyDescent="0.2">
      <c r="H4685" s="28"/>
    </row>
    <row r="4686" spans="8:8" s="24" customFormat="1" ht="12.75" customHeight="1" x14ac:dyDescent="0.2">
      <c r="H4686" s="28"/>
    </row>
    <row r="4687" spans="8:8" s="24" customFormat="1" ht="12.75" customHeight="1" x14ac:dyDescent="0.2">
      <c r="H4687" s="28"/>
    </row>
    <row r="4688" spans="8:8" s="24" customFormat="1" ht="12.75" customHeight="1" x14ac:dyDescent="0.2">
      <c r="H4688" s="28"/>
    </row>
    <row r="4689" spans="8:8" s="24" customFormat="1" ht="12.75" customHeight="1" x14ac:dyDescent="0.2">
      <c r="H4689" s="28"/>
    </row>
    <row r="4690" spans="8:8" s="24" customFormat="1" ht="12.75" customHeight="1" x14ac:dyDescent="0.2">
      <c r="H4690" s="28"/>
    </row>
    <row r="4691" spans="8:8" s="24" customFormat="1" ht="12.75" customHeight="1" x14ac:dyDescent="0.2">
      <c r="H4691" s="28"/>
    </row>
    <row r="4692" spans="8:8" s="24" customFormat="1" ht="12.75" customHeight="1" x14ac:dyDescent="0.2">
      <c r="H4692" s="28"/>
    </row>
    <row r="4693" spans="8:8" s="24" customFormat="1" ht="12.75" customHeight="1" x14ac:dyDescent="0.2">
      <c r="H4693" s="28"/>
    </row>
    <row r="4694" spans="8:8" s="24" customFormat="1" ht="12.75" customHeight="1" x14ac:dyDescent="0.2">
      <c r="H4694" s="28"/>
    </row>
    <row r="4695" spans="8:8" s="24" customFormat="1" ht="12.75" customHeight="1" x14ac:dyDescent="0.2">
      <c r="H4695" s="28"/>
    </row>
    <row r="4696" spans="8:8" s="24" customFormat="1" ht="12.75" customHeight="1" x14ac:dyDescent="0.2">
      <c r="H4696" s="28"/>
    </row>
    <row r="4697" spans="8:8" s="24" customFormat="1" ht="12.75" customHeight="1" x14ac:dyDescent="0.2">
      <c r="H4697" s="28"/>
    </row>
    <row r="4698" spans="8:8" s="24" customFormat="1" ht="12.75" customHeight="1" x14ac:dyDescent="0.2">
      <c r="H4698" s="28"/>
    </row>
    <row r="4699" spans="8:8" s="24" customFormat="1" ht="12.75" customHeight="1" x14ac:dyDescent="0.2">
      <c r="H4699" s="28"/>
    </row>
    <row r="4700" spans="8:8" s="24" customFormat="1" ht="12.75" customHeight="1" x14ac:dyDescent="0.2">
      <c r="H4700" s="28"/>
    </row>
    <row r="4701" spans="8:8" s="24" customFormat="1" ht="12.75" customHeight="1" x14ac:dyDescent="0.2">
      <c r="H4701" s="28"/>
    </row>
    <row r="4702" spans="8:8" s="24" customFormat="1" ht="12.75" customHeight="1" x14ac:dyDescent="0.2">
      <c r="H4702" s="28"/>
    </row>
    <row r="4703" spans="8:8" s="24" customFormat="1" ht="12.75" customHeight="1" x14ac:dyDescent="0.2">
      <c r="H4703" s="28"/>
    </row>
    <row r="4704" spans="8:8" s="24" customFormat="1" ht="12.75" customHeight="1" x14ac:dyDescent="0.2">
      <c r="H4704" s="28"/>
    </row>
    <row r="4705" spans="8:8" s="24" customFormat="1" ht="12.75" customHeight="1" x14ac:dyDescent="0.2">
      <c r="H4705" s="28"/>
    </row>
    <row r="4706" spans="8:8" s="24" customFormat="1" ht="12.75" customHeight="1" x14ac:dyDescent="0.2">
      <c r="H4706" s="28"/>
    </row>
    <row r="4707" spans="8:8" s="24" customFormat="1" ht="12.75" customHeight="1" x14ac:dyDescent="0.2">
      <c r="H4707" s="28"/>
    </row>
    <row r="4708" spans="8:8" s="24" customFormat="1" ht="12.75" customHeight="1" x14ac:dyDescent="0.2">
      <c r="H4708" s="28"/>
    </row>
    <row r="4709" spans="8:8" s="24" customFormat="1" ht="12.75" customHeight="1" x14ac:dyDescent="0.2">
      <c r="H4709" s="28"/>
    </row>
    <row r="4710" spans="8:8" s="24" customFormat="1" ht="12.75" customHeight="1" x14ac:dyDescent="0.2">
      <c r="H4710" s="28"/>
    </row>
    <row r="4711" spans="8:8" s="24" customFormat="1" ht="12.75" customHeight="1" x14ac:dyDescent="0.2">
      <c r="H4711" s="28"/>
    </row>
    <row r="4712" spans="8:8" s="24" customFormat="1" ht="12.75" customHeight="1" x14ac:dyDescent="0.2">
      <c r="H4712" s="28"/>
    </row>
    <row r="4713" spans="8:8" s="24" customFormat="1" ht="12.75" customHeight="1" x14ac:dyDescent="0.2">
      <c r="H4713" s="28"/>
    </row>
    <row r="4714" spans="8:8" s="24" customFormat="1" ht="12.75" customHeight="1" x14ac:dyDescent="0.2">
      <c r="H4714" s="28"/>
    </row>
    <row r="4715" spans="8:8" s="24" customFormat="1" ht="12.75" customHeight="1" x14ac:dyDescent="0.2">
      <c r="H4715" s="28"/>
    </row>
    <row r="4716" spans="8:8" s="24" customFormat="1" ht="12.75" customHeight="1" x14ac:dyDescent="0.2">
      <c r="H4716" s="28"/>
    </row>
    <row r="4717" spans="8:8" s="24" customFormat="1" ht="12.75" customHeight="1" x14ac:dyDescent="0.2">
      <c r="H4717" s="28"/>
    </row>
    <row r="4718" spans="8:8" s="24" customFormat="1" ht="12.75" customHeight="1" x14ac:dyDescent="0.2">
      <c r="H4718" s="28"/>
    </row>
    <row r="4719" spans="8:8" s="24" customFormat="1" ht="12.75" customHeight="1" x14ac:dyDescent="0.2">
      <c r="H4719" s="28"/>
    </row>
    <row r="4720" spans="8:8" s="24" customFormat="1" ht="12.75" customHeight="1" x14ac:dyDescent="0.2">
      <c r="H4720" s="28"/>
    </row>
    <row r="4721" spans="8:8" s="24" customFormat="1" ht="12.75" customHeight="1" x14ac:dyDescent="0.2">
      <c r="H4721" s="28"/>
    </row>
    <row r="4722" spans="8:8" s="24" customFormat="1" ht="12.75" customHeight="1" x14ac:dyDescent="0.2">
      <c r="H4722" s="28"/>
    </row>
    <row r="4723" spans="8:8" s="24" customFormat="1" ht="12.75" customHeight="1" x14ac:dyDescent="0.2">
      <c r="H4723" s="28"/>
    </row>
    <row r="4724" spans="8:8" s="24" customFormat="1" ht="12.75" customHeight="1" x14ac:dyDescent="0.2">
      <c r="H4724" s="28"/>
    </row>
    <row r="4725" spans="8:8" s="24" customFormat="1" ht="12.75" customHeight="1" x14ac:dyDescent="0.2">
      <c r="H4725" s="28"/>
    </row>
    <row r="4726" spans="8:8" s="24" customFormat="1" ht="12.75" customHeight="1" x14ac:dyDescent="0.2">
      <c r="H4726" s="28"/>
    </row>
    <row r="4727" spans="8:8" s="24" customFormat="1" ht="12.75" customHeight="1" x14ac:dyDescent="0.2">
      <c r="H4727" s="28"/>
    </row>
    <row r="4728" spans="8:8" s="24" customFormat="1" ht="12.75" customHeight="1" x14ac:dyDescent="0.2">
      <c r="H4728" s="28"/>
    </row>
    <row r="4729" spans="8:8" s="24" customFormat="1" ht="12.75" customHeight="1" x14ac:dyDescent="0.2">
      <c r="H4729" s="28"/>
    </row>
    <row r="4730" spans="8:8" s="24" customFormat="1" ht="12.75" customHeight="1" x14ac:dyDescent="0.2">
      <c r="H4730" s="28"/>
    </row>
    <row r="4731" spans="8:8" s="24" customFormat="1" ht="12.75" customHeight="1" x14ac:dyDescent="0.2">
      <c r="H4731" s="28"/>
    </row>
    <row r="4732" spans="8:8" s="24" customFormat="1" ht="12.75" customHeight="1" x14ac:dyDescent="0.2">
      <c r="H4732" s="28"/>
    </row>
    <row r="4733" spans="8:8" s="24" customFormat="1" ht="12.75" customHeight="1" x14ac:dyDescent="0.2">
      <c r="H4733" s="28"/>
    </row>
    <row r="4734" spans="8:8" s="24" customFormat="1" ht="12.75" customHeight="1" x14ac:dyDescent="0.2">
      <c r="H4734" s="28"/>
    </row>
    <row r="4735" spans="8:8" s="24" customFormat="1" ht="12.75" customHeight="1" x14ac:dyDescent="0.2">
      <c r="H4735" s="28"/>
    </row>
    <row r="4736" spans="8:8" s="24" customFormat="1" ht="12.75" customHeight="1" x14ac:dyDescent="0.2">
      <c r="H4736" s="28"/>
    </row>
    <row r="4737" spans="8:8" s="24" customFormat="1" ht="12.75" customHeight="1" x14ac:dyDescent="0.2">
      <c r="H4737" s="28"/>
    </row>
    <row r="4738" spans="8:8" s="24" customFormat="1" ht="12.75" customHeight="1" x14ac:dyDescent="0.2">
      <c r="H4738" s="28"/>
    </row>
    <row r="4739" spans="8:8" s="24" customFormat="1" ht="12.75" customHeight="1" x14ac:dyDescent="0.2">
      <c r="H4739" s="28"/>
    </row>
    <row r="4740" spans="8:8" s="24" customFormat="1" ht="12.75" customHeight="1" x14ac:dyDescent="0.2">
      <c r="H4740" s="28"/>
    </row>
    <row r="4741" spans="8:8" s="24" customFormat="1" ht="12.75" customHeight="1" x14ac:dyDescent="0.2">
      <c r="H4741" s="28"/>
    </row>
    <row r="4742" spans="8:8" s="24" customFormat="1" ht="12.75" customHeight="1" x14ac:dyDescent="0.2">
      <c r="H4742" s="28"/>
    </row>
    <row r="4743" spans="8:8" s="24" customFormat="1" ht="12.75" customHeight="1" x14ac:dyDescent="0.2">
      <c r="H4743" s="28"/>
    </row>
    <row r="4744" spans="8:8" s="24" customFormat="1" ht="12.75" customHeight="1" x14ac:dyDescent="0.2">
      <c r="H4744" s="28"/>
    </row>
    <row r="4745" spans="8:8" s="24" customFormat="1" ht="12.75" customHeight="1" x14ac:dyDescent="0.2">
      <c r="H4745" s="28"/>
    </row>
    <row r="4746" spans="8:8" s="24" customFormat="1" ht="12.75" customHeight="1" x14ac:dyDescent="0.2">
      <c r="H4746" s="28"/>
    </row>
    <row r="4747" spans="8:8" s="24" customFormat="1" ht="12.75" customHeight="1" x14ac:dyDescent="0.2">
      <c r="H4747" s="28"/>
    </row>
    <row r="4748" spans="8:8" s="24" customFormat="1" ht="12.75" customHeight="1" x14ac:dyDescent="0.2">
      <c r="H4748" s="28"/>
    </row>
    <row r="4749" spans="8:8" s="24" customFormat="1" ht="12.75" customHeight="1" x14ac:dyDescent="0.2">
      <c r="H4749" s="28"/>
    </row>
    <row r="4750" spans="8:8" s="24" customFormat="1" ht="12.75" customHeight="1" x14ac:dyDescent="0.2">
      <c r="H4750" s="28"/>
    </row>
    <row r="4751" spans="8:8" s="24" customFormat="1" ht="12.75" customHeight="1" x14ac:dyDescent="0.2">
      <c r="H4751" s="28"/>
    </row>
    <row r="4752" spans="8:8" s="24" customFormat="1" ht="12.75" customHeight="1" x14ac:dyDescent="0.2">
      <c r="H4752" s="28"/>
    </row>
    <row r="4753" spans="8:8" s="24" customFormat="1" ht="12.75" customHeight="1" x14ac:dyDescent="0.2">
      <c r="H4753" s="28"/>
    </row>
    <row r="4754" spans="8:8" s="24" customFormat="1" ht="12.75" customHeight="1" x14ac:dyDescent="0.2">
      <c r="H4754" s="28"/>
    </row>
    <row r="4755" spans="8:8" s="24" customFormat="1" ht="12.75" customHeight="1" x14ac:dyDescent="0.2">
      <c r="H4755" s="28"/>
    </row>
    <row r="4756" spans="8:8" s="24" customFormat="1" ht="12.75" customHeight="1" x14ac:dyDescent="0.2">
      <c r="H4756" s="28"/>
    </row>
    <row r="4757" spans="8:8" s="24" customFormat="1" ht="12.75" customHeight="1" x14ac:dyDescent="0.2">
      <c r="H4757" s="28"/>
    </row>
    <row r="4758" spans="8:8" s="24" customFormat="1" ht="12.75" customHeight="1" x14ac:dyDescent="0.2">
      <c r="H4758" s="28"/>
    </row>
    <row r="4759" spans="8:8" s="24" customFormat="1" ht="12.75" customHeight="1" x14ac:dyDescent="0.2">
      <c r="H4759" s="28"/>
    </row>
    <row r="4760" spans="8:8" s="24" customFormat="1" ht="12.75" customHeight="1" x14ac:dyDescent="0.2">
      <c r="H4760" s="28"/>
    </row>
    <row r="4761" spans="8:8" s="24" customFormat="1" ht="12.75" customHeight="1" x14ac:dyDescent="0.2">
      <c r="H4761" s="28"/>
    </row>
    <row r="4762" spans="8:8" s="24" customFormat="1" ht="12.75" customHeight="1" x14ac:dyDescent="0.2">
      <c r="H4762" s="28"/>
    </row>
    <row r="4763" spans="8:8" s="24" customFormat="1" ht="12.75" customHeight="1" x14ac:dyDescent="0.2">
      <c r="H4763" s="28"/>
    </row>
    <row r="4764" spans="8:8" s="24" customFormat="1" ht="12.75" customHeight="1" x14ac:dyDescent="0.2">
      <c r="H4764" s="28"/>
    </row>
    <row r="4765" spans="8:8" s="24" customFormat="1" ht="12.75" customHeight="1" x14ac:dyDescent="0.2">
      <c r="H4765" s="28"/>
    </row>
    <row r="4766" spans="8:8" s="24" customFormat="1" ht="12.75" customHeight="1" x14ac:dyDescent="0.2">
      <c r="H4766" s="28"/>
    </row>
    <row r="4767" spans="8:8" s="24" customFormat="1" ht="12.75" customHeight="1" x14ac:dyDescent="0.2">
      <c r="H4767" s="28"/>
    </row>
    <row r="4768" spans="8:8" s="24" customFormat="1" ht="12.75" customHeight="1" x14ac:dyDescent="0.2">
      <c r="H4768" s="28"/>
    </row>
    <row r="4769" spans="8:8" s="24" customFormat="1" ht="12.75" customHeight="1" x14ac:dyDescent="0.2">
      <c r="H4769" s="28"/>
    </row>
    <row r="4770" spans="8:8" s="24" customFormat="1" ht="12.75" customHeight="1" x14ac:dyDescent="0.2">
      <c r="H4770" s="28"/>
    </row>
    <row r="4771" spans="8:8" s="24" customFormat="1" ht="12.75" customHeight="1" x14ac:dyDescent="0.2">
      <c r="H4771" s="28"/>
    </row>
    <row r="4772" spans="8:8" s="24" customFormat="1" ht="12.75" customHeight="1" x14ac:dyDescent="0.2">
      <c r="H4772" s="28"/>
    </row>
    <row r="4773" spans="8:8" s="24" customFormat="1" ht="12.75" customHeight="1" x14ac:dyDescent="0.2">
      <c r="H4773" s="28"/>
    </row>
    <row r="4774" spans="8:8" s="24" customFormat="1" ht="12.75" customHeight="1" x14ac:dyDescent="0.2">
      <c r="H4774" s="28"/>
    </row>
    <row r="4775" spans="8:8" s="24" customFormat="1" ht="12.75" customHeight="1" x14ac:dyDescent="0.2">
      <c r="H4775" s="28"/>
    </row>
    <row r="4776" spans="8:8" s="24" customFormat="1" ht="12.75" customHeight="1" x14ac:dyDescent="0.2">
      <c r="H4776" s="28"/>
    </row>
    <row r="4777" spans="8:8" s="24" customFormat="1" ht="12.75" customHeight="1" x14ac:dyDescent="0.2">
      <c r="H4777" s="28"/>
    </row>
    <row r="4778" spans="8:8" s="24" customFormat="1" ht="12.75" customHeight="1" x14ac:dyDescent="0.2">
      <c r="H4778" s="28"/>
    </row>
    <row r="4779" spans="8:8" s="24" customFormat="1" ht="12.75" customHeight="1" x14ac:dyDescent="0.2">
      <c r="H4779" s="28"/>
    </row>
    <row r="4780" spans="8:8" s="24" customFormat="1" ht="12.75" customHeight="1" x14ac:dyDescent="0.2">
      <c r="H4780" s="28"/>
    </row>
    <row r="4781" spans="8:8" s="24" customFormat="1" ht="12.75" customHeight="1" x14ac:dyDescent="0.2">
      <c r="H4781" s="28"/>
    </row>
    <row r="4782" spans="8:8" s="24" customFormat="1" ht="12.75" customHeight="1" x14ac:dyDescent="0.2">
      <c r="H4782" s="28"/>
    </row>
    <row r="4783" spans="8:8" s="24" customFormat="1" ht="12.75" customHeight="1" x14ac:dyDescent="0.2">
      <c r="H4783" s="28"/>
    </row>
    <row r="4784" spans="8:8" s="24" customFormat="1" ht="12.75" customHeight="1" x14ac:dyDescent="0.2">
      <c r="H4784" s="28"/>
    </row>
    <row r="4785" spans="8:8" s="24" customFormat="1" ht="12.75" customHeight="1" x14ac:dyDescent="0.2">
      <c r="H4785" s="28"/>
    </row>
    <row r="4786" spans="8:8" s="24" customFormat="1" ht="12.75" customHeight="1" x14ac:dyDescent="0.2">
      <c r="H4786" s="28"/>
    </row>
    <row r="4787" spans="8:8" s="24" customFormat="1" ht="12.75" customHeight="1" x14ac:dyDescent="0.2">
      <c r="H4787" s="28"/>
    </row>
    <row r="4788" spans="8:8" s="24" customFormat="1" ht="12.75" customHeight="1" x14ac:dyDescent="0.2">
      <c r="H4788" s="28"/>
    </row>
    <row r="4789" spans="8:8" s="24" customFormat="1" ht="12.75" customHeight="1" x14ac:dyDescent="0.2">
      <c r="H4789" s="28"/>
    </row>
    <row r="4790" spans="8:8" s="24" customFormat="1" ht="12.75" customHeight="1" x14ac:dyDescent="0.2">
      <c r="H4790" s="28"/>
    </row>
    <row r="4791" spans="8:8" s="24" customFormat="1" ht="12.75" customHeight="1" x14ac:dyDescent="0.2">
      <c r="H4791" s="28"/>
    </row>
    <row r="4792" spans="8:8" s="24" customFormat="1" ht="12.75" customHeight="1" x14ac:dyDescent="0.2">
      <c r="H4792" s="28"/>
    </row>
    <row r="4793" spans="8:8" s="24" customFormat="1" ht="12.75" customHeight="1" x14ac:dyDescent="0.2">
      <c r="H4793" s="28"/>
    </row>
    <row r="4794" spans="8:8" s="24" customFormat="1" ht="12.75" customHeight="1" x14ac:dyDescent="0.2">
      <c r="H4794" s="28"/>
    </row>
    <row r="4795" spans="8:8" s="24" customFormat="1" ht="12.75" customHeight="1" x14ac:dyDescent="0.2">
      <c r="H4795" s="28"/>
    </row>
    <row r="4796" spans="8:8" s="24" customFormat="1" ht="12.75" customHeight="1" x14ac:dyDescent="0.2">
      <c r="H4796" s="28"/>
    </row>
    <row r="4797" spans="8:8" s="24" customFormat="1" ht="12.75" customHeight="1" x14ac:dyDescent="0.2">
      <c r="H4797" s="28"/>
    </row>
    <row r="4798" spans="8:8" s="24" customFormat="1" ht="12.75" customHeight="1" x14ac:dyDescent="0.2">
      <c r="H4798" s="28"/>
    </row>
    <row r="4799" spans="8:8" s="24" customFormat="1" ht="12.75" customHeight="1" x14ac:dyDescent="0.2">
      <c r="H4799" s="28"/>
    </row>
    <row r="4800" spans="8:8" s="24" customFormat="1" ht="12.75" customHeight="1" x14ac:dyDescent="0.2">
      <c r="H4800" s="28"/>
    </row>
    <row r="4801" spans="8:8" s="24" customFormat="1" ht="12.75" customHeight="1" x14ac:dyDescent="0.2">
      <c r="H4801" s="28"/>
    </row>
    <row r="4802" spans="8:8" s="24" customFormat="1" ht="12.75" customHeight="1" x14ac:dyDescent="0.2">
      <c r="H4802" s="28"/>
    </row>
    <row r="4803" spans="8:8" s="24" customFormat="1" ht="12.75" customHeight="1" x14ac:dyDescent="0.2">
      <c r="H4803" s="28"/>
    </row>
    <row r="4804" spans="8:8" s="24" customFormat="1" ht="12.75" customHeight="1" x14ac:dyDescent="0.2">
      <c r="H4804" s="28"/>
    </row>
    <row r="4805" spans="8:8" s="24" customFormat="1" ht="12.75" customHeight="1" x14ac:dyDescent="0.2">
      <c r="H4805" s="28"/>
    </row>
    <row r="4806" spans="8:8" s="24" customFormat="1" ht="12.75" customHeight="1" x14ac:dyDescent="0.2">
      <c r="H4806" s="28"/>
    </row>
    <row r="4807" spans="8:8" s="24" customFormat="1" ht="12.75" customHeight="1" x14ac:dyDescent="0.2">
      <c r="H4807" s="28"/>
    </row>
    <row r="4808" spans="8:8" s="24" customFormat="1" ht="12.75" customHeight="1" x14ac:dyDescent="0.2">
      <c r="H4808" s="28"/>
    </row>
    <row r="4809" spans="8:8" s="24" customFormat="1" ht="12.75" customHeight="1" x14ac:dyDescent="0.2">
      <c r="H4809" s="28"/>
    </row>
    <row r="4810" spans="8:8" s="24" customFormat="1" ht="12.75" customHeight="1" x14ac:dyDescent="0.2">
      <c r="H4810" s="28"/>
    </row>
    <row r="4811" spans="8:8" s="24" customFormat="1" ht="12.75" customHeight="1" x14ac:dyDescent="0.2">
      <c r="H4811" s="28"/>
    </row>
    <row r="4812" spans="8:8" s="24" customFormat="1" ht="12.75" customHeight="1" x14ac:dyDescent="0.2">
      <c r="H4812" s="28"/>
    </row>
    <row r="4813" spans="8:8" s="24" customFormat="1" ht="12.75" customHeight="1" x14ac:dyDescent="0.2">
      <c r="H4813" s="28"/>
    </row>
    <row r="4814" spans="8:8" s="24" customFormat="1" ht="12.75" customHeight="1" x14ac:dyDescent="0.2">
      <c r="H4814" s="28"/>
    </row>
    <row r="4815" spans="8:8" s="24" customFormat="1" ht="12.75" customHeight="1" x14ac:dyDescent="0.2">
      <c r="H4815" s="28"/>
    </row>
    <row r="4816" spans="8:8" s="24" customFormat="1" ht="12.75" customHeight="1" x14ac:dyDescent="0.2">
      <c r="H4816" s="28"/>
    </row>
    <row r="4817" spans="8:8" s="24" customFormat="1" ht="12.75" customHeight="1" x14ac:dyDescent="0.2">
      <c r="H4817" s="28"/>
    </row>
    <row r="4818" spans="8:8" s="24" customFormat="1" ht="12.75" customHeight="1" x14ac:dyDescent="0.2">
      <c r="H4818" s="28"/>
    </row>
    <row r="4819" spans="8:8" s="24" customFormat="1" ht="12.75" customHeight="1" x14ac:dyDescent="0.2">
      <c r="H4819" s="28"/>
    </row>
    <row r="4820" spans="8:8" s="24" customFormat="1" ht="12.75" customHeight="1" x14ac:dyDescent="0.2">
      <c r="H4820" s="28"/>
    </row>
    <row r="4821" spans="8:8" s="24" customFormat="1" ht="12.75" customHeight="1" x14ac:dyDescent="0.2">
      <c r="H4821" s="28"/>
    </row>
    <row r="4822" spans="8:8" s="24" customFormat="1" ht="12.75" customHeight="1" x14ac:dyDescent="0.2">
      <c r="H4822" s="28"/>
    </row>
    <row r="4823" spans="8:8" s="24" customFormat="1" ht="12.75" customHeight="1" x14ac:dyDescent="0.2">
      <c r="H4823" s="28"/>
    </row>
    <row r="4824" spans="8:8" s="24" customFormat="1" ht="12.75" customHeight="1" x14ac:dyDescent="0.2">
      <c r="H4824" s="28"/>
    </row>
    <row r="4825" spans="8:8" s="24" customFormat="1" ht="12.75" customHeight="1" x14ac:dyDescent="0.2">
      <c r="H4825" s="28"/>
    </row>
    <row r="4826" spans="8:8" s="24" customFormat="1" ht="12.75" customHeight="1" x14ac:dyDescent="0.2">
      <c r="H4826" s="28"/>
    </row>
    <row r="4827" spans="8:8" s="24" customFormat="1" ht="12.75" customHeight="1" x14ac:dyDescent="0.2">
      <c r="H4827" s="28"/>
    </row>
    <row r="4828" spans="8:8" s="24" customFormat="1" ht="12.75" customHeight="1" x14ac:dyDescent="0.2">
      <c r="H4828" s="28"/>
    </row>
    <row r="4829" spans="8:8" s="24" customFormat="1" ht="12.75" customHeight="1" x14ac:dyDescent="0.2">
      <c r="H4829" s="28"/>
    </row>
    <row r="4830" spans="8:8" s="24" customFormat="1" ht="12.75" customHeight="1" x14ac:dyDescent="0.2">
      <c r="H4830" s="28"/>
    </row>
    <row r="4831" spans="8:8" s="24" customFormat="1" ht="12.75" customHeight="1" x14ac:dyDescent="0.2">
      <c r="H4831" s="28"/>
    </row>
    <row r="4832" spans="8:8" s="24" customFormat="1" ht="12.75" customHeight="1" x14ac:dyDescent="0.2">
      <c r="H4832" s="28"/>
    </row>
    <row r="4833" spans="8:8" s="24" customFormat="1" ht="12.75" customHeight="1" x14ac:dyDescent="0.2">
      <c r="H4833" s="28"/>
    </row>
    <row r="4834" spans="8:8" s="24" customFormat="1" ht="12.75" customHeight="1" x14ac:dyDescent="0.2">
      <c r="H4834" s="28"/>
    </row>
    <row r="4835" spans="8:8" s="24" customFormat="1" ht="12.75" customHeight="1" x14ac:dyDescent="0.2">
      <c r="H4835" s="28"/>
    </row>
    <row r="4836" spans="8:8" s="24" customFormat="1" ht="12.75" customHeight="1" x14ac:dyDescent="0.2">
      <c r="H4836" s="28"/>
    </row>
    <row r="4837" spans="8:8" s="24" customFormat="1" ht="12.75" customHeight="1" x14ac:dyDescent="0.2">
      <c r="H4837" s="28"/>
    </row>
    <row r="4838" spans="8:8" s="24" customFormat="1" ht="12.75" customHeight="1" x14ac:dyDescent="0.2">
      <c r="H4838" s="28"/>
    </row>
    <row r="4839" spans="8:8" s="24" customFormat="1" ht="12.75" customHeight="1" x14ac:dyDescent="0.2">
      <c r="H4839" s="28"/>
    </row>
    <row r="4840" spans="8:8" s="24" customFormat="1" ht="12.75" customHeight="1" x14ac:dyDescent="0.2">
      <c r="H4840" s="28"/>
    </row>
    <row r="4841" spans="8:8" s="24" customFormat="1" ht="12.75" customHeight="1" x14ac:dyDescent="0.2">
      <c r="H4841" s="28"/>
    </row>
    <row r="4842" spans="8:8" s="24" customFormat="1" ht="12.75" customHeight="1" x14ac:dyDescent="0.2">
      <c r="H4842" s="28"/>
    </row>
    <row r="4843" spans="8:8" s="24" customFormat="1" ht="12.75" customHeight="1" x14ac:dyDescent="0.2">
      <c r="H4843" s="28"/>
    </row>
    <row r="4844" spans="8:8" s="24" customFormat="1" ht="12.75" customHeight="1" x14ac:dyDescent="0.2">
      <c r="H4844" s="28"/>
    </row>
    <row r="4845" spans="8:8" s="24" customFormat="1" ht="12.75" customHeight="1" x14ac:dyDescent="0.2">
      <c r="H4845" s="28"/>
    </row>
    <row r="4846" spans="8:8" s="24" customFormat="1" ht="12.75" customHeight="1" x14ac:dyDescent="0.2">
      <c r="H4846" s="28"/>
    </row>
    <row r="4847" spans="8:8" s="24" customFormat="1" ht="12.75" customHeight="1" x14ac:dyDescent="0.2">
      <c r="H4847" s="28"/>
    </row>
    <row r="4848" spans="8:8" s="24" customFormat="1" ht="12.75" customHeight="1" x14ac:dyDescent="0.2">
      <c r="H4848" s="28"/>
    </row>
    <row r="4849" spans="8:8" s="24" customFormat="1" ht="12.75" customHeight="1" x14ac:dyDescent="0.2">
      <c r="H4849" s="28"/>
    </row>
    <row r="4850" spans="8:8" s="24" customFormat="1" ht="12.75" customHeight="1" x14ac:dyDescent="0.2">
      <c r="H4850" s="28"/>
    </row>
    <row r="4851" spans="8:8" s="24" customFormat="1" ht="12.75" customHeight="1" x14ac:dyDescent="0.2">
      <c r="H4851" s="28"/>
    </row>
    <row r="4852" spans="8:8" s="24" customFormat="1" ht="12.75" customHeight="1" x14ac:dyDescent="0.2">
      <c r="H4852" s="28"/>
    </row>
    <row r="4853" spans="8:8" s="24" customFormat="1" ht="12.75" customHeight="1" x14ac:dyDescent="0.2">
      <c r="H4853" s="28"/>
    </row>
    <row r="4854" spans="8:8" s="24" customFormat="1" ht="12.75" customHeight="1" x14ac:dyDescent="0.2">
      <c r="H4854" s="28"/>
    </row>
    <row r="4855" spans="8:8" s="24" customFormat="1" ht="12.75" customHeight="1" x14ac:dyDescent="0.2">
      <c r="H4855" s="28"/>
    </row>
    <row r="4856" spans="8:8" s="24" customFormat="1" ht="12.75" customHeight="1" x14ac:dyDescent="0.2">
      <c r="H4856" s="28"/>
    </row>
    <row r="4857" spans="8:8" s="24" customFormat="1" ht="12.75" customHeight="1" x14ac:dyDescent="0.2">
      <c r="H4857" s="28"/>
    </row>
    <row r="4858" spans="8:8" s="24" customFormat="1" ht="12.75" customHeight="1" x14ac:dyDescent="0.2">
      <c r="H4858" s="28"/>
    </row>
    <row r="4859" spans="8:8" s="24" customFormat="1" ht="12.75" customHeight="1" x14ac:dyDescent="0.2">
      <c r="H4859" s="28"/>
    </row>
    <row r="4860" spans="8:8" s="24" customFormat="1" ht="12.75" customHeight="1" x14ac:dyDescent="0.2">
      <c r="H4860" s="28"/>
    </row>
    <row r="4861" spans="8:8" s="24" customFormat="1" ht="12.75" customHeight="1" x14ac:dyDescent="0.2">
      <c r="H4861" s="28"/>
    </row>
    <row r="4862" spans="8:8" s="24" customFormat="1" ht="12.75" customHeight="1" x14ac:dyDescent="0.2">
      <c r="H4862" s="28"/>
    </row>
    <row r="4863" spans="8:8" s="24" customFormat="1" ht="12.75" customHeight="1" x14ac:dyDescent="0.2">
      <c r="H4863" s="28"/>
    </row>
    <row r="4864" spans="8:8" s="24" customFormat="1" ht="12.75" customHeight="1" x14ac:dyDescent="0.2">
      <c r="H4864" s="28"/>
    </row>
    <row r="4865" spans="8:8" s="24" customFormat="1" ht="12.75" customHeight="1" x14ac:dyDescent="0.2">
      <c r="H4865" s="28"/>
    </row>
    <row r="4866" spans="8:8" s="24" customFormat="1" ht="12.75" customHeight="1" x14ac:dyDescent="0.2">
      <c r="H4866" s="28"/>
    </row>
    <row r="4867" spans="8:8" s="24" customFormat="1" ht="12.75" customHeight="1" x14ac:dyDescent="0.2">
      <c r="H4867" s="28"/>
    </row>
    <row r="4868" spans="8:8" s="24" customFormat="1" ht="12.75" customHeight="1" x14ac:dyDescent="0.2">
      <c r="H4868" s="28"/>
    </row>
    <row r="4869" spans="8:8" s="24" customFormat="1" ht="12.75" customHeight="1" x14ac:dyDescent="0.2">
      <c r="H4869" s="28"/>
    </row>
    <row r="4870" spans="8:8" s="24" customFormat="1" ht="12.75" customHeight="1" x14ac:dyDescent="0.2">
      <c r="H4870" s="28"/>
    </row>
    <row r="4871" spans="8:8" s="24" customFormat="1" ht="12.75" customHeight="1" x14ac:dyDescent="0.2">
      <c r="H4871" s="28"/>
    </row>
    <row r="4872" spans="8:8" s="24" customFormat="1" ht="12.75" customHeight="1" x14ac:dyDescent="0.2">
      <c r="H4872" s="28"/>
    </row>
    <row r="4873" spans="8:8" s="24" customFormat="1" ht="12.75" customHeight="1" x14ac:dyDescent="0.2">
      <c r="H4873" s="28"/>
    </row>
    <row r="4874" spans="8:8" s="24" customFormat="1" ht="12.75" customHeight="1" x14ac:dyDescent="0.2">
      <c r="H4874" s="28"/>
    </row>
    <row r="4875" spans="8:8" s="24" customFormat="1" ht="12.75" customHeight="1" x14ac:dyDescent="0.2">
      <c r="H4875" s="28"/>
    </row>
    <row r="4876" spans="8:8" s="24" customFormat="1" ht="12.75" customHeight="1" x14ac:dyDescent="0.2">
      <c r="H4876" s="28"/>
    </row>
    <row r="4877" spans="8:8" s="24" customFormat="1" ht="12.75" customHeight="1" x14ac:dyDescent="0.2">
      <c r="H4877" s="28"/>
    </row>
    <row r="4878" spans="8:8" s="24" customFormat="1" ht="12.75" customHeight="1" x14ac:dyDescent="0.2">
      <c r="H4878" s="28"/>
    </row>
    <row r="4879" spans="8:8" s="24" customFormat="1" ht="12.75" customHeight="1" x14ac:dyDescent="0.2">
      <c r="H4879" s="28"/>
    </row>
    <row r="4880" spans="8:8" s="24" customFormat="1" ht="12.75" customHeight="1" x14ac:dyDescent="0.2">
      <c r="H4880" s="28"/>
    </row>
    <row r="4881" spans="8:8" s="24" customFormat="1" ht="12.75" customHeight="1" x14ac:dyDescent="0.2">
      <c r="H4881" s="28"/>
    </row>
    <row r="4882" spans="8:8" s="24" customFormat="1" ht="12.75" customHeight="1" x14ac:dyDescent="0.2">
      <c r="H4882" s="28"/>
    </row>
    <row r="4883" spans="8:8" s="24" customFormat="1" ht="12.75" customHeight="1" x14ac:dyDescent="0.2">
      <c r="H4883" s="28"/>
    </row>
    <row r="4884" spans="8:8" s="24" customFormat="1" ht="12.75" customHeight="1" x14ac:dyDescent="0.2">
      <c r="H4884" s="28"/>
    </row>
    <row r="4885" spans="8:8" s="24" customFormat="1" ht="12.75" customHeight="1" x14ac:dyDescent="0.2">
      <c r="H4885" s="28"/>
    </row>
    <row r="4886" spans="8:8" s="24" customFormat="1" ht="12.75" customHeight="1" x14ac:dyDescent="0.2">
      <c r="H4886" s="28"/>
    </row>
    <row r="4887" spans="8:8" s="24" customFormat="1" ht="12.75" customHeight="1" x14ac:dyDescent="0.2">
      <c r="H4887" s="28"/>
    </row>
    <row r="4888" spans="8:8" s="24" customFormat="1" ht="12.75" customHeight="1" x14ac:dyDescent="0.2">
      <c r="H4888" s="28"/>
    </row>
    <row r="4889" spans="8:8" s="24" customFormat="1" ht="12.75" customHeight="1" x14ac:dyDescent="0.2">
      <c r="H4889" s="28"/>
    </row>
    <row r="4890" spans="8:8" s="24" customFormat="1" ht="12.75" customHeight="1" x14ac:dyDescent="0.2">
      <c r="H4890" s="28"/>
    </row>
    <row r="4891" spans="8:8" s="24" customFormat="1" ht="12.75" customHeight="1" x14ac:dyDescent="0.2">
      <c r="H4891" s="28"/>
    </row>
    <row r="4892" spans="8:8" s="24" customFormat="1" ht="12.75" customHeight="1" x14ac:dyDescent="0.2">
      <c r="H4892" s="28"/>
    </row>
    <row r="4893" spans="8:8" s="24" customFormat="1" ht="12.75" customHeight="1" x14ac:dyDescent="0.2">
      <c r="H4893" s="28"/>
    </row>
    <row r="4894" spans="8:8" s="24" customFormat="1" ht="12.75" customHeight="1" x14ac:dyDescent="0.2">
      <c r="H4894" s="28"/>
    </row>
    <row r="4895" spans="8:8" s="24" customFormat="1" ht="12.75" customHeight="1" x14ac:dyDescent="0.2">
      <c r="H4895" s="28"/>
    </row>
    <row r="4896" spans="8:8" s="24" customFormat="1" ht="12.75" customHeight="1" x14ac:dyDescent="0.2">
      <c r="H4896" s="28"/>
    </row>
    <row r="4897" spans="8:8" s="24" customFormat="1" ht="12.75" customHeight="1" x14ac:dyDescent="0.2">
      <c r="H4897" s="28"/>
    </row>
    <row r="4898" spans="8:8" s="24" customFormat="1" ht="12.75" customHeight="1" x14ac:dyDescent="0.2">
      <c r="H4898" s="28"/>
    </row>
    <row r="4899" spans="8:8" s="24" customFormat="1" ht="12.75" customHeight="1" x14ac:dyDescent="0.2">
      <c r="H4899" s="28"/>
    </row>
    <row r="4900" spans="8:8" s="24" customFormat="1" ht="12.75" customHeight="1" x14ac:dyDescent="0.2">
      <c r="H4900" s="28"/>
    </row>
    <row r="4901" spans="8:8" s="24" customFormat="1" ht="12.75" customHeight="1" x14ac:dyDescent="0.2">
      <c r="H4901" s="28"/>
    </row>
    <row r="4902" spans="8:8" s="24" customFormat="1" ht="12.75" customHeight="1" x14ac:dyDescent="0.2">
      <c r="H4902" s="28"/>
    </row>
    <row r="4903" spans="8:8" s="24" customFormat="1" ht="12.75" customHeight="1" x14ac:dyDescent="0.2">
      <c r="H4903" s="28"/>
    </row>
    <row r="4904" spans="8:8" s="24" customFormat="1" ht="12.75" customHeight="1" x14ac:dyDescent="0.2">
      <c r="H4904" s="28"/>
    </row>
    <row r="4905" spans="8:8" s="24" customFormat="1" ht="12.75" customHeight="1" x14ac:dyDescent="0.2">
      <c r="H4905" s="28"/>
    </row>
    <row r="4906" spans="8:8" s="24" customFormat="1" ht="12.75" customHeight="1" x14ac:dyDescent="0.2">
      <c r="H4906" s="28"/>
    </row>
    <row r="4907" spans="8:8" s="24" customFormat="1" ht="12.75" customHeight="1" x14ac:dyDescent="0.2">
      <c r="H4907" s="28"/>
    </row>
    <row r="4908" spans="8:8" s="24" customFormat="1" ht="12.75" customHeight="1" x14ac:dyDescent="0.2">
      <c r="H4908" s="28"/>
    </row>
    <row r="4909" spans="8:8" s="24" customFormat="1" ht="12.75" customHeight="1" x14ac:dyDescent="0.2">
      <c r="H4909" s="28"/>
    </row>
    <row r="4910" spans="8:8" s="24" customFormat="1" ht="12.75" customHeight="1" x14ac:dyDescent="0.2">
      <c r="H4910" s="28"/>
    </row>
    <row r="4911" spans="8:8" s="24" customFormat="1" ht="12.75" customHeight="1" x14ac:dyDescent="0.2">
      <c r="H4911" s="28"/>
    </row>
    <row r="4912" spans="8:8" s="24" customFormat="1" ht="12.75" customHeight="1" x14ac:dyDescent="0.2">
      <c r="H4912" s="28"/>
    </row>
    <row r="4913" spans="8:8" s="24" customFormat="1" ht="12.75" customHeight="1" x14ac:dyDescent="0.2">
      <c r="H4913" s="28"/>
    </row>
    <row r="4914" spans="8:8" s="24" customFormat="1" ht="12.75" customHeight="1" x14ac:dyDescent="0.2">
      <c r="H4914" s="28"/>
    </row>
    <row r="4915" spans="8:8" s="24" customFormat="1" ht="12.75" customHeight="1" x14ac:dyDescent="0.2">
      <c r="H4915" s="28"/>
    </row>
    <row r="4916" spans="8:8" s="24" customFormat="1" ht="12.75" customHeight="1" x14ac:dyDescent="0.2">
      <c r="H4916" s="28"/>
    </row>
    <row r="4917" spans="8:8" s="24" customFormat="1" ht="12.75" customHeight="1" x14ac:dyDescent="0.2">
      <c r="H4917" s="28"/>
    </row>
    <row r="4918" spans="8:8" s="24" customFormat="1" ht="12.75" customHeight="1" x14ac:dyDescent="0.2">
      <c r="H4918" s="28"/>
    </row>
    <row r="4919" spans="8:8" s="24" customFormat="1" ht="12.75" customHeight="1" x14ac:dyDescent="0.2">
      <c r="H4919" s="28"/>
    </row>
    <row r="4920" spans="8:8" s="24" customFormat="1" ht="12.75" customHeight="1" x14ac:dyDescent="0.2">
      <c r="H4920" s="28"/>
    </row>
    <row r="4921" spans="8:8" s="24" customFormat="1" ht="12.75" customHeight="1" x14ac:dyDescent="0.2">
      <c r="H4921" s="28"/>
    </row>
    <row r="4922" spans="8:8" s="24" customFormat="1" ht="12.75" customHeight="1" x14ac:dyDescent="0.2">
      <c r="H4922" s="28"/>
    </row>
    <row r="4923" spans="8:8" s="24" customFormat="1" ht="12.75" customHeight="1" x14ac:dyDescent="0.2">
      <c r="H4923" s="28"/>
    </row>
    <row r="4924" spans="8:8" s="24" customFormat="1" ht="12.75" customHeight="1" x14ac:dyDescent="0.2">
      <c r="H4924" s="28"/>
    </row>
    <row r="4925" spans="8:8" s="24" customFormat="1" ht="12.75" customHeight="1" x14ac:dyDescent="0.2">
      <c r="H4925" s="28"/>
    </row>
    <row r="4926" spans="8:8" s="24" customFormat="1" ht="12.75" customHeight="1" x14ac:dyDescent="0.2">
      <c r="H4926" s="28"/>
    </row>
    <row r="4927" spans="8:8" s="24" customFormat="1" ht="12.75" customHeight="1" x14ac:dyDescent="0.2">
      <c r="H4927" s="28"/>
    </row>
    <row r="4928" spans="8:8" s="24" customFormat="1" ht="12.75" customHeight="1" x14ac:dyDescent="0.2">
      <c r="H4928" s="28"/>
    </row>
    <row r="4929" spans="8:8" s="24" customFormat="1" ht="12.75" customHeight="1" x14ac:dyDescent="0.2">
      <c r="H4929" s="28"/>
    </row>
    <row r="4930" spans="8:8" s="24" customFormat="1" ht="12.75" customHeight="1" x14ac:dyDescent="0.2">
      <c r="H4930" s="28"/>
    </row>
    <row r="4931" spans="8:8" s="24" customFormat="1" ht="12.75" customHeight="1" x14ac:dyDescent="0.2">
      <c r="H4931" s="28"/>
    </row>
    <row r="4932" spans="8:8" s="24" customFormat="1" ht="12.75" customHeight="1" x14ac:dyDescent="0.2">
      <c r="H4932" s="28"/>
    </row>
    <row r="4933" spans="8:8" s="24" customFormat="1" ht="12.75" customHeight="1" x14ac:dyDescent="0.2">
      <c r="H4933" s="28"/>
    </row>
    <row r="4934" spans="8:8" s="24" customFormat="1" ht="12.75" customHeight="1" x14ac:dyDescent="0.2">
      <c r="H4934" s="28"/>
    </row>
    <row r="4935" spans="8:8" s="24" customFormat="1" ht="12.75" customHeight="1" x14ac:dyDescent="0.2">
      <c r="H4935" s="28"/>
    </row>
    <row r="4936" spans="8:8" s="24" customFormat="1" ht="12.75" customHeight="1" x14ac:dyDescent="0.2">
      <c r="H4936" s="28"/>
    </row>
    <row r="4937" spans="8:8" s="24" customFormat="1" ht="12.75" customHeight="1" x14ac:dyDescent="0.2">
      <c r="H4937" s="28"/>
    </row>
    <row r="4938" spans="8:8" s="24" customFormat="1" ht="12.75" customHeight="1" x14ac:dyDescent="0.2">
      <c r="H4938" s="28"/>
    </row>
    <row r="4939" spans="8:8" s="24" customFormat="1" ht="12.75" customHeight="1" x14ac:dyDescent="0.2">
      <c r="H4939" s="28"/>
    </row>
    <row r="4940" spans="8:8" s="24" customFormat="1" ht="12.75" customHeight="1" x14ac:dyDescent="0.2">
      <c r="H4940" s="28"/>
    </row>
    <row r="4941" spans="8:8" s="24" customFormat="1" ht="12.75" customHeight="1" x14ac:dyDescent="0.2">
      <c r="H4941" s="28"/>
    </row>
    <row r="4942" spans="8:8" s="24" customFormat="1" ht="12.75" customHeight="1" x14ac:dyDescent="0.2">
      <c r="H4942" s="28"/>
    </row>
    <row r="4943" spans="8:8" s="24" customFormat="1" ht="12.75" customHeight="1" x14ac:dyDescent="0.2">
      <c r="H4943" s="28"/>
    </row>
    <row r="4944" spans="8:8" s="24" customFormat="1" ht="12.75" customHeight="1" x14ac:dyDescent="0.2">
      <c r="H4944" s="28"/>
    </row>
    <row r="4945" spans="8:8" s="24" customFormat="1" ht="12.75" customHeight="1" x14ac:dyDescent="0.2">
      <c r="H4945" s="28"/>
    </row>
    <row r="4946" spans="8:8" s="24" customFormat="1" ht="12.75" customHeight="1" x14ac:dyDescent="0.2">
      <c r="H4946" s="28"/>
    </row>
    <row r="4947" spans="8:8" s="24" customFormat="1" ht="12.75" customHeight="1" x14ac:dyDescent="0.2">
      <c r="H4947" s="28"/>
    </row>
    <row r="4948" spans="8:8" s="24" customFormat="1" ht="12.75" customHeight="1" x14ac:dyDescent="0.2">
      <c r="H4948" s="28"/>
    </row>
    <row r="4949" spans="8:8" s="24" customFormat="1" ht="12.75" customHeight="1" x14ac:dyDescent="0.2">
      <c r="H4949" s="28"/>
    </row>
    <row r="4950" spans="8:8" s="24" customFormat="1" ht="12.75" customHeight="1" x14ac:dyDescent="0.2">
      <c r="H4950" s="28"/>
    </row>
    <row r="4951" spans="8:8" s="24" customFormat="1" ht="12.75" customHeight="1" x14ac:dyDescent="0.2">
      <c r="H4951" s="28"/>
    </row>
    <row r="4952" spans="8:8" s="24" customFormat="1" ht="12.75" customHeight="1" x14ac:dyDescent="0.2">
      <c r="H4952" s="28"/>
    </row>
    <row r="4953" spans="8:8" s="24" customFormat="1" ht="12.75" customHeight="1" x14ac:dyDescent="0.2">
      <c r="H4953" s="28"/>
    </row>
    <row r="4954" spans="8:8" s="24" customFormat="1" ht="12.75" customHeight="1" x14ac:dyDescent="0.2">
      <c r="H4954" s="28"/>
    </row>
    <row r="4955" spans="8:8" s="24" customFormat="1" ht="12.75" customHeight="1" x14ac:dyDescent="0.2">
      <c r="H4955" s="28"/>
    </row>
    <row r="4956" spans="8:8" s="24" customFormat="1" ht="12.75" customHeight="1" x14ac:dyDescent="0.2">
      <c r="H4956" s="28"/>
    </row>
    <row r="4957" spans="8:8" s="24" customFormat="1" ht="12.75" customHeight="1" x14ac:dyDescent="0.2">
      <c r="H4957" s="28"/>
    </row>
    <row r="4958" spans="8:8" s="24" customFormat="1" ht="12.75" customHeight="1" x14ac:dyDescent="0.2">
      <c r="H4958" s="28"/>
    </row>
    <row r="4959" spans="8:8" s="24" customFormat="1" ht="12.75" customHeight="1" x14ac:dyDescent="0.2">
      <c r="H4959" s="28"/>
    </row>
    <row r="4960" spans="8:8" s="24" customFormat="1" ht="12.75" customHeight="1" x14ac:dyDescent="0.2">
      <c r="H4960" s="28"/>
    </row>
    <row r="4961" spans="8:8" s="24" customFormat="1" ht="12.75" customHeight="1" x14ac:dyDescent="0.2">
      <c r="H4961" s="28"/>
    </row>
    <row r="4962" spans="8:8" s="24" customFormat="1" ht="12.75" customHeight="1" x14ac:dyDescent="0.2">
      <c r="H4962" s="28"/>
    </row>
    <row r="4963" spans="8:8" s="24" customFormat="1" ht="12.75" customHeight="1" x14ac:dyDescent="0.2">
      <c r="H4963" s="28"/>
    </row>
    <row r="4964" spans="8:8" s="24" customFormat="1" ht="12.75" customHeight="1" x14ac:dyDescent="0.2">
      <c r="H4964" s="28"/>
    </row>
    <row r="4965" spans="8:8" s="24" customFormat="1" ht="12.75" customHeight="1" x14ac:dyDescent="0.2">
      <c r="H4965" s="28"/>
    </row>
    <row r="4966" spans="8:8" s="24" customFormat="1" ht="12.75" customHeight="1" x14ac:dyDescent="0.2">
      <c r="H4966" s="28"/>
    </row>
    <row r="4967" spans="8:8" s="24" customFormat="1" ht="12.75" customHeight="1" x14ac:dyDescent="0.2">
      <c r="H4967" s="28"/>
    </row>
    <row r="4968" spans="8:8" s="24" customFormat="1" ht="12.75" customHeight="1" x14ac:dyDescent="0.2">
      <c r="H4968" s="28"/>
    </row>
    <row r="4969" spans="8:8" s="24" customFormat="1" ht="12.75" customHeight="1" x14ac:dyDescent="0.2">
      <c r="H4969" s="28"/>
    </row>
    <row r="4970" spans="8:8" s="24" customFormat="1" ht="12.75" customHeight="1" x14ac:dyDescent="0.2">
      <c r="H4970" s="28"/>
    </row>
    <row r="4971" spans="8:8" s="24" customFormat="1" ht="12.75" customHeight="1" x14ac:dyDescent="0.2">
      <c r="H4971" s="28"/>
    </row>
    <row r="4972" spans="8:8" s="24" customFormat="1" ht="12.75" customHeight="1" x14ac:dyDescent="0.2">
      <c r="H4972" s="28"/>
    </row>
    <row r="4973" spans="8:8" s="24" customFormat="1" ht="12.75" customHeight="1" x14ac:dyDescent="0.2">
      <c r="H4973" s="28"/>
    </row>
    <row r="4974" spans="8:8" s="24" customFormat="1" ht="12.75" customHeight="1" x14ac:dyDescent="0.2">
      <c r="H4974" s="28"/>
    </row>
    <row r="4975" spans="8:8" s="24" customFormat="1" ht="12.75" customHeight="1" x14ac:dyDescent="0.2">
      <c r="H4975" s="28"/>
    </row>
    <row r="4976" spans="8:8" s="24" customFormat="1" ht="12.75" customHeight="1" x14ac:dyDescent="0.2">
      <c r="H4976" s="28"/>
    </row>
    <row r="4977" spans="8:8" s="24" customFormat="1" ht="12.75" customHeight="1" x14ac:dyDescent="0.2">
      <c r="H4977" s="28"/>
    </row>
    <row r="4978" spans="8:8" s="24" customFormat="1" ht="12.75" customHeight="1" x14ac:dyDescent="0.2">
      <c r="H4978" s="28"/>
    </row>
    <row r="4979" spans="8:8" s="24" customFormat="1" ht="12.75" customHeight="1" x14ac:dyDescent="0.2">
      <c r="H4979" s="28"/>
    </row>
    <row r="4980" spans="8:8" s="24" customFormat="1" ht="12.75" customHeight="1" x14ac:dyDescent="0.2">
      <c r="H4980" s="28"/>
    </row>
    <row r="4981" spans="8:8" s="24" customFormat="1" ht="12.75" customHeight="1" x14ac:dyDescent="0.2">
      <c r="H4981" s="28"/>
    </row>
    <row r="4982" spans="8:8" s="24" customFormat="1" ht="12.75" customHeight="1" x14ac:dyDescent="0.2">
      <c r="H4982" s="28"/>
    </row>
    <row r="4983" spans="8:8" s="24" customFormat="1" ht="12.75" customHeight="1" x14ac:dyDescent="0.2">
      <c r="H4983" s="28"/>
    </row>
    <row r="4984" spans="8:8" s="24" customFormat="1" ht="12.75" customHeight="1" x14ac:dyDescent="0.2">
      <c r="H4984" s="28"/>
    </row>
    <row r="4985" spans="8:8" s="24" customFormat="1" ht="12.75" customHeight="1" x14ac:dyDescent="0.2">
      <c r="H4985" s="28"/>
    </row>
    <row r="4986" spans="8:8" s="24" customFormat="1" ht="12.75" customHeight="1" x14ac:dyDescent="0.2">
      <c r="H4986" s="28"/>
    </row>
    <row r="4987" spans="8:8" s="24" customFormat="1" ht="12.75" customHeight="1" x14ac:dyDescent="0.2">
      <c r="H4987" s="28"/>
    </row>
    <row r="4988" spans="8:8" s="24" customFormat="1" ht="12.75" customHeight="1" x14ac:dyDescent="0.2">
      <c r="H4988" s="28"/>
    </row>
    <row r="4989" spans="8:8" s="24" customFormat="1" ht="12.75" customHeight="1" x14ac:dyDescent="0.2">
      <c r="H4989" s="28"/>
    </row>
    <row r="4990" spans="8:8" s="24" customFormat="1" ht="12.75" customHeight="1" x14ac:dyDescent="0.2">
      <c r="H4990" s="28"/>
    </row>
    <row r="4991" spans="8:8" s="24" customFormat="1" ht="12.75" customHeight="1" x14ac:dyDescent="0.2">
      <c r="H4991" s="28"/>
    </row>
    <row r="4992" spans="8:8" s="24" customFormat="1" ht="12.75" customHeight="1" x14ac:dyDescent="0.2">
      <c r="H4992" s="28"/>
    </row>
    <row r="4993" spans="8:8" s="24" customFormat="1" ht="12.75" customHeight="1" x14ac:dyDescent="0.2">
      <c r="H4993" s="28"/>
    </row>
    <row r="4994" spans="8:8" s="24" customFormat="1" ht="12.75" customHeight="1" x14ac:dyDescent="0.2">
      <c r="H4994" s="28"/>
    </row>
    <row r="4995" spans="8:8" s="24" customFormat="1" ht="12.75" customHeight="1" x14ac:dyDescent="0.2">
      <c r="H4995" s="28"/>
    </row>
    <row r="4996" spans="8:8" s="24" customFormat="1" ht="12.75" customHeight="1" x14ac:dyDescent="0.2">
      <c r="H4996" s="28"/>
    </row>
    <row r="4997" spans="8:8" s="24" customFormat="1" ht="12.75" customHeight="1" x14ac:dyDescent="0.2">
      <c r="H4997" s="28"/>
    </row>
    <row r="4998" spans="8:8" s="24" customFormat="1" ht="12.75" customHeight="1" x14ac:dyDescent="0.2">
      <c r="H4998" s="28"/>
    </row>
    <row r="4999" spans="8:8" s="24" customFormat="1" ht="12.75" customHeight="1" x14ac:dyDescent="0.2">
      <c r="H4999" s="28"/>
    </row>
    <row r="5000" spans="8:8" s="24" customFormat="1" ht="12.75" customHeight="1" x14ac:dyDescent="0.2">
      <c r="H5000" s="28"/>
    </row>
    <row r="5001" spans="8:8" s="24" customFormat="1" ht="12.75" customHeight="1" x14ac:dyDescent="0.2">
      <c r="H5001" s="28"/>
    </row>
    <row r="5002" spans="8:8" s="24" customFormat="1" ht="12.75" customHeight="1" x14ac:dyDescent="0.2">
      <c r="H5002" s="28"/>
    </row>
    <row r="5003" spans="8:8" s="24" customFormat="1" ht="12.75" customHeight="1" x14ac:dyDescent="0.2">
      <c r="H5003" s="28"/>
    </row>
    <row r="5004" spans="8:8" s="24" customFormat="1" ht="12.75" customHeight="1" x14ac:dyDescent="0.2">
      <c r="H5004" s="28"/>
    </row>
    <row r="5005" spans="8:8" s="24" customFormat="1" ht="12.75" customHeight="1" x14ac:dyDescent="0.2">
      <c r="H5005" s="28"/>
    </row>
    <row r="5006" spans="8:8" s="24" customFormat="1" ht="12.75" customHeight="1" x14ac:dyDescent="0.2">
      <c r="H5006" s="28"/>
    </row>
    <row r="5007" spans="8:8" s="24" customFormat="1" ht="12.75" customHeight="1" x14ac:dyDescent="0.2">
      <c r="H5007" s="28"/>
    </row>
    <row r="5008" spans="8:8" s="24" customFormat="1" ht="12.75" customHeight="1" x14ac:dyDescent="0.2">
      <c r="H5008" s="28"/>
    </row>
    <row r="5009" spans="8:8" s="24" customFormat="1" ht="12.75" customHeight="1" x14ac:dyDescent="0.2">
      <c r="H5009" s="28"/>
    </row>
    <row r="5010" spans="8:8" s="24" customFormat="1" ht="12.75" customHeight="1" x14ac:dyDescent="0.2">
      <c r="H5010" s="28"/>
    </row>
    <row r="5011" spans="8:8" s="24" customFormat="1" ht="12.75" customHeight="1" x14ac:dyDescent="0.2">
      <c r="H5011" s="28"/>
    </row>
    <row r="5012" spans="8:8" s="24" customFormat="1" ht="12.75" customHeight="1" x14ac:dyDescent="0.2">
      <c r="H5012" s="28"/>
    </row>
    <row r="5013" spans="8:8" s="24" customFormat="1" ht="12.75" customHeight="1" x14ac:dyDescent="0.2">
      <c r="H5013" s="28"/>
    </row>
    <row r="5014" spans="8:8" s="24" customFormat="1" ht="12.75" customHeight="1" x14ac:dyDescent="0.2">
      <c r="H5014" s="28"/>
    </row>
    <row r="5015" spans="8:8" s="24" customFormat="1" ht="12.75" customHeight="1" x14ac:dyDescent="0.2">
      <c r="H5015" s="28"/>
    </row>
    <row r="5016" spans="8:8" s="24" customFormat="1" ht="12.75" customHeight="1" x14ac:dyDescent="0.2">
      <c r="H5016" s="28"/>
    </row>
    <row r="5017" spans="8:8" s="24" customFormat="1" ht="12.75" customHeight="1" x14ac:dyDescent="0.2">
      <c r="H5017" s="28"/>
    </row>
    <row r="5018" spans="8:8" s="24" customFormat="1" ht="12.75" customHeight="1" x14ac:dyDescent="0.2">
      <c r="H5018" s="28"/>
    </row>
    <row r="5019" spans="8:8" s="24" customFormat="1" ht="12.75" customHeight="1" x14ac:dyDescent="0.2">
      <c r="H5019" s="28"/>
    </row>
    <row r="5020" spans="8:8" s="24" customFormat="1" ht="12.75" customHeight="1" x14ac:dyDescent="0.2">
      <c r="H5020" s="28"/>
    </row>
    <row r="5021" spans="8:8" s="24" customFormat="1" ht="12.75" customHeight="1" x14ac:dyDescent="0.2">
      <c r="H5021" s="28"/>
    </row>
    <row r="5022" spans="8:8" s="24" customFormat="1" ht="12.75" customHeight="1" x14ac:dyDescent="0.2">
      <c r="H5022" s="28"/>
    </row>
    <row r="5023" spans="8:8" s="24" customFormat="1" ht="12.75" customHeight="1" x14ac:dyDescent="0.2">
      <c r="H5023" s="28"/>
    </row>
    <row r="5024" spans="8:8" s="24" customFormat="1" ht="12.75" customHeight="1" x14ac:dyDescent="0.2">
      <c r="H5024" s="28"/>
    </row>
    <row r="5025" spans="8:8" s="24" customFormat="1" ht="12.75" customHeight="1" x14ac:dyDescent="0.2">
      <c r="H5025" s="28"/>
    </row>
    <row r="5026" spans="8:8" s="24" customFormat="1" ht="12.75" customHeight="1" x14ac:dyDescent="0.2">
      <c r="H5026" s="28"/>
    </row>
    <row r="5027" spans="8:8" s="24" customFormat="1" ht="12.75" customHeight="1" x14ac:dyDescent="0.2">
      <c r="H5027" s="28"/>
    </row>
    <row r="5028" spans="8:8" s="24" customFormat="1" ht="12.75" customHeight="1" x14ac:dyDescent="0.2">
      <c r="H5028" s="28"/>
    </row>
    <row r="5029" spans="8:8" s="24" customFormat="1" ht="12.75" customHeight="1" x14ac:dyDescent="0.2">
      <c r="H5029" s="28"/>
    </row>
    <row r="5030" spans="8:8" s="24" customFormat="1" ht="12.75" customHeight="1" x14ac:dyDescent="0.2">
      <c r="H5030" s="28"/>
    </row>
    <row r="5031" spans="8:8" s="24" customFormat="1" ht="12.75" customHeight="1" x14ac:dyDescent="0.2">
      <c r="H5031" s="28"/>
    </row>
    <row r="5032" spans="8:8" s="24" customFormat="1" ht="12.75" customHeight="1" x14ac:dyDescent="0.2">
      <c r="H5032" s="28"/>
    </row>
    <row r="5033" spans="8:8" s="24" customFormat="1" ht="12.75" customHeight="1" x14ac:dyDescent="0.2">
      <c r="H5033" s="28"/>
    </row>
    <row r="5034" spans="8:8" s="24" customFormat="1" ht="12.75" customHeight="1" x14ac:dyDescent="0.2">
      <c r="H5034" s="28"/>
    </row>
    <row r="5035" spans="8:8" s="24" customFormat="1" ht="12.75" customHeight="1" x14ac:dyDescent="0.2">
      <c r="H5035" s="28"/>
    </row>
    <row r="5036" spans="8:8" s="24" customFormat="1" ht="12.75" customHeight="1" x14ac:dyDescent="0.2">
      <c r="H5036" s="28"/>
    </row>
    <row r="5037" spans="8:8" s="24" customFormat="1" ht="12.75" customHeight="1" x14ac:dyDescent="0.2">
      <c r="H5037" s="28"/>
    </row>
    <row r="5038" spans="8:8" s="24" customFormat="1" ht="12.75" customHeight="1" x14ac:dyDescent="0.2">
      <c r="H5038" s="28"/>
    </row>
    <row r="5039" spans="8:8" s="24" customFormat="1" ht="12.75" customHeight="1" x14ac:dyDescent="0.2">
      <c r="H5039" s="28"/>
    </row>
    <row r="5040" spans="8:8" s="24" customFormat="1" ht="12.75" customHeight="1" x14ac:dyDescent="0.2">
      <c r="H5040" s="28"/>
    </row>
    <row r="5041" spans="8:8" s="24" customFormat="1" ht="12.75" customHeight="1" x14ac:dyDescent="0.2">
      <c r="H5041" s="28"/>
    </row>
    <row r="5042" spans="8:8" s="24" customFormat="1" ht="12.75" customHeight="1" x14ac:dyDescent="0.2">
      <c r="H5042" s="28"/>
    </row>
    <row r="5043" spans="8:8" s="24" customFormat="1" ht="12.75" customHeight="1" x14ac:dyDescent="0.2">
      <c r="H5043" s="28"/>
    </row>
    <row r="5044" spans="8:8" s="24" customFormat="1" ht="12.75" customHeight="1" x14ac:dyDescent="0.2">
      <c r="H5044" s="28"/>
    </row>
    <row r="5045" spans="8:8" s="24" customFormat="1" ht="12.75" customHeight="1" x14ac:dyDescent="0.2">
      <c r="H5045" s="28"/>
    </row>
    <row r="5046" spans="8:8" s="24" customFormat="1" ht="12.75" customHeight="1" x14ac:dyDescent="0.2">
      <c r="H5046" s="28"/>
    </row>
    <row r="5047" spans="8:8" s="24" customFormat="1" ht="12.75" customHeight="1" x14ac:dyDescent="0.2">
      <c r="H5047" s="28"/>
    </row>
    <row r="5048" spans="8:8" s="24" customFormat="1" ht="12.75" customHeight="1" x14ac:dyDescent="0.2">
      <c r="H5048" s="28"/>
    </row>
    <row r="5049" spans="8:8" s="24" customFormat="1" ht="12.75" customHeight="1" x14ac:dyDescent="0.2">
      <c r="H5049" s="28"/>
    </row>
    <row r="5050" spans="8:8" s="24" customFormat="1" ht="12.75" customHeight="1" x14ac:dyDescent="0.2">
      <c r="H5050" s="28"/>
    </row>
    <row r="5051" spans="8:8" s="24" customFormat="1" ht="12.75" customHeight="1" x14ac:dyDescent="0.2">
      <c r="H5051" s="28"/>
    </row>
    <row r="5052" spans="8:8" s="24" customFormat="1" ht="12.75" customHeight="1" x14ac:dyDescent="0.2">
      <c r="H5052" s="28"/>
    </row>
    <row r="5053" spans="8:8" s="24" customFormat="1" ht="12.75" customHeight="1" x14ac:dyDescent="0.2">
      <c r="H5053" s="28"/>
    </row>
    <row r="5054" spans="8:8" s="24" customFormat="1" ht="12.75" customHeight="1" x14ac:dyDescent="0.2">
      <c r="H5054" s="28"/>
    </row>
    <row r="5055" spans="8:8" s="24" customFormat="1" ht="12.75" customHeight="1" x14ac:dyDescent="0.2">
      <c r="H5055" s="28"/>
    </row>
    <row r="5056" spans="8:8" s="24" customFormat="1" ht="12.75" customHeight="1" x14ac:dyDescent="0.2">
      <c r="H5056" s="28"/>
    </row>
    <row r="5057" spans="8:8" s="24" customFormat="1" ht="12.75" customHeight="1" x14ac:dyDescent="0.2">
      <c r="H5057" s="28"/>
    </row>
    <row r="5058" spans="8:8" s="24" customFormat="1" ht="12.75" customHeight="1" x14ac:dyDescent="0.2">
      <c r="H5058" s="28"/>
    </row>
    <row r="5059" spans="8:8" s="24" customFormat="1" ht="12.75" customHeight="1" x14ac:dyDescent="0.2">
      <c r="H5059" s="28"/>
    </row>
    <row r="5060" spans="8:8" s="24" customFormat="1" ht="12.75" customHeight="1" x14ac:dyDescent="0.2">
      <c r="H5060" s="28"/>
    </row>
    <row r="5061" spans="8:8" s="24" customFormat="1" ht="12.75" customHeight="1" x14ac:dyDescent="0.2">
      <c r="H5061" s="28"/>
    </row>
    <row r="5062" spans="8:8" s="24" customFormat="1" ht="12.75" customHeight="1" x14ac:dyDescent="0.2">
      <c r="H5062" s="28"/>
    </row>
    <row r="5063" spans="8:8" s="24" customFormat="1" ht="12.75" customHeight="1" x14ac:dyDescent="0.2">
      <c r="H5063" s="28"/>
    </row>
    <row r="5064" spans="8:8" s="24" customFormat="1" ht="12.75" customHeight="1" x14ac:dyDescent="0.2">
      <c r="H5064" s="28"/>
    </row>
    <row r="5065" spans="8:8" s="24" customFormat="1" ht="12.75" customHeight="1" x14ac:dyDescent="0.2">
      <c r="H5065" s="28"/>
    </row>
    <row r="5066" spans="8:8" s="24" customFormat="1" ht="12.75" customHeight="1" x14ac:dyDescent="0.2">
      <c r="H5066" s="28"/>
    </row>
    <row r="5067" spans="8:8" s="24" customFormat="1" ht="12.75" customHeight="1" x14ac:dyDescent="0.2">
      <c r="H5067" s="28"/>
    </row>
    <row r="5068" spans="8:8" s="24" customFormat="1" ht="12.75" customHeight="1" x14ac:dyDescent="0.2">
      <c r="H5068" s="28"/>
    </row>
    <row r="5069" spans="8:8" s="24" customFormat="1" ht="12.75" customHeight="1" x14ac:dyDescent="0.2">
      <c r="H5069" s="28"/>
    </row>
    <row r="5070" spans="8:8" s="24" customFormat="1" ht="12.75" customHeight="1" x14ac:dyDescent="0.2">
      <c r="H5070" s="28"/>
    </row>
    <row r="5071" spans="8:8" s="24" customFormat="1" ht="12.75" customHeight="1" x14ac:dyDescent="0.2">
      <c r="H5071" s="28"/>
    </row>
    <row r="5072" spans="8:8" s="24" customFormat="1" ht="12.75" customHeight="1" x14ac:dyDescent="0.2">
      <c r="H5072" s="28"/>
    </row>
    <row r="5073" spans="8:8" s="24" customFormat="1" ht="12.75" customHeight="1" x14ac:dyDescent="0.2">
      <c r="H5073" s="28"/>
    </row>
    <row r="5074" spans="8:8" s="24" customFormat="1" ht="12.75" customHeight="1" x14ac:dyDescent="0.2">
      <c r="H5074" s="28"/>
    </row>
    <row r="5075" spans="8:8" s="24" customFormat="1" ht="12.75" customHeight="1" x14ac:dyDescent="0.2">
      <c r="H5075" s="28"/>
    </row>
    <row r="5076" spans="8:8" s="24" customFormat="1" ht="12.75" customHeight="1" x14ac:dyDescent="0.2">
      <c r="H5076" s="28"/>
    </row>
    <row r="5077" spans="8:8" s="24" customFormat="1" ht="12.75" customHeight="1" x14ac:dyDescent="0.2">
      <c r="H5077" s="28"/>
    </row>
    <row r="5078" spans="8:8" s="24" customFormat="1" ht="12.75" customHeight="1" x14ac:dyDescent="0.2">
      <c r="H5078" s="28"/>
    </row>
    <row r="5079" spans="8:8" s="24" customFormat="1" ht="12.75" customHeight="1" x14ac:dyDescent="0.2">
      <c r="H5079" s="28"/>
    </row>
    <row r="5080" spans="8:8" s="24" customFormat="1" ht="12.75" customHeight="1" x14ac:dyDescent="0.2">
      <c r="H5080" s="28"/>
    </row>
    <row r="5081" spans="8:8" s="24" customFormat="1" ht="12.75" customHeight="1" x14ac:dyDescent="0.2">
      <c r="H5081" s="28"/>
    </row>
    <row r="5082" spans="8:8" s="24" customFormat="1" ht="12.75" customHeight="1" x14ac:dyDescent="0.2">
      <c r="H5082" s="28"/>
    </row>
    <row r="5083" spans="8:8" s="24" customFormat="1" ht="12.75" customHeight="1" x14ac:dyDescent="0.2">
      <c r="H5083" s="28"/>
    </row>
    <row r="5084" spans="8:8" s="24" customFormat="1" ht="12.75" customHeight="1" x14ac:dyDescent="0.2">
      <c r="H5084" s="28"/>
    </row>
    <row r="5085" spans="8:8" s="24" customFormat="1" ht="12.75" customHeight="1" x14ac:dyDescent="0.2">
      <c r="H5085" s="28"/>
    </row>
    <row r="5086" spans="8:8" s="24" customFormat="1" ht="12.75" customHeight="1" x14ac:dyDescent="0.2">
      <c r="H5086" s="28"/>
    </row>
    <row r="5087" spans="8:8" s="24" customFormat="1" ht="12.75" customHeight="1" x14ac:dyDescent="0.2">
      <c r="H5087" s="28"/>
    </row>
    <row r="5088" spans="8:8" s="24" customFormat="1" ht="12.75" customHeight="1" x14ac:dyDescent="0.2">
      <c r="H5088" s="28"/>
    </row>
    <row r="5089" spans="8:8" s="24" customFormat="1" ht="12.75" customHeight="1" x14ac:dyDescent="0.2">
      <c r="H5089" s="28"/>
    </row>
    <row r="5090" spans="8:8" s="24" customFormat="1" ht="12.75" customHeight="1" x14ac:dyDescent="0.2">
      <c r="H5090" s="28"/>
    </row>
    <row r="5091" spans="8:8" s="24" customFormat="1" ht="12.75" customHeight="1" x14ac:dyDescent="0.2">
      <c r="H5091" s="28"/>
    </row>
    <row r="5092" spans="8:8" s="24" customFormat="1" ht="12.75" customHeight="1" x14ac:dyDescent="0.2">
      <c r="H5092" s="28"/>
    </row>
    <row r="5093" spans="8:8" s="24" customFormat="1" ht="12.75" customHeight="1" x14ac:dyDescent="0.2">
      <c r="H5093" s="28"/>
    </row>
    <row r="5094" spans="8:8" s="24" customFormat="1" ht="12.75" customHeight="1" x14ac:dyDescent="0.2">
      <c r="H5094" s="28"/>
    </row>
    <row r="5095" spans="8:8" s="24" customFormat="1" ht="12.75" customHeight="1" x14ac:dyDescent="0.2">
      <c r="H5095" s="28"/>
    </row>
    <row r="5096" spans="8:8" s="24" customFormat="1" ht="12.75" customHeight="1" x14ac:dyDescent="0.2">
      <c r="H5096" s="28"/>
    </row>
    <row r="5097" spans="8:8" s="24" customFormat="1" ht="12.75" customHeight="1" x14ac:dyDescent="0.2">
      <c r="H5097" s="28"/>
    </row>
    <row r="5098" spans="8:8" s="24" customFormat="1" ht="12.75" customHeight="1" x14ac:dyDescent="0.2">
      <c r="H5098" s="28"/>
    </row>
    <row r="5099" spans="8:8" s="24" customFormat="1" ht="12.75" customHeight="1" x14ac:dyDescent="0.2">
      <c r="H5099" s="28"/>
    </row>
    <row r="5100" spans="8:8" s="24" customFormat="1" ht="12.75" customHeight="1" x14ac:dyDescent="0.2">
      <c r="H5100" s="28"/>
    </row>
    <row r="5101" spans="8:8" s="24" customFormat="1" ht="12.75" customHeight="1" x14ac:dyDescent="0.2">
      <c r="H5101" s="28"/>
    </row>
    <row r="5102" spans="8:8" s="24" customFormat="1" ht="12.75" customHeight="1" x14ac:dyDescent="0.2">
      <c r="H5102" s="28"/>
    </row>
    <row r="5103" spans="8:8" s="24" customFormat="1" ht="12.75" customHeight="1" x14ac:dyDescent="0.2">
      <c r="H5103" s="28"/>
    </row>
    <row r="5104" spans="8:8" s="24" customFormat="1" ht="12.75" customHeight="1" x14ac:dyDescent="0.2">
      <c r="H5104" s="28"/>
    </row>
    <row r="5105" spans="8:8" s="24" customFormat="1" ht="12.75" customHeight="1" x14ac:dyDescent="0.2">
      <c r="H5105" s="28"/>
    </row>
    <row r="5106" spans="8:8" s="24" customFormat="1" ht="12.75" customHeight="1" x14ac:dyDescent="0.2">
      <c r="H5106" s="28"/>
    </row>
    <row r="5107" spans="8:8" s="24" customFormat="1" ht="12.75" customHeight="1" x14ac:dyDescent="0.2">
      <c r="H5107" s="28"/>
    </row>
    <row r="5108" spans="8:8" s="24" customFormat="1" ht="12.75" customHeight="1" x14ac:dyDescent="0.2">
      <c r="H5108" s="28"/>
    </row>
    <row r="5109" spans="8:8" s="24" customFormat="1" ht="12.75" customHeight="1" x14ac:dyDescent="0.2">
      <c r="H5109" s="28"/>
    </row>
    <row r="5110" spans="8:8" s="24" customFormat="1" ht="12.75" customHeight="1" x14ac:dyDescent="0.2">
      <c r="H5110" s="28"/>
    </row>
    <row r="5111" spans="8:8" s="24" customFormat="1" ht="12.75" customHeight="1" x14ac:dyDescent="0.2">
      <c r="H5111" s="28"/>
    </row>
    <row r="5112" spans="8:8" s="24" customFormat="1" ht="12.75" customHeight="1" x14ac:dyDescent="0.2">
      <c r="H5112" s="28"/>
    </row>
    <row r="5113" spans="8:8" s="24" customFormat="1" ht="12.75" customHeight="1" x14ac:dyDescent="0.2">
      <c r="H5113" s="28"/>
    </row>
    <row r="5114" spans="8:8" s="24" customFormat="1" ht="12.75" customHeight="1" x14ac:dyDescent="0.2">
      <c r="H5114" s="28"/>
    </row>
    <row r="5115" spans="8:8" s="24" customFormat="1" ht="12.75" customHeight="1" x14ac:dyDescent="0.2">
      <c r="H5115" s="28"/>
    </row>
    <row r="5116" spans="8:8" s="24" customFormat="1" ht="12.75" customHeight="1" x14ac:dyDescent="0.2">
      <c r="H5116" s="28"/>
    </row>
    <row r="5117" spans="8:8" s="24" customFormat="1" ht="12.75" customHeight="1" x14ac:dyDescent="0.2">
      <c r="H5117" s="28"/>
    </row>
    <row r="5118" spans="8:8" s="24" customFormat="1" ht="12.75" customHeight="1" x14ac:dyDescent="0.2">
      <c r="H5118" s="28"/>
    </row>
    <row r="5119" spans="8:8" s="24" customFormat="1" ht="12.75" customHeight="1" x14ac:dyDescent="0.2">
      <c r="H5119" s="28"/>
    </row>
    <row r="5120" spans="8:8" s="24" customFormat="1" ht="12.75" customHeight="1" x14ac:dyDescent="0.2">
      <c r="H5120" s="28"/>
    </row>
    <row r="5121" spans="8:8" s="24" customFormat="1" ht="12.75" customHeight="1" x14ac:dyDescent="0.2">
      <c r="H5121" s="28"/>
    </row>
    <row r="5122" spans="8:8" s="24" customFormat="1" ht="12.75" customHeight="1" x14ac:dyDescent="0.2">
      <c r="H5122" s="28"/>
    </row>
    <row r="5123" spans="8:8" s="24" customFormat="1" ht="12.75" customHeight="1" x14ac:dyDescent="0.2">
      <c r="H5123" s="28"/>
    </row>
    <row r="5124" spans="8:8" s="24" customFormat="1" ht="12.75" customHeight="1" x14ac:dyDescent="0.2">
      <c r="H5124" s="28"/>
    </row>
    <row r="5125" spans="8:8" s="24" customFormat="1" ht="12.75" customHeight="1" x14ac:dyDescent="0.2">
      <c r="H5125" s="28"/>
    </row>
    <row r="5126" spans="8:8" s="24" customFormat="1" ht="12.75" customHeight="1" x14ac:dyDescent="0.2">
      <c r="H5126" s="28"/>
    </row>
    <row r="5127" spans="8:8" s="24" customFormat="1" ht="12.75" customHeight="1" x14ac:dyDescent="0.2">
      <c r="H5127" s="28"/>
    </row>
    <row r="5128" spans="8:8" s="24" customFormat="1" ht="12.75" customHeight="1" x14ac:dyDescent="0.2">
      <c r="H5128" s="28"/>
    </row>
    <row r="5129" spans="8:8" s="24" customFormat="1" ht="12.75" customHeight="1" x14ac:dyDescent="0.2">
      <c r="H5129" s="28"/>
    </row>
    <row r="5130" spans="8:8" s="24" customFormat="1" ht="12.75" customHeight="1" x14ac:dyDescent="0.2">
      <c r="H5130" s="28"/>
    </row>
    <row r="5131" spans="8:8" s="24" customFormat="1" ht="12.75" customHeight="1" x14ac:dyDescent="0.2">
      <c r="H5131" s="28"/>
    </row>
    <row r="5132" spans="8:8" s="24" customFormat="1" ht="12.75" customHeight="1" x14ac:dyDescent="0.2">
      <c r="H5132" s="28"/>
    </row>
    <row r="5133" spans="8:8" s="24" customFormat="1" ht="12.75" customHeight="1" x14ac:dyDescent="0.2">
      <c r="H5133" s="28"/>
    </row>
    <row r="5134" spans="8:8" s="24" customFormat="1" ht="12.75" customHeight="1" x14ac:dyDescent="0.2">
      <c r="H5134" s="28"/>
    </row>
    <row r="5135" spans="8:8" s="24" customFormat="1" ht="12.75" customHeight="1" x14ac:dyDescent="0.2">
      <c r="H5135" s="28"/>
    </row>
    <row r="5136" spans="8:8" s="24" customFormat="1" ht="12.75" customHeight="1" x14ac:dyDescent="0.2">
      <c r="H5136" s="28"/>
    </row>
    <row r="5137" spans="8:8" s="24" customFormat="1" ht="12.75" customHeight="1" x14ac:dyDescent="0.2">
      <c r="H5137" s="28"/>
    </row>
    <row r="5138" spans="8:8" s="24" customFormat="1" ht="12.75" customHeight="1" x14ac:dyDescent="0.2">
      <c r="H5138" s="28"/>
    </row>
    <row r="5139" spans="8:8" s="24" customFormat="1" ht="12.75" customHeight="1" x14ac:dyDescent="0.2">
      <c r="H5139" s="28"/>
    </row>
    <row r="5140" spans="8:8" s="24" customFormat="1" ht="12.75" customHeight="1" x14ac:dyDescent="0.2">
      <c r="H5140" s="28"/>
    </row>
    <row r="5141" spans="8:8" s="24" customFormat="1" ht="12.75" customHeight="1" x14ac:dyDescent="0.2">
      <c r="H5141" s="28"/>
    </row>
    <row r="5142" spans="8:8" s="24" customFormat="1" ht="12.75" customHeight="1" x14ac:dyDescent="0.2">
      <c r="H5142" s="28"/>
    </row>
    <row r="5143" spans="8:8" s="24" customFormat="1" ht="12.75" customHeight="1" x14ac:dyDescent="0.2">
      <c r="H5143" s="28"/>
    </row>
    <row r="5144" spans="8:8" s="24" customFormat="1" ht="12.75" customHeight="1" x14ac:dyDescent="0.2">
      <c r="H5144" s="28"/>
    </row>
    <row r="5145" spans="8:8" s="24" customFormat="1" ht="12.75" customHeight="1" x14ac:dyDescent="0.2">
      <c r="H5145" s="28"/>
    </row>
    <row r="5146" spans="8:8" s="24" customFormat="1" ht="12.75" customHeight="1" x14ac:dyDescent="0.2">
      <c r="H5146" s="28"/>
    </row>
    <row r="5147" spans="8:8" s="24" customFormat="1" ht="12.75" customHeight="1" x14ac:dyDescent="0.2">
      <c r="H5147" s="28"/>
    </row>
    <row r="5148" spans="8:8" s="24" customFormat="1" ht="12.75" customHeight="1" x14ac:dyDescent="0.2">
      <c r="H5148" s="28"/>
    </row>
    <row r="5149" spans="8:8" s="24" customFormat="1" ht="12.75" customHeight="1" x14ac:dyDescent="0.2">
      <c r="H5149" s="28"/>
    </row>
    <row r="5150" spans="8:8" s="24" customFormat="1" ht="12.75" customHeight="1" x14ac:dyDescent="0.2">
      <c r="H5150" s="28"/>
    </row>
    <row r="5151" spans="8:8" s="24" customFormat="1" ht="12.75" customHeight="1" x14ac:dyDescent="0.2">
      <c r="H5151" s="28"/>
    </row>
    <row r="5152" spans="8:8" s="24" customFormat="1" ht="12.75" customHeight="1" x14ac:dyDescent="0.2">
      <c r="H5152" s="28"/>
    </row>
    <row r="5153" spans="8:8" s="24" customFormat="1" ht="12.75" customHeight="1" x14ac:dyDescent="0.2">
      <c r="H5153" s="28"/>
    </row>
    <row r="5154" spans="8:8" s="24" customFormat="1" ht="12.75" customHeight="1" x14ac:dyDescent="0.2">
      <c r="H5154" s="28"/>
    </row>
    <row r="5155" spans="8:8" s="24" customFormat="1" ht="12.75" customHeight="1" x14ac:dyDescent="0.2">
      <c r="H5155" s="28"/>
    </row>
    <row r="5156" spans="8:8" s="24" customFormat="1" ht="12.75" customHeight="1" x14ac:dyDescent="0.2">
      <c r="H5156" s="28"/>
    </row>
    <row r="5157" spans="8:8" s="24" customFormat="1" ht="12.75" customHeight="1" x14ac:dyDescent="0.2">
      <c r="H5157" s="28"/>
    </row>
    <row r="5158" spans="8:8" s="24" customFormat="1" ht="12.75" customHeight="1" x14ac:dyDescent="0.2">
      <c r="H5158" s="28"/>
    </row>
    <row r="5159" spans="8:8" s="24" customFormat="1" ht="12.75" customHeight="1" x14ac:dyDescent="0.2">
      <c r="H5159" s="28"/>
    </row>
    <row r="5160" spans="8:8" s="24" customFormat="1" ht="12.75" customHeight="1" x14ac:dyDescent="0.2">
      <c r="H5160" s="28"/>
    </row>
    <row r="5161" spans="8:8" s="24" customFormat="1" ht="12.75" customHeight="1" x14ac:dyDescent="0.2">
      <c r="H5161" s="28"/>
    </row>
    <row r="5162" spans="8:8" s="24" customFormat="1" ht="12.75" customHeight="1" x14ac:dyDescent="0.2">
      <c r="H5162" s="28"/>
    </row>
    <row r="5163" spans="8:8" s="24" customFormat="1" ht="12.75" customHeight="1" x14ac:dyDescent="0.2">
      <c r="H5163" s="28"/>
    </row>
    <row r="5164" spans="8:8" s="24" customFormat="1" ht="12.75" customHeight="1" x14ac:dyDescent="0.2">
      <c r="H5164" s="28"/>
    </row>
    <row r="5165" spans="8:8" s="24" customFormat="1" ht="12.75" customHeight="1" x14ac:dyDescent="0.2">
      <c r="H5165" s="28"/>
    </row>
    <row r="5166" spans="8:8" s="24" customFormat="1" ht="12.75" customHeight="1" x14ac:dyDescent="0.2">
      <c r="H5166" s="28"/>
    </row>
    <row r="5167" spans="8:8" s="24" customFormat="1" ht="12.75" customHeight="1" x14ac:dyDescent="0.2">
      <c r="H5167" s="28"/>
    </row>
    <row r="5168" spans="8:8" s="24" customFormat="1" ht="12.75" customHeight="1" x14ac:dyDescent="0.2">
      <c r="H5168" s="28"/>
    </row>
    <row r="5169" spans="8:8" s="24" customFormat="1" ht="12.75" customHeight="1" x14ac:dyDescent="0.2">
      <c r="H5169" s="28"/>
    </row>
    <row r="5170" spans="8:8" s="24" customFormat="1" ht="12.75" customHeight="1" x14ac:dyDescent="0.2">
      <c r="H5170" s="28"/>
    </row>
    <row r="5171" spans="8:8" s="24" customFormat="1" ht="12.75" customHeight="1" x14ac:dyDescent="0.2">
      <c r="H5171" s="28"/>
    </row>
    <row r="5172" spans="8:8" s="24" customFormat="1" ht="12.75" customHeight="1" x14ac:dyDescent="0.2">
      <c r="H5172" s="28"/>
    </row>
    <row r="5173" spans="8:8" s="24" customFormat="1" ht="12.75" customHeight="1" x14ac:dyDescent="0.2">
      <c r="H5173" s="28"/>
    </row>
    <row r="5174" spans="8:8" s="24" customFormat="1" ht="12.75" customHeight="1" x14ac:dyDescent="0.2">
      <c r="H5174" s="28"/>
    </row>
    <row r="5175" spans="8:8" s="24" customFormat="1" ht="12.75" customHeight="1" x14ac:dyDescent="0.2">
      <c r="H5175" s="28"/>
    </row>
    <row r="5176" spans="8:8" s="24" customFormat="1" ht="12.75" customHeight="1" x14ac:dyDescent="0.2">
      <c r="H5176" s="28"/>
    </row>
    <row r="5177" spans="8:8" s="24" customFormat="1" ht="12.75" customHeight="1" x14ac:dyDescent="0.2">
      <c r="H5177" s="28"/>
    </row>
    <row r="5178" spans="8:8" s="24" customFormat="1" ht="12.75" customHeight="1" x14ac:dyDescent="0.2">
      <c r="H5178" s="28"/>
    </row>
    <row r="5179" spans="8:8" s="24" customFormat="1" ht="12.75" customHeight="1" x14ac:dyDescent="0.2">
      <c r="H5179" s="28"/>
    </row>
    <row r="5180" spans="8:8" s="24" customFormat="1" ht="12.75" customHeight="1" x14ac:dyDescent="0.2">
      <c r="H5180" s="28"/>
    </row>
    <row r="5181" spans="8:8" s="24" customFormat="1" ht="12.75" customHeight="1" x14ac:dyDescent="0.2">
      <c r="H5181" s="28"/>
    </row>
    <row r="5182" spans="8:8" s="24" customFormat="1" ht="12.75" customHeight="1" x14ac:dyDescent="0.2">
      <c r="H5182" s="28"/>
    </row>
    <row r="5183" spans="8:8" s="24" customFormat="1" ht="12.75" customHeight="1" x14ac:dyDescent="0.2">
      <c r="H5183" s="28"/>
    </row>
    <row r="5184" spans="8:8" s="24" customFormat="1" ht="12.75" customHeight="1" x14ac:dyDescent="0.2">
      <c r="H5184" s="28"/>
    </row>
    <row r="5185" spans="8:8" s="24" customFormat="1" ht="12.75" customHeight="1" x14ac:dyDescent="0.2">
      <c r="H5185" s="28"/>
    </row>
    <row r="5186" spans="8:8" s="24" customFormat="1" ht="12.75" customHeight="1" x14ac:dyDescent="0.2">
      <c r="H5186" s="28"/>
    </row>
    <row r="5187" spans="8:8" s="24" customFormat="1" ht="12.75" customHeight="1" x14ac:dyDescent="0.2">
      <c r="H5187" s="28"/>
    </row>
    <row r="5188" spans="8:8" s="24" customFormat="1" ht="12.75" customHeight="1" x14ac:dyDescent="0.2">
      <c r="H5188" s="28"/>
    </row>
    <row r="5189" spans="8:8" s="24" customFormat="1" ht="12.75" customHeight="1" x14ac:dyDescent="0.2">
      <c r="H5189" s="28"/>
    </row>
    <row r="5190" spans="8:8" s="24" customFormat="1" ht="12.75" customHeight="1" x14ac:dyDescent="0.2">
      <c r="H5190" s="28"/>
    </row>
    <row r="5191" spans="8:8" s="24" customFormat="1" ht="12.75" customHeight="1" x14ac:dyDescent="0.2">
      <c r="H5191" s="28"/>
    </row>
    <row r="5192" spans="8:8" s="24" customFormat="1" ht="12.75" customHeight="1" x14ac:dyDescent="0.2">
      <c r="H5192" s="28"/>
    </row>
    <row r="5193" spans="8:8" s="24" customFormat="1" ht="12.75" customHeight="1" x14ac:dyDescent="0.2">
      <c r="H5193" s="28"/>
    </row>
    <row r="5194" spans="8:8" s="24" customFormat="1" ht="12.75" customHeight="1" x14ac:dyDescent="0.2">
      <c r="H5194" s="28"/>
    </row>
    <row r="5195" spans="8:8" s="24" customFormat="1" ht="12.75" customHeight="1" x14ac:dyDescent="0.2">
      <c r="H5195" s="28"/>
    </row>
    <row r="5196" spans="8:8" s="24" customFormat="1" ht="12.75" customHeight="1" x14ac:dyDescent="0.2">
      <c r="H5196" s="28"/>
    </row>
    <row r="5197" spans="8:8" s="24" customFormat="1" ht="12.75" customHeight="1" x14ac:dyDescent="0.2">
      <c r="H5197" s="28"/>
    </row>
    <row r="5198" spans="8:8" s="24" customFormat="1" ht="12.75" customHeight="1" x14ac:dyDescent="0.2">
      <c r="H5198" s="28"/>
    </row>
    <row r="5199" spans="8:8" s="24" customFormat="1" ht="12.75" customHeight="1" x14ac:dyDescent="0.2">
      <c r="H5199" s="28"/>
    </row>
    <row r="5200" spans="8:8" s="24" customFormat="1" ht="12.75" customHeight="1" x14ac:dyDescent="0.2">
      <c r="H5200" s="28"/>
    </row>
    <row r="5201" spans="8:8" s="24" customFormat="1" ht="12.75" customHeight="1" x14ac:dyDescent="0.2">
      <c r="H5201" s="28"/>
    </row>
    <row r="5202" spans="8:8" s="24" customFormat="1" ht="12.75" customHeight="1" x14ac:dyDescent="0.2">
      <c r="H5202" s="28"/>
    </row>
    <row r="5203" spans="8:8" s="24" customFormat="1" ht="12.75" customHeight="1" x14ac:dyDescent="0.2">
      <c r="H5203" s="28"/>
    </row>
    <row r="5204" spans="8:8" s="24" customFormat="1" ht="12.75" customHeight="1" x14ac:dyDescent="0.2">
      <c r="H5204" s="28"/>
    </row>
    <row r="5205" spans="8:8" s="24" customFormat="1" ht="12.75" customHeight="1" x14ac:dyDescent="0.2">
      <c r="H5205" s="28"/>
    </row>
    <row r="5206" spans="8:8" s="24" customFormat="1" ht="12.75" customHeight="1" x14ac:dyDescent="0.2">
      <c r="H5206" s="28"/>
    </row>
    <row r="5207" spans="8:8" s="24" customFormat="1" ht="12.75" customHeight="1" x14ac:dyDescent="0.2">
      <c r="H5207" s="28"/>
    </row>
    <row r="5208" spans="8:8" s="24" customFormat="1" ht="12.75" customHeight="1" x14ac:dyDescent="0.2">
      <c r="H5208" s="28"/>
    </row>
    <row r="5209" spans="8:8" s="24" customFormat="1" ht="12.75" customHeight="1" x14ac:dyDescent="0.2">
      <c r="H5209" s="28"/>
    </row>
    <row r="5210" spans="8:8" s="24" customFormat="1" ht="12.75" customHeight="1" x14ac:dyDescent="0.2">
      <c r="H5210" s="28"/>
    </row>
    <row r="5211" spans="8:8" s="24" customFormat="1" ht="12.75" customHeight="1" x14ac:dyDescent="0.2">
      <c r="H5211" s="28"/>
    </row>
    <row r="5212" spans="8:8" s="24" customFormat="1" ht="12.75" customHeight="1" x14ac:dyDescent="0.2">
      <c r="H5212" s="28"/>
    </row>
    <row r="5213" spans="8:8" s="24" customFormat="1" ht="12.75" customHeight="1" x14ac:dyDescent="0.2">
      <c r="H5213" s="28"/>
    </row>
    <row r="5214" spans="8:8" s="24" customFormat="1" ht="12.75" customHeight="1" x14ac:dyDescent="0.2">
      <c r="H5214" s="28"/>
    </row>
    <row r="5215" spans="8:8" s="24" customFormat="1" ht="12.75" customHeight="1" x14ac:dyDescent="0.2">
      <c r="H5215" s="28"/>
    </row>
    <row r="5216" spans="8:8" s="24" customFormat="1" ht="12.75" customHeight="1" x14ac:dyDescent="0.2">
      <c r="H5216" s="28"/>
    </row>
    <row r="5217" spans="8:8" s="24" customFormat="1" ht="12.75" customHeight="1" x14ac:dyDescent="0.2">
      <c r="H5217" s="28"/>
    </row>
    <row r="5218" spans="8:8" s="24" customFormat="1" ht="12.75" customHeight="1" x14ac:dyDescent="0.2">
      <c r="H5218" s="28"/>
    </row>
    <row r="5219" spans="8:8" s="24" customFormat="1" ht="12.75" customHeight="1" x14ac:dyDescent="0.2">
      <c r="H5219" s="28"/>
    </row>
    <row r="5220" spans="8:8" s="24" customFormat="1" ht="12.75" customHeight="1" x14ac:dyDescent="0.2">
      <c r="H5220" s="28"/>
    </row>
    <row r="5221" spans="8:8" s="24" customFormat="1" ht="12.75" customHeight="1" x14ac:dyDescent="0.2">
      <c r="H5221" s="28"/>
    </row>
    <row r="5222" spans="8:8" s="24" customFormat="1" ht="12.75" customHeight="1" x14ac:dyDescent="0.2">
      <c r="H5222" s="28"/>
    </row>
    <row r="5223" spans="8:8" s="24" customFormat="1" ht="12.75" customHeight="1" x14ac:dyDescent="0.2">
      <c r="H5223" s="28"/>
    </row>
    <row r="5224" spans="8:8" s="24" customFormat="1" ht="12.75" customHeight="1" x14ac:dyDescent="0.2">
      <c r="H5224" s="28"/>
    </row>
    <row r="5225" spans="8:8" s="24" customFormat="1" ht="12.75" customHeight="1" x14ac:dyDescent="0.2">
      <c r="H5225" s="28"/>
    </row>
    <row r="5226" spans="8:8" s="24" customFormat="1" ht="12.75" customHeight="1" x14ac:dyDescent="0.2">
      <c r="H5226" s="28"/>
    </row>
    <row r="5227" spans="8:8" s="24" customFormat="1" ht="12.75" customHeight="1" x14ac:dyDescent="0.2">
      <c r="H5227" s="28"/>
    </row>
    <row r="5228" spans="8:8" s="24" customFormat="1" ht="12.75" customHeight="1" x14ac:dyDescent="0.2">
      <c r="H5228" s="28"/>
    </row>
    <row r="5229" spans="8:8" s="24" customFormat="1" ht="12.75" customHeight="1" x14ac:dyDescent="0.2">
      <c r="H5229" s="28"/>
    </row>
    <row r="5230" spans="8:8" s="24" customFormat="1" ht="12.75" customHeight="1" x14ac:dyDescent="0.2">
      <c r="H5230" s="28"/>
    </row>
    <row r="5231" spans="8:8" s="24" customFormat="1" ht="12.75" customHeight="1" x14ac:dyDescent="0.2">
      <c r="H5231" s="28"/>
    </row>
    <row r="5232" spans="8:8" s="24" customFormat="1" ht="12.75" customHeight="1" x14ac:dyDescent="0.2">
      <c r="H5232" s="28"/>
    </row>
    <row r="5233" spans="8:8" s="24" customFormat="1" ht="12.75" customHeight="1" x14ac:dyDescent="0.2">
      <c r="H5233" s="28"/>
    </row>
    <row r="5234" spans="8:8" s="24" customFormat="1" ht="12.75" customHeight="1" x14ac:dyDescent="0.2">
      <c r="H5234" s="28"/>
    </row>
    <row r="5235" spans="8:8" s="24" customFormat="1" ht="12.75" customHeight="1" x14ac:dyDescent="0.2">
      <c r="H5235" s="28"/>
    </row>
    <row r="5236" spans="8:8" s="24" customFormat="1" ht="12.75" customHeight="1" x14ac:dyDescent="0.2">
      <c r="H5236" s="28"/>
    </row>
    <row r="5237" spans="8:8" s="24" customFormat="1" ht="12.75" customHeight="1" x14ac:dyDescent="0.2">
      <c r="H5237" s="28"/>
    </row>
    <row r="5238" spans="8:8" s="24" customFormat="1" ht="12.75" customHeight="1" x14ac:dyDescent="0.2">
      <c r="H5238" s="28"/>
    </row>
    <row r="5239" spans="8:8" s="24" customFormat="1" ht="12.75" customHeight="1" x14ac:dyDescent="0.2">
      <c r="H5239" s="28"/>
    </row>
    <row r="5240" spans="8:8" s="24" customFormat="1" ht="12.75" customHeight="1" x14ac:dyDescent="0.2">
      <c r="H5240" s="28"/>
    </row>
    <row r="5241" spans="8:8" s="24" customFormat="1" ht="12.75" customHeight="1" x14ac:dyDescent="0.2">
      <c r="H5241" s="28"/>
    </row>
    <row r="5242" spans="8:8" s="24" customFormat="1" ht="12.75" customHeight="1" x14ac:dyDescent="0.2">
      <c r="H5242" s="28"/>
    </row>
    <row r="5243" spans="8:8" s="24" customFormat="1" ht="12.75" customHeight="1" x14ac:dyDescent="0.2">
      <c r="H5243" s="28"/>
    </row>
    <row r="5244" spans="8:8" s="24" customFormat="1" ht="12.75" customHeight="1" x14ac:dyDescent="0.2">
      <c r="H5244" s="28"/>
    </row>
    <row r="5245" spans="8:8" s="24" customFormat="1" ht="12.75" customHeight="1" x14ac:dyDescent="0.2">
      <c r="H5245" s="28"/>
    </row>
    <row r="5246" spans="8:8" s="24" customFormat="1" ht="12.75" customHeight="1" x14ac:dyDescent="0.2">
      <c r="H5246" s="28"/>
    </row>
    <row r="5247" spans="8:8" s="24" customFormat="1" ht="12.75" customHeight="1" x14ac:dyDescent="0.2">
      <c r="H5247" s="28"/>
    </row>
    <row r="5248" spans="8:8" s="24" customFormat="1" ht="12.75" customHeight="1" x14ac:dyDescent="0.2">
      <c r="H5248" s="28"/>
    </row>
    <row r="5249" spans="8:8" s="24" customFormat="1" ht="12.75" customHeight="1" x14ac:dyDescent="0.2">
      <c r="H5249" s="28"/>
    </row>
    <row r="5250" spans="8:8" s="24" customFormat="1" ht="12.75" customHeight="1" x14ac:dyDescent="0.2">
      <c r="H5250" s="28"/>
    </row>
    <row r="5251" spans="8:8" s="24" customFormat="1" ht="12.75" customHeight="1" x14ac:dyDescent="0.2">
      <c r="H5251" s="28"/>
    </row>
    <row r="5252" spans="8:8" s="24" customFormat="1" ht="12.75" customHeight="1" x14ac:dyDescent="0.2">
      <c r="H5252" s="28"/>
    </row>
    <row r="5253" spans="8:8" s="24" customFormat="1" ht="12.75" customHeight="1" x14ac:dyDescent="0.2">
      <c r="H5253" s="28"/>
    </row>
    <row r="5254" spans="8:8" s="24" customFormat="1" ht="12.75" customHeight="1" x14ac:dyDescent="0.2">
      <c r="H5254" s="28"/>
    </row>
    <row r="5255" spans="8:8" s="24" customFormat="1" ht="12.75" customHeight="1" x14ac:dyDescent="0.2">
      <c r="H5255" s="28"/>
    </row>
    <row r="5256" spans="8:8" s="24" customFormat="1" ht="12.75" customHeight="1" x14ac:dyDescent="0.2">
      <c r="H5256" s="28"/>
    </row>
    <row r="5257" spans="8:8" s="24" customFormat="1" ht="12.75" customHeight="1" x14ac:dyDescent="0.2">
      <c r="H5257" s="28"/>
    </row>
    <row r="5258" spans="8:8" s="24" customFormat="1" ht="12.75" customHeight="1" x14ac:dyDescent="0.2">
      <c r="H5258" s="28"/>
    </row>
    <row r="5259" spans="8:8" s="24" customFormat="1" ht="12.75" customHeight="1" x14ac:dyDescent="0.2">
      <c r="H5259" s="28"/>
    </row>
    <row r="5260" spans="8:8" s="24" customFormat="1" ht="12.75" customHeight="1" x14ac:dyDescent="0.2">
      <c r="H5260" s="28"/>
    </row>
    <row r="5261" spans="8:8" s="24" customFormat="1" ht="12.75" customHeight="1" x14ac:dyDescent="0.2">
      <c r="H5261" s="28"/>
    </row>
    <row r="5262" spans="8:8" s="24" customFormat="1" ht="12.75" customHeight="1" x14ac:dyDescent="0.2">
      <c r="H5262" s="28"/>
    </row>
    <row r="5263" spans="8:8" s="24" customFormat="1" ht="12.75" customHeight="1" x14ac:dyDescent="0.2">
      <c r="H5263" s="28"/>
    </row>
    <row r="5264" spans="8:8" s="24" customFormat="1" ht="12.75" customHeight="1" x14ac:dyDescent="0.2">
      <c r="H5264" s="28"/>
    </row>
    <row r="5265" spans="8:8" s="24" customFormat="1" ht="12.75" customHeight="1" x14ac:dyDescent="0.2">
      <c r="H5265" s="28"/>
    </row>
    <row r="5266" spans="8:8" s="24" customFormat="1" ht="12.75" customHeight="1" x14ac:dyDescent="0.2">
      <c r="H5266" s="28"/>
    </row>
    <row r="5267" spans="8:8" s="24" customFormat="1" ht="12.75" customHeight="1" x14ac:dyDescent="0.2">
      <c r="H5267" s="28"/>
    </row>
    <row r="5268" spans="8:8" s="24" customFormat="1" ht="12.75" customHeight="1" x14ac:dyDescent="0.2">
      <c r="H5268" s="28"/>
    </row>
    <row r="5269" spans="8:8" s="24" customFormat="1" ht="12.75" customHeight="1" x14ac:dyDescent="0.2">
      <c r="H5269" s="28"/>
    </row>
    <row r="5270" spans="8:8" s="24" customFormat="1" ht="12.75" customHeight="1" x14ac:dyDescent="0.2">
      <c r="H5270" s="28"/>
    </row>
    <row r="5271" spans="8:8" s="24" customFormat="1" ht="12.75" customHeight="1" x14ac:dyDescent="0.2">
      <c r="H5271" s="28"/>
    </row>
    <row r="5272" spans="8:8" s="24" customFormat="1" ht="12.75" customHeight="1" x14ac:dyDescent="0.2">
      <c r="H5272" s="28"/>
    </row>
    <row r="5273" spans="8:8" s="24" customFormat="1" ht="12.75" customHeight="1" x14ac:dyDescent="0.2">
      <c r="H5273" s="28"/>
    </row>
    <row r="5274" spans="8:8" s="24" customFormat="1" ht="12.75" customHeight="1" x14ac:dyDescent="0.2">
      <c r="H5274" s="28"/>
    </row>
    <row r="5275" spans="8:8" s="24" customFormat="1" ht="12.75" customHeight="1" x14ac:dyDescent="0.2">
      <c r="H5275" s="28"/>
    </row>
    <row r="5276" spans="8:8" s="24" customFormat="1" ht="12.75" customHeight="1" x14ac:dyDescent="0.2">
      <c r="H5276" s="28"/>
    </row>
    <row r="5277" spans="8:8" s="24" customFormat="1" ht="12.75" customHeight="1" x14ac:dyDescent="0.2">
      <c r="H5277" s="28"/>
    </row>
    <row r="5278" spans="8:8" s="24" customFormat="1" ht="12.75" customHeight="1" x14ac:dyDescent="0.2">
      <c r="H5278" s="28"/>
    </row>
    <row r="5279" spans="8:8" s="24" customFormat="1" ht="12.75" customHeight="1" x14ac:dyDescent="0.2">
      <c r="H5279" s="28"/>
    </row>
    <row r="5280" spans="8:8" s="24" customFormat="1" ht="12.75" customHeight="1" x14ac:dyDescent="0.2">
      <c r="H5280" s="28"/>
    </row>
    <row r="5281" spans="8:8" s="24" customFormat="1" ht="12.75" customHeight="1" x14ac:dyDescent="0.2">
      <c r="H5281" s="28"/>
    </row>
    <row r="5282" spans="8:8" s="24" customFormat="1" ht="12.75" customHeight="1" x14ac:dyDescent="0.2">
      <c r="H5282" s="28"/>
    </row>
    <row r="5283" spans="8:8" s="24" customFormat="1" ht="12.75" customHeight="1" x14ac:dyDescent="0.2">
      <c r="H5283" s="28"/>
    </row>
    <row r="5284" spans="8:8" s="24" customFormat="1" ht="12.75" customHeight="1" x14ac:dyDescent="0.2">
      <c r="H5284" s="28"/>
    </row>
    <row r="5285" spans="8:8" s="24" customFormat="1" ht="12.75" customHeight="1" x14ac:dyDescent="0.2">
      <c r="H5285" s="28"/>
    </row>
    <row r="5286" spans="8:8" s="24" customFormat="1" ht="12.75" customHeight="1" x14ac:dyDescent="0.2">
      <c r="H5286" s="28"/>
    </row>
    <row r="5287" spans="8:8" s="24" customFormat="1" ht="12.75" customHeight="1" x14ac:dyDescent="0.2">
      <c r="H5287" s="28"/>
    </row>
    <row r="5288" spans="8:8" s="24" customFormat="1" ht="12.75" customHeight="1" x14ac:dyDescent="0.2">
      <c r="H5288" s="28"/>
    </row>
    <row r="5289" spans="8:8" s="24" customFormat="1" ht="12.75" customHeight="1" x14ac:dyDescent="0.2">
      <c r="H5289" s="28"/>
    </row>
    <row r="5290" spans="8:8" s="24" customFormat="1" ht="12.75" customHeight="1" x14ac:dyDescent="0.2">
      <c r="H5290" s="28"/>
    </row>
    <row r="5291" spans="8:8" s="24" customFormat="1" ht="12.75" customHeight="1" x14ac:dyDescent="0.2">
      <c r="H5291" s="28"/>
    </row>
    <row r="5292" spans="8:8" s="24" customFormat="1" ht="12.75" customHeight="1" x14ac:dyDescent="0.2">
      <c r="H5292" s="28"/>
    </row>
    <row r="5293" spans="8:8" s="24" customFormat="1" ht="12.75" customHeight="1" x14ac:dyDescent="0.2">
      <c r="H5293" s="28"/>
    </row>
    <row r="5294" spans="8:8" s="24" customFormat="1" ht="12.75" customHeight="1" x14ac:dyDescent="0.2">
      <c r="H5294" s="28"/>
    </row>
    <row r="5295" spans="8:8" s="24" customFormat="1" ht="12.75" customHeight="1" x14ac:dyDescent="0.2">
      <c r="H5295" s="28"/>
    </row>
    <row r="5296" spans="8:8" s="24" customFormat="1" ht="12.75" customHeight="1" x14ac:dyDescent="0.2">
      <c r="H5296" s="28"/>
    </row>
    <row r="5297" spans="8:8" s="24" customFormat="1" ht="12.75" customHeight="1" x14ac:dyDescent="0.2">
      <c r="H5297" s="28"/>
    </row>
    <row r="5298" spans="8:8" s="24" customFormat="1" ht="12.75" customHeight="1" x14ac:dyDescent="0.2">
      <c r="H5298" s="28"/>
    </row>
    <row r="5299" spans="8:8" s="24" customFormat="1" ht="12.75" customHeight="1" x14ac:dyDescent="0.2">
      <c r="H5299" s="28"/>
    </row>
    <row r="5300" spans="8:8" s="24" customFormat="1" ht="12.75" customHeight="1" x14ac:dyDescent="0.2">
      <c r="H5300" s="28"/>
    </row>
    <row r="5301" spans="8:8" s="24" customFormat="1" ht="12.75" customHeight="1" x14ac:dyDescent="0.2">
      <c r="H5301" s="28"/>
    </row>
    <row r="5302" spans="8:8" s="24" customFormat="1" ht="12.75" customHeight="1" x14ac:dyDescent="0.2">
      <c r="H5302" s="28"/>
    </row>
    <row r="5303" spans="8:8" s="24" customFormat="1" ht="12.75" customHeight="1" x14ac:dyDescent="0.2">
      <c r="H5303" s="28"/>
    </row>
    <row r="5304" spans="8:8" s="24" customFormat="1" ht="12.75" customHeight="1" x14ac:dyDescent="0.2">
      <c r="H5304" s="28"/>
    </row>
    <row r="5305" spans="8:8" s="24" customFormat="1" ht="12.75" customHeight="1" x14ac:dyDescent="0.2">
      <c r="H5305" s="28"/>
    </row>
    <row r="5306" spans="8:8" s="24" customFormat="1" ht="12.75" customHeight="1" x14ac:dyDescent="0.2">
      <c r="H5306" s="28"/>
    </row>
    <row r="5307" spans="8:8" s="24" customFormat="1" ht="12.75" customHeight="1" x14ac:dyDescent="0.2">
      <c r="H5307" s="28"/>
    </row>
    <row r="5308" spans="8:8" s="24" customFormat="1" ht="12.75" customHeight="1" x14ac:dyDescent="0.2">
      <c r="H5308" s="28"/>
    </row>
    <row r="5309" spans="8:8" s="24" customFormat="1" ht="12.75" customHeight="1" x14ac:dyDescent="0.2">
      <c r="H5309" s="28"/>
    </row>
    <row r="5310" spans="8:8" s="24" customFormat="1" ht="12.75" customHeight="1" x14ac:dyDescent="0.2">
      <c r="H5310" s="28"/>
    </row>
    <row r="5311" spans="8:8" s="24" customFormat="1" ht="12.75" customHeight="1" x14ac:dyDescent="0.2">
      <c r="H5311" s="28"/>
    </row>
    <row r="5312" spans="8:8" s="24" customFormat="1" ht="12.75" customHeight="1" x14ac:dyDescent="0.2">
      <c r="H5312" s="28"/>
    </row>
    <row r="5313" spans="8:8" s="24" customFormat="1" ht="12.75" customHeight="1" x14ac:dyDescent="0.2">
      <c r="H5313" s="28"/>
    </row>
    <row r="5314" spans="8:8" s="24" customFormat="1" ht="12.75" customHeight="1" x14ac:dyDescent="0.2">
      <c r="H5314" s="28"/>
    </row>
    <row r="5315" spans="8:8" s="24" customFormat="1" ht="12.75" customHeight="1" x14ac:dyDescent="0.2">
      <c r="H5315" s="28"/>
    </row>
    <row r="5316" spans="8:8" s="24" customFormat="1" ht="12.75" customHeight="1" x14ac:dyDescent="0.2">
      <c r="H5316" s="28"/>
    </row>
    <row r="5317" spans="8:8" s="24" customFormat="1" ht="12.75" customHeight="1" x14ac:dyDescent="0.2">
      <c r="H5317" s="28"/>
    </row>
    <row r="5318" spans="8:8" s="24" customFormat="1" ht="12.75" customHeight="1" x14ac:dyDescent="0.2">
      <c r="H5318" s="28"/>
    </row>
    <row r="5319" spans="8:8" s="24" customFormat="1" ht="12.75" customHeight="1" x14ac:dyDescent="0.2">
      <c r="H5319" s="28"/>
    </row>
    <row r="5320" spans="8:8" s="24" customFormat="1" ht="12.75" customHeight="1" x14ac:dyDescent="0.2">
      <c r="H5320" s="28"/>
    </row>
    <row r="5321" spans="8:8" s="24" customFormat="1" ht="12.75" customHeight="1" x14ac:dyDescent="0.2">
      <c r="H5321" s="28"/>
    </row>
    <row r="5322" spans="8:8" s="24" customFormat="1" ht="12.75" customHeight="1" x14ac:dyDescent="0.2">
      <c r="H5322" s="28"/>
    </row>
    <row r="5323" spans="8:8" s="24" customFormat="1" ht="12.75" customHeight="1" x14ac:dyDescent="0.2">
      <c r="H5323" s="28"/>
    </row>
    <row r="5324" spans="8:8" s="24" customFormat="1" ht="12.75" customHeight="1" x14ac:dyDescent="0.2">
      <c r="H5324" s="28"/>
    </row>
    <row r="5325" spans="8:8" s="24" customFormat="1" ht="12.75" customHeight="1" x14ac:dyDescent="0.2">
      <c r="H5325" s="28"/>
    </row>
    <row r="5326" spans="8:8" s="24" customFormat="1" ht="12.75" customHeight="1" x14ac:dyDescent="0.2">
      <c r="H5326" s="28"/>
    </row>
    <row r="5327" spans="8:8" s="24" customFormat="1" ht="12.75" customHeight="1" x14ac:dyDescent="0.2">
      <c r="H5327" s="28"/>
    </row>
    <row r="5328" spans="8:8" s="24" customFormat="1" ht="12.75" customHeight="1" x14ac:dyDescent="0.2">
      <c r="H5328" s="28"/>
    </row>
    <row r="5329" spans="8:8" s="24" customFormat="1" ht="12.75" customHeight="1" x14ac:dyDescent="0.2">
      <c r="H5329" s="28"/>
    </row>
    <row r="5330" spans="8:8" s="24" customFormat="1" ht="12.75" customHeight="1" x14ac:dyDescent="0.2">
      <c r="H5330" s="28"/>
    </row>
    <row r="5331" spans="8:8" s="24" customFormat="1" ht="12.75" customHeight="1" x14ac:dyDescent="0.2">
      <c r="H5331" s="28"/>
    </row>
    <row r="5332" spans="8:8" s="24" customFormat="1" ht="12.75" customHeight="1" x14ac:dyDescent="0.2">
      <c r="H5332" s="28"/>
    </row>
    <row r="5333" spans="8:8" s="24" customFormat="1" ht="12.75" customHeight="1" x14ac:dyDescent="0.2">
      <c r="H5333" s="28"/>
    </row>
    <row r="5334" spans="8:8" s="24" customFormat="1" ht="12.75" customHeight="1" x14ac:dyDescent="0.2">
      <c r="H5334" s="28"/>
    </row>
    <row r="5335" spans="8:8" s="24" customFormat="1" ht="12.75" customHeight="1" x14ac:dyDescent="0.2">
      <c r="H5335" s="28"/>
    </row>
    <row r="5336" spans="8:8" s="24" customFormat="1" ht="12.75" customHeight="1" x14ac:dyDescent="0.2">
      <c r="H5336" s="28"/>
    </row>
    <row r="5337" spans="8:8" s="24" customFormat="1" ht="12.75" customHeight="1" x14ac:dyDescent="0.2">
      <c r="H5337" s="28"/>
    </row>
    <row r="5338" spans="8:8" s="24" customFormat="1" ht="12.75" customHeight="1" x14ac:dyDescent="0.2">
      <c r="H5338" s="28"/>
    </row>
    <row r="5339" spans="8:8" s="24" customFormat="1" ht="12.75" customHeight="1" x14ac:dyDescent="0.2">
      <c r="H5339" s="28"/>
    </row>
    <row r="5340" spans="8:8" s="24" customFormat="1" ht="12.75" customHeight="1" x14ac:dyDescent="0.2">
      <c r="H5340" s="28"/>
    </row>
    <row r="5341" spans="8:8" s="24" customFormat="1" ht="12.75" customHeight="1" x14ac:dyDescent="0.2">
      <c r="H5341" s="28"/>
    </row>
    <row r="5342" spans="8:8" s="24" customFormat="1" ht="12.75" customHeight="1" x14ac:dyDescent="0.2">
      <c r="H5342" s="28"/>
    </row>
    <row r="5343" spans="8:8" s="24" customFormat="1" ht="12.75" customHeight="1" x14ac:dyDescent="0.2">
      <c r="H5343" s="28"/>
    </row>
    <row r="5344" spans="8:8" s="24" customFormat="1" ht="12.75" customHeight="1" x14ac:dyDescent="0.2">
      <c r="H5344" s="28"/>
    </row>
    <row r="5345" spans="8:8" s="24" customFormat="1" ht="12.75" customHeight="1" x14ac:dyDescent="0.2">
      <c r="H5345" s="28"/>
    </row>
    <row r="5346" spans="8:8" s="24" customFormat="1" ht="12.75" customHeight="1" x14ac:dyDescent="0.2">
      <c r="H5346" s="28"/>
    </row>
    <row r="5347" spans="8:8" s="24" customFormat="1" ht="12.75" customHeight="1" x14ac:dyDescent="0.2">
      <c r="H5347" s="28"/>
    </row>
    <row r="5348" spans="8:8" s="24" customFormat="1" ht="12.75" customHeight="1" x14ac:dyDescent="0.2">
      <c r="H5348" s="28"/>
    </row>
    <row r="5349" spans="8:8" s="24" customFormat="1" ht="12.75" customHeight="1" x14ac:dyDescent="0.2">
      <c r="H5349" s="28"/>
    </row>
    <row r="5350" spans="8:8" s="24" customFormat="1" ht="12.75" customHeight="1" x14ac:dyDescent="0.2">
      <c r="H5350" s="28"/>
    </row>
    <row r="5351" spans="8:8" s="24" customFormat="1" ht="12.75" customHeight="1" x14ac:dyDescent="0.2">
      <c r="H5351" s="28"/>
    </row>
    <row r="5352" spans="8:8" s="24" customFormat="1" ht="12.75" customHeight="1" x14ac:dyDescent="0.2">
      <c r="H5352" s="28"/>
    </row>
    <row r="5353" spans="8:8" s="24" customFormat="1" ht="12.75" customHeight="1" x14ac:dyDescent="0.2">
      <c r="H5353" s="28"/>
    </row>
    <row r="5354" spans="8:8" s="24" customFormat="1" ht="12.75" customHeight="1" x14ac:dyDescent="0.2">
      <c r="H5354" s="28"/>
    </row>
    <row r="5355" spans="8:8" s="24" customFormat="1" ht="12.75" customHeight="1" x14ac:dyDescent="0.2">
      <c r="H5355" s="28"/>
    </row>
    <row r="5356" spans="8:8" s="24" customFormat="1" ht="12.75" customHeight="1" x14ac:dyDescent="0.2">
      <c r="H5356" s="28"/>
    </row>
    <row r="5357" spans="8:8" s="24" customFormat="1" ht="12.75" customHeight="1" x14ac:dyDescent="0.2">
      <c r="H5357" s="28"/>
    </row>
    <row r="5358" spans="8:8" s="24" customFormat="1" ht="12.75" customHeight="1" x14ac:dyDescent="0.2">
      <c r="H5358" s="28"/>
    </row>
    <row r="5359" spans="8:8" s="24" customFormat="1" ht="12.75" customHeight="1" x14ac:dyDescent="0.2">
      <c r="H5359" s="28"/>
    </row>
    <row r="5360" spans="8:8" s="24" customFormat="1" ht="12.75" customHeight="1" x14ac:dyDescent="0.2">
      <c r="H5360" s="28"/>
    </row>
    <row r="5361" spans="8:8" s="24" customFormat="1" ht="12.75" customHeight="1" x14ac:dyDescent="0.2">
      <c r="H5361" s="28"/>
    </row>
    <row r="5362" spans="8:8" s="24" customFormat="1" ht="12.75" customHeight="1" x14ac:dyDescent="0.2">
      <c r="H5362" s="28"/>
    </row>
    <row r="5363" spans="8:8" s="24" customFormat="1" ht="12.75" customHeight="1" x14ac:dyDescent="0.2">
      <c r="H5363" s="28"/>
    </row>
    <row r="5364" spans="8:8" s="24" customFormat="1" ht="12.75" customHeight="1" x14ac:dyDescent="0.2">
      <c r="H5364" s="28"/>
    </row>
    <row r="5365" spans="8:8" s="24" customFormat="1" ht="12.75" customHeight="1" x14ac:dyDescent="0.2">
      <c r="H5365" s="28"/>
    </row>
    <row r="5366" spans="8:8" s="24" customFormat="1" ht="12.75" customHeight="1" x14ac:dyDescent="0.2">
      <c r="H5366" s="28"/>
    </row>
    <row r="5367" spans="8:8" s="24" customFormat="1" ht="12.75" customHeight="1" x14ac:dyDescent="0.2">
      <c r="H5367" s="28"/>
    </row>
    <row r="5368" spans="8:8" s="24" customFormat="1" ht="12.75" customHeight="1" x14ac:dyDescent="0.2">
      <c r="H5368" s="28"/>
    </row>
    <row r="5369" spans="8:8" s="24" customFormat="1" ht="12.75" customHeight="1" x14ac:dyDescent="0.2">
      <c r="H5369" s="28"/>
    </row>
    <row r="5370" spans="8:8" s="24" customFormat="1" ht="12.75" customHeight="1" x14ac:dyDescent="0.2">
      <c r="H5370" s="28"/>
    </row>
    <row r="5371" spans="8:8" s="24" customFormat="1" ht="12.75" customHeight="1" x14ac:dyDescent="0.2">
      <c r="H5371" s="28"/>
    </row>
    <row r="5372" spans="8:8" s="24" customFormat="1" ht="12.75" customHeight="1" x14ac:dyDescent="0.2">
      <c r="H5372" s="28"/>
    </row>
    <row r="5373" spans="8:8" s="24" customFormat="1" ht="12.75" customHeight="1" x14ac:dyDescent="0.2">
      <c r="H5373" s="28"/>
    </row>
    <row r="5374" spans="8:8" s="24" customFormat="1" ht="12.75" customHeight="1" x14ac:dyDescent="0.2">
      <c r="H5374" s="28"/>
    </row>
    <row r="5375" spans="8:8" s="24" customFormat="1" ht="12.75" customHeight="1" x14ac:dyDescent="0.2">
      <c r="H5375" s="28"/>
    </row>
    <row r="5376" spans="8:8" s="24" customFormat="1" ht="12.75" customHeight="1" x14ac:dyDescent="0.2">
      <c r="H5376" s="28"/>
    </row>
    <row r="5377" spans="8:8" s="24" customFormat="1" ht="12.75" customHeight="1" x14ac:dyDescent="0.2">
      <c r="H5377" s="28"/>
    </row>
    <row r="5378" spans="8:8" s="24" customFormat="1" ht="12.75" customHeight="1" x14ac:dyDescent="0.2">
      <c r="H5378" s="28"/>
    </row>
    <row r="5379" spans="8:8" s="24" customFormat="1" ht="12.75" customHeight="1" x14ac:dyDescent="0.2">
      <c r="H5379" s="28"/>
    </row>
    <row r="5380" spans="8:8" s="24" customFormat="1" ht="12.75" customHeight="1" x14ac:dyDescent="0.2">
      <c r="H5380" s="28"/>
    </row>
    <row r="5381" spans="8:8" s="24" customFormat="1" ht="12.75" customHeight="1" x14ac:dyDescent="0.2">
      <c r="H5381" s="28"/>
    </row>
    <row r="5382" spans="8:8" s="24" customFormat="1" ht="12.75" customHeight="1" x14ac:dyDescent="0.2">
      <c r="H5382" s="28"/>
    </row>
    <row r="5383" spans="8:8" s="24" customFormat="1" ht="12.75" customHeight="1" x14ac:dyDescent="0.2">
      <c r="H5383" s="28"/>
    </row>
    <row r="5384" spans="8:8" s="24" customFormat="1" ht="12.75" customHeight="1" x14ac:dyDescent="0.2">
      <c r="H5384" s="28"/>
    </row>
    <row r="5385" spans="8:8" s="24" customFormat="1" ht="12.75" customHeight="1" x14ac:dyDescent="0.2">
      <c r="H5385" s="28"/>
    </row>
    <row r="5386" spans="8:8" s="24" customFormat="1" ht="12.75" customHeight="1" x14ac:dyDescent="0.2">
      <c r="H5386" s="28"/>
    </row>
    <row r="5387" spans="8:8" s="24" customFormat="1" ht="12.75" customHeight="1" x14ac:dyDescent="0.2">
      <c r="H5387" s="28"/>
    </row>
    <row r="5388" spans="8:8" s="24" customFormat="1" ht="12.75" customHeight="1" x14ac:dyDescent="0.2">
      <c r="H5388" s="28"/>
    </row>
    <row r="5389" spans="8:8" s="24" customFormat="1" ht="12.75" customHeight="1" x14ac:dyDescent="0.2">
      <c r="H5389" s="28"/>
    </row>
    <row r="5390" spans="8:8" s="24" customFormat="1" ht="12.75" customHeight="1" x14ac:dyDescent="0.2">
      <c r="H5390" s="28"/>
    </row>
    <row r="5391" spans="8:8" s="24" customFormat="1" ht="12.75" customHeight="1" x14ac:dyDescent="0.2">
      <c r="H5391" s="28"/>
    </row>
    <row r="5392" spans="8:8" s="24" customFormat="1" ht="12.75" customHeight="1" x14ac:dyDescent="0.2">
      <c r="H5392" s="28"/>
    </row>
    <row r="5393" spans="8:8" s="24" customFormat="1" ht="12.75" customHeight="1" x14ac:dyDescent="0.2">
      <c r="H5393" s="28"/>
    </row>
    <row r="5394" spans="8:8" s="24" customFormat="1" ht="12.75" customHeight="1" x14ac:dyDescent="0.2">
      <c r="H5394" s="28"/>
    </row>
    <row r="5395" spans="8:8" s="24" customFormat="1" ht="12.75" customHeight="1" x14ac:dyDescent="0.2">
      <c r="H5395" s="28"/>
    </row>
    <row r="5396" spans="8:8" s="24" customFormat="1" ht="12.75" customHeight="1" x14ac:dyDescent="0.2">
      <c r="H5396" s="28"/>
    </row>
    <row r="5397" spans="8:8" s="24" customFormat="1" ht="12.75" customHeight="1" x14ac:dyDescent="0.2">
      <c r="H5397" s="28"/>
    </row>
    <row r="5398" spans="8:8" s="24" customFormat="1" ht="12.75" customHeight="1" x14ac:dyDescent="0.2">
      <c r="H5398" s="28"/>
    </row>
    <row r="5399" spans="8:8" s="24" customFormat="1" ht="12.75" customHeight="1" x14ac:dyDescent="0.2">
      <c r="H5399" s="28"/>
    </row>
    <row r="5400" spans="8:8" s="24" customFormat="1" ht="12.75" customHeight="1" x14ac:dyDescent="0.2">
      <c r="H5400" s="28"/>
    </row>
    <row r="5401" spans="8:8" s="24" customFormat="1" ht="12.75" customHeight="1" x14ac:dyDescent="0.2">
      <c r="H5401" s="28"/>
    </row>
    <row r="5402" spans="8:8" s="24" customFormat="1" ht="12.75" customHeight="1" x14ac:dyDescent="0.2">
      <c r="H5402" s="28"/>
    </row>
    <row r="5403" spans="8:8" s="24" customFormat="1" ht="12.75" customHeight="1" x14ac:dyDescent="0.2">
      <c r="H5403" s="28"/>
    </row>
    <row r="5404" spans="8:8" s="24" customFormat="1" ht="12.75" customHeight="1" x14ac:dyDescent="0.2">
      <c r="H5404" s="28"/>
    </row>
    <row r="5405" spans="8:8" s="24" customFormat="1" ht="12.75" customHeight="1" x14ac:dyDescent="0.2">
      <c r="H5405" s="28"/>
    </row>
    <row r="5406" spans="8:8" s="24" customFormat="1" ht="12.75" customHeight="1" x14ac:dyDescent="0.2">
      <c r="H5406" s="28"/>
    </row>
    <row r="5407" spans="8:8" s="24" customFormat="1" ht="12.75" customHeight="1" x14ac:dyDescent="0.2">
      <c r="H5407" s="28"/>
    </row>
    <row r="5408" spans="8:8" s="24" customFormat="1" ht="12.75" customHeight="1" x14ac:dyDescent="0.2">
      <c r="H5408" s="28"/>
    </row>
    <row r="5409" spans="8:8" s="24" customFormat="1" ht="12.75" customHeight="1" x14ac:dyDescent="0.2">
      <c r="H5409" s="28"/>
    </row>
    <row r="5410" spans="8:8" s="24" customFormat="1" ht="12.75" customHeight="1" x14ac:dyDescent="0.2">
      <c r="H5410" s="28"/>
    </row>
    <row r="5411" spans="8:8" s="24" customFormat="1" ht="12.75" customHeight="1" x14ac:dyDescent="0.2">
      <c r="H5411" s="28"/>
    </row>
    <row r="5412" spans="8:8" s="24" customFormat="1" ht="12.75" customHeight="1" x14ac:dyDescent="0.2">
      <c r="H5412" s="28"/>
    </row>
    <row r="5413" spans="8:8" s="24" customFormat="1" ht="12.75" customHeight="1" x14ac:dyDescent="0.2">
      <c r="H5413" s="28"/>
    </row>
    <row r="5414" spans="8:8" s="24" customFormat="1" ht="12.75" customHeight="1" x14ac:dyDescent="0.2">
      <c r="H5414" s="28"/>
    </row>
    <row r="5415" spans="8:8" s="24" customFormat="1" ht="12.75" customHeight="1" x14ac:dyDescent="0.2">
      <c r="H5415" s="28"/>
    </row>
    <row r="5416" spans="8:8" s="24" customFormat="1" ht="12.75" customHeight="1" x14ac:dyDescent="0.2">
      <c r="H5416" s="28"/>
    </row>
    <row r="5417" spans="8:8" s="24" customFormat="1" ht="12.75" customHeight="1" x14ac:dyDescent="0.2">
      <c r="H5417" s="28"/>
    </row>
    <row r="5418" spans="8:8" s="24" customFormat="1" ht="12.75" customHeight="1" x14ac:dyDescent="0.2">
      <c r="H5418" s="28"/>
    </row>
    <row r="5419" spans="8:8" s="24" customFormat="1" ht="12.75" customHeight="1" x14ac:dyDescent="0.2">
      <c r="H5419" s="28"/>
    </row>
    <row r="5420" spans="8:8" s="24" customFormat="1" ht="12.75" customHeight="1" x14ac:dyDescent="0.2">
      <c r="H5420" s="28"/>
    </row>
    <row r="5421" spans="8:8" s="24" customFormat="1" ht="12.75" customHeight="1" x14ac:dyDescent="0.2">
      <c r="H5421" s="28"/>
    </row>
    <row r="5422" spans="8:8" s="24" customFormat="1" ht="12.75" customHeight="1" x14ac:dyDescent="0.2">
      <c r="H5422" s="28"/>
    </row>
    <row r="5423" spans="8:8" s="24" customFormat="1" ht="12.75" customHeight="1" x14ac:dyDescent="0.2">
      <c r="H5423" s="28"/>
    </row>
    <row r="5424" spans="8:8" s="24" customFormat="1" ht="12.75" customHeight="1" x14ac:dyDescent="0.2">
      <c r="H5424" s="28"/>
    </row>
    <row r="5425" spans="8:8" s="24" customFormat="1" ht="12.75" customHeight="1" x14ac:dyDescent="0.2">
      <c r="H5425" s="28"/>
    </row>
    <row r="5426" spans="8:8" s="24" customFormat="1" ht="12.75" customHeight="1" x14ac:dyDescent="0.2">
      <c r="H5426" s="28"/>
    </row>
    <row r="5427" spans="8:8" s="24" customFormat="1" ht="12.75" customHeight="1" x14ac:dyDescent="0.2">
      <c r="H5427" s="28"/>
    </row>
    <row r="5428" spans="8:8" s="24" customFormat="1" ht="12.75" customHeight="1" x14ac:dyDescent="0.2">
      <c r="H5428" s="28"/>
    </row>
    <row r="5429" spans="8:8" s="24" customFormat="1" ht="12.75" customHeight="1" x14ac:dyDescent="0.2">
      <c r="H5429" s="28"/>
    </row>
    <row r="5430" spans="8:8" s="24" customFormat="1" ht="12.75" customHeight="1" x14ac:dyDescent="0.2">
      <c r="H5430" s="28"/>
    </row>
    <row r="5431" spans="8:8" s="24" customFormat="1" ht="12.75" customHeight="1" x14ac:dyDescent="0.2">
      <c r="H5431" s="28"/>
    </row>
    <row r="5432" spans="8:8" s="24" customFormat="1" ht="12.75" customHeight="1" x14ac:dyDescent="0.2">
      <c r="H5432" s="28"/>
    </row>
    <row r="5433" spans="8:8" s="24" customFormat="1" ht="12.75" customHeight="1" x14ac:dyDescent="0.2">
      <c r="H5433" s="28"/>
    </row>
    <row r="5434" spans="8:8" s="24" customFormat="1" ht="12.75" customHeight="1" x14ac:dyDescent="0.2">
      <c r="H5434" s="28"/>
    </row>
    <row r="5435" spans="8:8" s="24" customFormat="1" ht="12.75" customHeight="1" x14ac:dyDescent="0.2">
      <c r="H5435" s="28"/>
    </row>
    <row r="5436" spans="8:8" s="24" customFormat="1" ht="12.75" customHeight="1" x14ac:dyDescent="0.2">
      <c r="H5436" s="28"/>
    </row>
    <row r="5437" spans="8:8" s="24" customFormat="1" ht="12.75" customHeight="1" x14ac:dyDescent="0.2">
      <c r="H5437" s="28"/>
    </row>
    <row r="5438" spans="8:8" s="24" customFormat="1" ht="12.75" customHeight="1" x14ac:dyDescent="0.2">
      <c r="H5438" s="28"/>
    </row>
    <row r="5439" spans="8:8" s="24" customFormat="1" ht="12.75" customHeight="1" x14ac:dyDescent="0.2">
      <c r="H5439" s="28"/>
    </row>
    <row r="5440" spans="8:8" s="24" customFormat="1" ht="12.75" customHeight="1" x14ac:dyDescent="0.2">
      <c r="H5440" s="28"/>
    </row>
    <row r="5441" spans="8:8" s="24" customFormat="1" ht="12.75" customHeight="1" x14ac:dyDescent="0.2">
      <c r="H5441" s="28"/>
    </row>
    <row r="5442" spans="8:8" s="24" customFormat="1" ht="12.75" customHeight="1" x14ac:dyDescent="0.2">
      <c r="H5442" s="28"/>
    </row>
    <row r="5443" spans="8:8" s="24" customFormat="1" ht="12.75" customHeight="1" x14ac:dyDescent="0.2">
      <c r="H5443" s="28"/>
    </row>
    <row r="5444" spans="8:8" s="24" customFormat="1" ht="12.75" customHeight="1" x14ac:dyDescent="0.2">
      <c r="H5444" s="28"/>
    </row>
    <row r="5445" spans="8:8" s="24" customFormat="1" ht="12.75" customHeight="1" x14ac:dyDescent="0.2">
      <c r="H5445" s="28"/>
    </row>
    <row r="5446" spans="8:8" s="24" customFormat="1" ht="12.75" customHeight="1" x14ac:dyDescent="0.2">
      <c r="H5446" s="28"/>
    </row>
    <row r="5447" spans="8:8" s="24" customFormat="1" ht="12.75" customHeight="1" x14ac:dyDescent="0.2">
      <c r="H5447" s="28"/>
    </row>
    <row r="5448" spans="8:8" s="24" customFormat="1" ht="12.75" customHeight="1" x14ac:dyDescent="0.2">
      <c r="H5448" s="28"/>
    </row>
    <row r="5449" spans="8:8" s="24" customFormat="1" ht="12.75" customHeight="1" x14ac:dyDescent="0.2">
      <c r="H5449" s="28"/>
    </row>
    <row r="5450" spans="8:8" s="24" customFormat="1" ht="12.75" customHeight="1" x14ac:dyDescent="0.2">
      <c r="H5450" s="28"/>
    </row>
    <row r="5451" spans="8:8" s="24" customFormat="1" ht="12.75" customHeight="1" x14ac:dyDescent="0.2">
      <c r="H5451" s="28"/>
    </row>
    <row r="5452" spans="8:8" s="24" customFormat="1" ht="12.75" customHeight="1" x14ac:dyDescent="0.2">
      <c r="H5452" s="28"/>
    </row>
    <row r="5453" spans="8:8" s="24" customFormat="1" ht="12.75" customHeight="1" x14ac:dyDescent="0.2">
      <c r="H5453" s="28"/>
    </row>
    <row r="5454" spans="8:8" s="24" customFormat="1" ht="12.75" customHeight="1" x14ac:dyDescent="0.2">
      <c r="H5454" s="28"/>
    </row>
    <row r="5455" spans="8:8" s="24" customFormat="1" ht="12.75" customHeight="1" x14ac:dyDescent="0.2">
      <c r="H5455" s="28"/>
    </row>
    <row r="5456" spans="8:8" s="24" customFormat="1" ht="12.75" customHeight="1" x14ac:dyDescent="0.2">
      <c r="H5456" s="28"/>
    </row>
    <row r="5457" spans="8:8" s="24" customFormat="1" ht="12.75" customHeight="1" x14ac:dyDescent="0.2">
      <c r="H5457" s="28"/>
    </row>
    <row r="5458" spans="8:8" s="24" customFormat="1" ht="12.75" customHeight="1" x14ac:dyDescent="0.2">
      <c r="H5458" s="28"/>
    </row>
    <row r="5459" spans="8:8" s="24" customFormat="1" ht="12.75" customHeight="1" x14ac:dyDescent="0.2">
      <c r="H5459" s="28"/>
    </row>
    <row r="5460" spans="8:8" s="24" customFormat="1" ht="12.75" customHeight="1" x14ac:dyDescent="0.2">
      <c r="H5460" s="28"/>
    </row>
    <row r="5461" spans="8:8" s="24" customFormat="1" ht="12.75" customHeight="1" x14ac:dyDescent="0.2">
      <c r="H5461" s="28"/>
    </row>
    <row r="5462" spans="8:8" s="24" customFormat="1" ht="12.75" customHeight="1" x14ac:dyDescent="0.2">
      <c r="H5462" s="28"/>
    </row>
    <row r="5463" spans="8:8" s="24" customFormat="1" ht="12.75" customHeight="1" x14ac:dyDescent="0.2">
      <c r="H5463" s="28"/>
    </row>
    <row r="5464" spans="8:8" s="24" customFormat="1" ht="12.75" customHeight="1" x14ac:dyDescent="0.2">
      <c r="H5464" s="28"/>
    </row>
    <row r="5465" spans="8:8" s="24" customFormat="1" ht="12.75" customHeight="1" x14ac:dyDescent="0.2">
      <c r="H5465" s="28"/>
    </row>
    <row r="5466" spans="8:8" s="24" customFormat="1" ht="12.75" customHeight="1" x14ac:dyDescent="0.2">
      <c r="H5466" s="28"/>
    </row>
    <row r="5467" spans="8:8" s="24" customFormat="1" ht="12.75" customHeight="1" x14ac:dyDescent="0.2">
      <c r="H5467" s="28"/>
    </row>
    <row r="5468" spans="8:8" s="24" customFormat="1" ht="12.75" customHeight="1" x14ac:dyDescent="0.2">
      <c r="H5468" s="28"/>
    </row>
    <row r="5469" spans="8:8" s="24" customFormat="1" ht="12.75" customHeight="1" x14ac:dyDescent="0.2">
      <c r="H5469" s="28"/>
    </row>
    <row r="5470" spans="8:8" s="24" customFormat="1" ht="12.75" customHeight="1" x14ac:dyDescent="0.2">
      <c r="H5470" s="28"/>
    </row>
    <row r="5471" spans="8:8" s="24" customFormat="1" ht="12.75" customHeight="1" x14ac:dyDescent="0.2">
      <c r="H5471" s="28"/>
    </row>
    <row r="5472" spans="8:8" s="24" customFormat="1" ht="12.75" customHeight="1" x14ac:dyDescent="0.2">
      <c r="H5472" s="28"/>
    </row>
    <row r="5473" spans="8:8" s="24" customFormat="1" ht="12.75" customHeight="1" x14ac:dyDescent="0.2">
      <c r="H5473" s="28"/>
    </row>
    <row r="5474" spans="8:8" s="24" customFormat="1" ht="12.75" customHeight="1" x14ac:dyDescent="0.2">
      <c r="H5474" s="28"/>
    </row>
    <row r="5475" spans="8:8" s="24" customFormat="1" ht="12.75" customHeight="1" x14ac:dyDescent="0.2">
      <c r="H5475" s="28"/>
    </row>
    <row r="5476" spans="8:8" s="24" customFormat="1" ht="12.75" customHeight="1" x14ac:dyDescent="0.2">
      <c r="H5476" s="28"/>
    </row>
    <row r="5477" spans="8:8" s="24" customFormat="1" ht="12.75" customHeight="1" x14ac:dyDescent="0.2">
      <c r="H5477" s="28"/>
    </row>
    <row r="5478" spans="8:8" s="24" customFormat="1" ht="12.75" customHeight="1" x14ac:dyDescent="0.2">
      <c r="H5478" s="28"/>
    </row>
    <row r="5479" spans="8:8" s="24" customFormat="1" ht="12.75" customHeight="1" x14ac:dyDescent="0.2">
      <c r="H5479" s="28"/>
    </row>
    <row r="5480" spans="8:8" s="24" customFormat="1" ht="12.75" customHeight="1" x14ac:dyDescent="0.2">
      <c r="H5480" s="28"/>
    </row>
    <row r="5481" spans="8:8" s="24" customFormat="1" ht="12.75" customHeight="1" x14ac:dyDescent="0.2">
      <c r="H5481" s="28"/>
    </row>
    <row r="5482" spans="8:8" s="24" customFormat="1" ht="12.75" customHeight="1" x14ac:dyDescent="0.2">
      <c r="H5482" s="28"/>
    </row>
    <row r="5483" spans="8:8" s="24" customFormat="1" ht="12.75" customHeight="1" x14ac:dyDescent="0.2">
      <c r="H5483" s="28"/>
    </row>
    <row r="5484" spans="8:8" s="24" customFormat="1" ht="12.75" customHeight="1" x14ac:dyDescent="0.2">
      <c r="H5484" s="28"/>
    </row>
    <row r="5485" spans="8:8" s="24" customFormat="1" ht="12.75" customHeight="1" x14ac:dyDescent="0.2">
      <c r="H5485" s="28"/>
    </row>
    <row r="5486" spans="8:8" s="24" customFormat="1" ht="12.75" customHeight="1" x14ac:dyDescent="0.2">
      <c r="H5486" s="28"/>
    </row>
    <row r="5487" spans="8:8" s="24" customFormat="1" ht="12.75" customHeight="1" x14ac:dyDescent="0.2">
      <c r="H5487" s="28"/>
    </row>
    <row r="5488" spans="8:8" s="24" customFormat="1" ht="12.75" customHeight="1" x14ac:dyDescent="0.2">
      <c r="H5488" s="28"/>
    </row>
    <row r="5489" spans="8:8" s="24" customFormat="1" ht="12.75" customHeight="1" x14ac:dyDescent="0.2">
      <c r="H5489" s="28"/>
    </row>
    <row r="5490" spans="8:8" s="24" customFormat="1" ht="12.75" customHeight="1" x14ac:dyDescent="0.2">
      <c r="H5490" s="28"/>
    </row>
    <row r="5491" spans="8:8" s="24" customFormat="1" ht="12.75" customHeight="1" x14ac:dyDescent="0.2">
      <c r="H5491" s="28"/>
    </row>
    <row r="5492" spans="8:8" s="24" customFormat="1" ht="12.75" customHeight="1" x14ac:dyDescent="0.2">
      <c r="H5492" s="28"/>
    </row>
    <row r="5493" spans="8:8" s="24" customFormat="1" ht="12.75" customHeight="1" x14ac:dyDescent="0.2">
      <c r="H5493" s="28"/>
    </row>
    <row r="5494" spans="8:8" s="24" customFormat="1" ht="12.75" customHeight="1" x14ac:dyDescent="0.2">
      <c r="H5494" s="28"/>
    </row>
    <row r="5495" spans="8:8" s="24" customFormat="1" ht="12.75" customHeight="1" x14ac:dyDescent="0.2">
      <c r="H5495" s="28"/>
    </row>
    <row r="5496" spans="8:8" s="24" customFormat="1" ht="12.75" customHeight="1" x14ac:dyDescent="0.2">
      <c r="H5496" s="28"/>
    </row>
    <row r="5497" spans="8:8" s="24" customFormat="1" ht="12.75" customHeight="1" x14ac:dyDescent="0.2">
      <c r="H5497" s="28"/>
    </row>
    <row r="5498" spans="8:8" s="24" customFormat="1" ht="12.75" customHeight="1" x14ac:dyDescent="0.2">
      <c r="H5498" s="28"/>
    </row>
    <row r="5499" spans="8:8" s="24" customFormat="1" ht="12.75" customHeight="1" x14ac:dyDescent="0.2">
      <c r="H5499" s="28"/>
    </row>
    <row r="5500" spans="8:8" s="24" customFormat="1" ht="12.75" customHeight="1" x14ac:dyDescent="0.2">
      <c r="H5500" s="28"/>
    </row>
    <row r="5501" spans="8:8" s="24" customFormat="1" ht="12.75" customHeight="1" x14ac:dyDescent="0.2">
      <c r="H5501" s="28"/>
    </row>
    <row r="5502" spans="8:8" s="24" customFormat="1" ht="12.75" customHeight="1" x14ac:dyDescent="0.2">
      <c r="H5502" s="28"/>
    </row>
    <row r="5503" spans="8:8" s="24" customFormat="1" ht="12.75" customHeight="1" x14ac:dyDescent="0.2">
      <c r="H5503" s="28"/>
    </row>
    <row r="5504" spans="8:8" s="24" customFormat="1" ht="12.75" customHeight="1" x14ac:dyDescent="0.2">
      <c r="H5504" s="28"/>
    </row>
    <row r="5505" spans="8:8" s="24" customFormat="1" ht="12.75" customHeight="1" x14ac:dyDescent="0.2">
      <c r="H5505" s="28"/>
    </row>
    <row r="5506" spans="8:8" s="24" customFormat="1" ht="12.75" customHeight="1" x14ac:dyDescent="0.2">
      <c r="H5506" s="28"/>
    </row>
    <row r="5507" spans="8:8" s="24" customFormat="1" ht="12.75" customHeight="1" x14ac:dyDescent="0.2">
      <c r="H5507" s="28"/>
    </row>
    <row r="5508" spans="8:8" s="24" customFormat="1" ht="12.75" customHeight="1" x14ac:dyDescent="0.2">
      <c r="H5508" s="28"/>
    </row>
    <row r="5509" spans="8:8" s="24" customFormat="1" ht="12.75" customHeight="1" x14ac:dyDescent="0.2">
      <c r="H5509" s="28"/>
    </row>
    <row r="5510" spans="8:8" s="24" customFormat="1" ht="12.75" customHeight="1" x14ac:dyDescent="0.2">
      <c r="H5510" s="28"/>
    </row>
    <row r="5511" spans="8:8" s="24" customFormat="1" ht="12.75" customHeight="1" x14ac:dyDescent="0.2">
      <c r="H5511" s="28"/>
    </row>
    <row r="5512" spans="8:8" s="24" customFormat="1" ht="12.75" customHeight="1" x14ac:dyDescent="0.2">
      <c r="H5512" s="28"/>
    </row>
    <row r="5513" spans="8:8" s="24" customFormat="1" ht="12.75" customHeight="1" x14ac:dyDescent="0.2">
      <c r="H5513" s="28"/>
    </row>
    <row r="5514" spans="8:8" s="24" customFormat="1" ht="12.75" customHeight="1" x14ac:dyDescent="0.2">
      <c r="H5514" s="28"/>
    </row>
    <row r="5515" spans="8:8" s="24" customFormat="1" ht="12.75" customHeight="1" x14ac:dyDescent="0.2">
      <c r="H5515" s="28"/>
    </row>
    <row r="5516" spans="8:8" s="24" customFormat="1" ht="12.75" customHeight="1" x14ac:dyDescent="0.2">
      <c r="H5516" s="28"/>
    </row>
    <row r="5517" spans="8:8" s="24" customFormat="1" ht="12.75" customHeight="1" x14ac:dyDescent="0.2">
      <c r="H5517" s="28"/>
    </row>
    <row r="5518" spans="8:8" s="24" customFormat="1" ht="12.75" customHeight="1" x14ac:dyDescent="0.2">
      <c r="H5518" s="28"/>
    </row>
    <row r="5519" spans="8:8" s="24" customFormat="1" ht="12.75" customHeight="1" x14ac:dyDescent="0.2">
      <c r="H5519" s="28"/>
    </row>
    <row r="5520" spans="8:8" s="24" customFormat="1" ht="12.75" customHeight="1" x14ac:dyDescent="0.2">
      <c r="H5520" s="28"/>
    </row>
    <row r="5521" spans="8:8" s="24" customFormat="1" ht="12.75" customHeight="1" x14ac:dyDescent="0.2">
      <c r="H5521" s="28"/>
    </row>
    <row r="5522" spans="8:8" s="24" customFormat="1" ht="12.75" customHeight="1" x14ac:dyDescent="0.2">
      <c r="H5522" s="28"/>
    </row>
    <row r="5523" spans="8:8" s="24" customFormat="1" ht="12.75" customHeight="1" x14ac:dyDescent="0.2">
      <c r="H5523" s="28"/>
    </row>
    <row r="5524" spans="8:8" s="24" customFormat="1" ht="12.75" customHeight="1" x14ac:dyDescent="0.2">
      <c r="H5524" s="28"/>
    </row>
    <row r="5525" spans="8:8" s="24" customFormat="1" ht="12.75" customHeight="1" x14ac:dyDescent="0.2">
      <c r="H5525" s="28"/>
    </row>
    <row r="5526" spans="8:8" s="24" customFormat="1" ht="12.75" customHeight="1" x14ac:dyDescent="0.2">
      <c r="H5526" s="28"/>
    </row>
    <row r="5527" spans="8:8" s="24" customFormat="1" ht="12.75" customHeight="1" x14ac:dyDescent="0.2">
      <c r="H5527" s="28"/>
    </row>
    <row r="5528" spans="8:8" s="24" customFormat="1" ht="12.75" customHeight="1" x14ac:dyDescent="0.2">
      <c r="H5528" s="28"/>
    </row>
    <row r="5529" spans="8:8" s="24" customFormat="1" ht="12.75" customHeight="1" x14ac:dyDescent="0.2">
      <c r="H5529" s="28"/>
    </row>
    <row r="5530" spans="8:8" s="24" customFormat="1" ht="12.75" customHeight="1" x14ac:dyDescent="0.2">
      <c r="H5530" s="28"/>
    </row>
    <row r="5531" spans="8:8" s="24" customFormat="1" ht="12.75" customHeight="1" x14ac:dyDescent="0.2">
      <c r="H5531" s="28"/>
    </row>
    <row r="5532" spans="8:8" s="24" customFormat="1" ht="12.75" customHeight="1" x14ac:dyDescent="0.2">
      <c r="H5532" s="28"/>
    </row>
    <row r="5533" spans="8:8" s="24" customFormat="1" ht="12.75" customHeight="1" x14ac:dyDescent="0.2">
      <c r="H5533" s="28"/>
    </row>
    <row r="5534" spans="8:8" s="24" customFormat="1" ht="12.75" customHeight="1" x14ac:dyDescent="0.2">
      <c r="H5534" s="28"/>
    </row>
    <row r="5535" spans="8:8" s="24" customFormat="1" ht="12.75" customHeight="1" x14ac:dyDescent="0.2">
      <c r="H5535" s="28"/>
    </row>
    <row r="5536" spans="8:8" s="24" customFormat="1" ht="12.75" customHeight="1" x14ac:dyDescent="0.2">
      <c r="H5536" s="28"/>
    </row>
    <row r="5537" spans="8:8" s="24" customFormat="1" ht="12.75" customHeight="1" x14ac:dyDescent="0.2">
      <c r="H5537" s="28"/>
    </row>
    <row r="5538" spans="8:8" s="24" customFormat="1" ht="12.75" customHeight="1" x14ac:dyDescent="0.2">
      <c r="H5538" s="28"/>
    </row>
    <row r="5539" spans="8:8" s="24" customFormat="1" ht="12.75" customHeight="1" x14ac:dyDescent="0.2">
      <c r="H5539" s="28"/>
    </row>
    <row r="5540" spans="8:8" s="24" customFormat="1" ht="12.75" customHeight="1" x14ac:dyDescent="0.2">
      <c r="H5540" s="28"/>
    </row>
    <row r="5541" spans="8:8" s="24" customFormat="1" ht="12.75" customHeight="1" x14ac:dyDescent="0.2">
      <c r="H5541" s="28"/>
    </row>
    <row r="5542" spans="8:8" s="24" customFormat="1" ht="12.75" customHeight="1" x14ac:dyDescent="0.2">
      <c r="H5542" s="28"/>
    </row>
    <row r="5543" spans="8:8" s="24" customFormat="1" ht="12.75" customHeight="1" x14ac:dyDescent="0.2">
      <c r="H5543" s="28"/>
    </row>
    <row r="5544" spans="8:8" s="24" customFormat="1" ht="12.75" customHeight="1" x14ac:dyDescent="0.2">
      <c r="H5544" s="28"/>
    </row>
    <row r="5545" spans="8:8" s="24" customFormat="1" ht="12.75" customHeight="1" x14ac:dyDescent="0.2">
      <c r="H5545" s="28"/>
    </row>
    <row r="5546" spans="8:8" s="24" customFormat="1" ht="12.75" customHeight="1" x14ac:dyDescent="0.2">
      <c r="H5546" s="28"/>
    </row>
    <row r="5547" spans="8:8" s="24" customFormat="1" ht="12.75" customHeight="1" x14ac:dyDescent="0.2">
      <c r="H5547" s="28"/>
    </row>
    <row r="5548" spans="8:8" s="24" customFormat="1" ht="12.75" customHeight="1" x14ac:dyDescent="0.2">
      <c r="H5548" s="28"/>
    </row>
    <row r="5549" spans="8:8" s="24" customFormat="1" ht="12.75" customHeight="1" x14ac:dyDescent="0.2">
      <c r="H5549" s="28"/>
    </row>
    <row r="5550" spans="8:8" s="24" customFormat="1" ht="12.75" customHeight="1" x14ac:dyDescent="0.2">
      <c r="H5550" s="28"/>
    </row>
    <row r="5551" spans="8:8" s="24" customFormat="1" ht="12.75" customHeight="1" x14ac:dyDescent="0.2">
      <c r="H5551" s="28"/>
    </row>
    <row r="5552" spans="8:8" s="24" customFormat="1" ht="12.75" customHeight="1" x14ac:dyDescent="0.2">
      <c r="H5552" s="28"/>
    </row>
    <row r="5553" spans="8:8" s="24" customFormat="1" ht="12.75" customHeight="1" x14ac:dyDescent="0.2">
      <c r="H5553" s="28"/>
    </row>
    <row r="5554" spans="8:8" s="24" customFormat="1" ht="12.75" customHeight="1" x14ac:dyDescent="0.2">
      <c r="H5554" s="28"/>
    </row>
    <row r="5555" spans="8:8" s="24" customFormat="1" ht="12.75" customHeight="1" x14ac:dyDescent="0.2">
      <c r="H5555" s="28"/>
    </row>
    <row r="5556" spans="8:8" s="24" customFormat="1" ht="12.75" customHeight="1" x14ac:dyDescent="0.2">
      <c r="H5556" s="28"/>
    </row>
    <row r="5557" spans="8:8" s="24" customFormat="1" ht="12.75" customHeight="1" x14ac:dyDescent="0.2">
      <c r="H5557" s="28"/>
    </row>
    <row r="5558" spans="8:8" s="24" customFormat="1" ht="12.75" customHeight="1" x14ac:dyDescent="0.2">
      <c r="H5558" s="28"/>
    </row>
    <row r="5559" spans="8:8" s="24" customFormat="1" ht="12.75" customHeight="1" x14ac:dyDescent="0.2">
      <c r="H5559" s="28"/>
    </row>
    <row r="5560" spans="8:8" s="24" customFormat="1" ht="12.75" customHeight="1" x14ac:dyDescent="0.2">
      <c r="H5560" s="28"/>
    </row>
    <row r="5561" spans="8:8" s="24" customFormat="1" ht="12.75" customHeight="1" x14ac:dyDescent="0.2">
      <c r="H5561" s="28"/>
    </row>
    <row r="5562" spans="8:8" s="24" customFormat="1" ht="12.75" customHeight="1" x14ac:dyDescent="0.2">
      <c r="H5562" s="28"/>
    </row>
    <row r="5563" spans="8:8" s="24" customFormat="1" ht="12.75" customHeight="1" x14ac:dyDescent="0.2">
      <c r="H5563" s="28"/>
    </row>
    <row r="5564" spans="8:8" s="24" customFormat="1" ht="12.75" customHeight="1" x14ac:dyDescent="0.2">
      <c r="H5564" s="28"/>
    </row>
    <row r="5565" spans="8:8" s="24" customFormat="1" ht="12.75" customHeight="1" x14ac:dyDescent="0.2">
      <c r="H5565" s="28"/>
    </row>
    <row r="5566" spans="8:8" s="24" customFormat="1" ht="12.75" customHeight="1" x14ac:dyDescent="0.2">
      <c r="H5566" s="28"/>
    </row>
    <row r="5567" spans="8:8" s="24" customFormat="1" ht="12.75" customHeight="1" x14ac:dyDescent="0.2">
      <c r="H5567" s="28"/>
    </row>
    <row r="5568" spans="8:8" s="24" customFormat="1" ht="12.75" customHeight="1" x14ac:dyDescent="0.2">
      <c r="H5568" s="28"/>
    </row>
    <row r="5569" spans="8:8" s="24" customFormat="1" ht="12.75" customHeight="1" x14ac:dyDescent="0.2">
      <c r="H5569" s="28"/>
    </row>
    <row r="5570" spans="8:8" s="24" customFormat="1" ht="12.75" customHeight="1" x14ac:dyDescent="0.2">
      <c r="H5570" s="28"/>
    </row>
    <row r="5571" spans="8:8" s="24" customFormat="1" ht="12.75" customHeight="1" x14ac:dyDescent="0.2">
      <c r="H5571" s="28"/>
    </row>
    <row r="5572" spans="8:8" s="24" customFormat="1" ht="12.75" customHeight="1" x14ac:dyDescent="0.2">
      <c r="H5572" s="28"/>
    </row>
    <row r="5573" spans="8:8" s="24" customFormat="1" ht="12.75" customHeight="1" x14ac:dyDescent="0.2">
      <c r="H5573" s="28"/>
    </row>
    <row r="5574" spans="8:8" s="24" customFormat="1" ht="12.75" customHeight="1" x14ac:dyDescent="0.2">
      <c r="H5574" s="28"/>
    </row>
    <row r="5575" spans="8:8" s="24" customFormat="1" ht="12.75" customHeight="1" x14ac:dyDescent="0.2">
      <c r="H5575" s="28"/>
    </row>
    <row r="5576" spans="8:8" s="24" customFormat="1" ht="12.75" customHeight="1" x14ac:dyDescent="0.2">
      <c r="H5576" s="28"/>
    </row>
    <row r="5577" spans="8:8" s="24" customFormat="1" ht="12.75" customHeight="1" x14ac:dyDescent="0.2">
      <c r="H5577" s="28"/>
    </row>
    <row r="5578" spans="8:8" s="24" customFormat="1" ht="12.75" customHeight="1" x14ac:dyDescent="0.2">
      <c r="H5578" s="28"/>
    </row>
    <row r="5579" spans="8:8" s="24" customFormat="1" ht="12.75" customHeight="1" x14ac:dyDescent="0.2">
      <c r="H5579" s="28"/>
    </row>
    <row r="5580" spans="8:8" s="24" customFormat="1" ht="12.75" customHeight="1" x14ac:dyDescent="0.2">
      <c r="H5580" s="28"/>
    </row>
    <row r="5581" spans="8:8" s="24" customFormat="1" ht="12.75" customHeight="1" x14ac:dyDescent="0.2">
      <c r="H5581" s="28"/>
    </row>
    <row r="5582" spans="8:8" s="24" customFormat="1" ht="12.75" customHeight="1" x14ac:dyDescent="0.2">
      <c r="H5582" s="28"/>
    </row>
    <row r="5583" spans="8:8" s="24" customFormat="1" ht="12.75" customHeight="1" x14ac:dyDescent="0.2">
      <c r="H5583" s="28"/>
    </row>
    <row r="5584" spans="8:8" s="24" customFormat="1" ht="12.75" customHeight="1" x14ac:dyDescent="0.2">
      <c r="H5584" s="28"/>
    </row>
    <row r="5585" spans="8:8" s="24" customFormat="1" ht="12.75" customHeight="1" x14ac:dyDescent="0.2">
      <c r="H5585" s="28"/>
    </row>
    <row r="5586" spans="8:8" s="24" customFormat="1" ht="12.75" customHeight="1" x14ac:dyDescent="0.2">
      <c r="H5586" s="28"/>
    </row>
    <row r="5587" spans="8:8" s="24" customFormat="1" ht="12.75" customHeight="1" x14ac:dyDescent="0.2">
      <c r="H5587" s="28"/>
    </row>
    <row r="5588" spans="8:8" s="24" customFormat="1" ht="12.75" customHeight="1" x14ac:dyDescent="0.2">
      <c r="H5588" s="28"/>
    </row>
    <row r="5589" spans="8:8" s="24" customFormat="1" ht="12.75" customHeight="1" x14ac:dyDescent="0.2">
      <c r="H5589" s="28"/>
    </row>
    <row r="5590" spans="8:8" s="24" customFormat="1" ht="12.75" customHeight="1" x14ac:dyDescent="0.2">
      <c r="H5590" s="28"/>
    </row>
    <row r="5591" spans="8:8" s="24" customFormat="1" ht="12.75" customHeight="1" x14ac:dyDescent="0.2">
      <c r="H5591" s="28"/>
    </row>
    <row r="5592" spans="8:8" s="24" customFormat="1" ht="12.75" customHeight="1" x14ac:dyDescent="0.2">
      <c r="H5592" s="28"/>
    </row>
    <row r="5593" spans="8:8" s="24" customFormat="1" ht="12.75" customHeight="1" x14ac:dyDescent="0.2">
      <c r="H5593" s="28"/>
    </row>
    <row r="5594" spans="8:8" s="24" customFormat="1" ht="12.75" customHeight="1" x14ac:dyDescent="0.2">
      <c r="H5594" s="28"/>
    </row>
    <row r="5595" spans="8:8" s="24" customFormat="1" ht="12.75" customHeight="1" x14ac:dyDescent="0.2">
      <c r="H5595" s="28"/>
    </row>
    <row r="5596" spans="8:8" s="24" customFormat="1" ht="12.75" customHeight="1" x14ac:dyDescent="0.2">
      <c r="H5596" s="28"/>
    </row>
    <row r="5597" spans="8:8" s="24" customFormat="1" ht="12.75" customHeight="1" x14ac:dyDescent="0.2">
      <c r="H5597" s="28"/>
    </row>
    <row r="5598" spans="8:8" s="24" customFormat="1" ht="12.75" customHeight="1" x14ac:dyDescent="0.2">
      <c r="H5598" s="28"/>
    </row>
    <row r="5599" spans="8:8" s="24" customFormat="1" ht="12.75" customHeight="1" x14ac:dyDescent="0.2">
      <c r="H5599" s="28"/>
    </row>
    <row r="5600" spans="8:8" s="24" customFormat="1" ht="12.75" customHeight="1" x14ac:dyDescent="0.2">
      <c r="H5600" s="28"/>
    </row>
    <row r="5601" spans="8:8" s="24" customFormat="1" ht="12.75" customHeight="1" x14ac:dyDescent="0.2">
      <c r="H5601" s="28"/>
    </row>
    <row r="5602" spans="8:8" s="24" customFormat="1" ht="12.75" customHeight="1" x14ac:dyDescent="0.2">
      <c r="H5602" s="28"/>
    </row>
    <row r="5603" spans="8:8" s="24" customFormat="1" ht="12.75" customHeight="1" x14ac:dyDescent="0.2">
      <c r="H5603" s="28"/>
    </row>
    <row r="5604" spans="8:8" s="24" customFormat="1" ht="12.75" customHeight="1" x14ac:dyDescent="0.2">
      <c r="H5604" s="28"/>
    </row>
    <row r="5605" spans="8:8" s="24" customFormat="1" ht="12.75" customHeight="1" x14ac:dyDescent="0.2">
      <c r="H5605" s="28"/>
    </row>
    <row r="5606" spans="8:8" s="24" customFormat="1" ht="12.75" customHeight="1" x14ac:dyDescent="0.2">
      <c r="H5606" s="28"/>
    </row>
    <row r="5607" spans="8:8" s="24" customFormat="1" ht="12.75" customHeight="1" x14ac:dyDescent="0.2">
      <c r="H5607" s="28"/>
    </row>
    <row r="5608" spans="8:8" s="24" customFormat="1" ht="12.75" customHeight="1" x14ac:dyDescent="0.2">
      <c r="H5608" s="28"/>
    </row>
    <row r="5609" spans="8:8" s="24" customFormat="1" ht="12.75" customHeight="1" x14ac:dyDescent="0.2">
      <c r="H5609" s="28"/>
    </row>
    <row r="5610" spans="8:8" s="24" customFormat="1" ht="12.75" customHeight="1" x14ac:dyDescent="0.2">
      <c r="H5610" s="28"/>
    </row>
    <row r="5611" spans="8:8" s="24" customFormat="1" ht="12.75" customHeight="1" x14ac:dyDescent="0.2">
      <c r="H5611" s="28"/>
    </row>
    <row r="5612" spans="8:8" s="24" customFormat="1" ht="12.75" customHeight="1" x14ac:dyDescent="0.2">
      <c r="H5612" s="28"/>
    </row>
    <row r="5613" spans="8:8" s="24" customFormat="1" ht="12.75" customHeight="1" x14ac:dyDescent="0.2">
      <c r="H5613" s="28"/>
    </row>
    <row r="5614" spans="8:8" s="24" customFormat="1" ht="12.75" customHeight="1" x14ac:dyDescent="0.2">
      <c r="H5614" s="28"/>
    </row>
    <row r="5615" spans="8:8" s="24" customFormat="1" ht="12.75" customHeight="1" x14ac:dyDescent="0.2">
      <c r="H5615" s="28"/>
    </row>
    <row r="5616" spans="8:8" s="24" customFormat="1" ht="12.75" customHeight="1" x14ac:dyDescent="0.2">
      <c r="H5616" s="28"/>
    </row>
    <row r="5617" spans="8:8" s="24" customFormat="1" ht="12.75" customHeight="1" x14ac:dyDescent="0.2">
      <c r="H5617" s="28"/>
    </row>
    <row r="5618" spans="8:8" s="24" customFormat="1" ht="12.75" customHeight="1" x14ac:dyDescent="0.2">
      <c r="H5618" s="28"/>
    </row>
    <row r="5619" spans="8:8" s="24" customFormat="1" ht="12.75" customHeight="1" x14ac:dyDescent="0.2">
      <c r="H5619" s="28"/>
    </row>
    <row r="5620" spans="8:8" s="24" customFormat="1" ht="12.75" customHeight="1" x14ac:dyDescent="0.2">
      <c r="H5620" s="28"/>
    </row>
    <row r="5621" spans="8:8" s="24" customFormat="1" ht="12.75" customHeight="1" x14ac:dyDescent="0.2">
      <c r="H5621" s="28"/>
    </row>
    <row r="5622" spans="8:8" s="24" customFormat="1" ht="12.75" customHeight="1" x14ac:dyDescent="0.2">
      <c r="H5622" s="28"/>
    </row>
    <row r="5623" spans="8:8" s="24" customFormat="1" ht="12.75" customHeight="1" x14ac:dyDescent="0.2">
      <c r="H5623" s="28"/>
    </row>
    <row r="5624" spans="8:8" s="24" customFormat="1" ht="12.75" customHeight="1" x14ac:dyDescent="0.2">
      <c r="H5624" s="28"/>
    </row>
    <row r="5625" spans="8:8" s="24" customFormat="1" ht="12.75" customHeight="1" x14ac:dyDescent="0.2">
      <c r="H5625" s="28"/>
    </row>
    <row r="5626" spans="8:8" s="24" customFormat="1" ht="12.75" customHeight="1" x14ac:dyDescent="0.2">
      <c r="H5626" s="28"/>
    </row>
    <row r="5627" spans="8:8" s="24" customFormat="1" ht="12.75" customHeight="1" x14ac:dyDescent="0.2">
      <c r="H5627" s="28"/>
    </row>
    <row r="5628" spans="8:8" s="24" customFormat="1" ht="12.75" customHeight="1" x14ac:dyDescent="0.2">
      <c r="H5628" s="28"/>
    </row>
    <row r="5629" spans="8:8" s="24" customFormat="1" ht="12.75" customHeight="1" x14ac:dyDescent="0.2">
      <c r="H5629" s="28"/>
    </row>
    <row r="5630" spans="8:8" s="24" customFormat="1" ht="12.75" customHeight="1" x14ac:dyDescent="0.2">
      <c r="H5630" s="28"/>
    </row>
    <row r="5631" spans="8:8" s="24" customFormat="1" ht="12.75" customHeight="1" x14ac:dyDescent="0.2">
      <c r="H5631" s="28"/>
    </row>
    <row r="5632" spans="8:8" s="24" customFormat="1" ht="12.75" customHeight="1" x14ac:dyDescent="0.2">
      <c r="H5632" s="28"/>
    </row>
    <row r="5633" spans="8:8" s="24" customFormat="1" ht="12.75" customHeight="1" x14ac:dyDescent="0.2">
      <c r="H5633" s="28"/>
    </row>
    <row r="5634" spans="8:8" s="24" customFormat="1" ht="12.75" customHeight="1" x14ac:dyDescent="0.2">
      <c r="H5634" s="28"/>
    </row>
    <row r="5635" spans="8:8" s="24" customFormat="1" ht="12.75" customHeight="1" x14ac:dyDescent="0.2">
      <c r="H5635" s="28"/>
    </row>
    <row r="5636" spans="8:8" s="24" customFormat="1" ht="12.75" customHeight="1" x14ac:dyDescent="0.2">
      <c r="H5636" s="28"/>
    </row>
    <row r="5637" spans="8:8" s="24" customFormat="1" ht="12.75" customHeight="1" x14ac:dyDescent="0.2">
      <c r="H5637" s="28"/>
    </row>
    <row r="5638" spans="8:8" s="24" customFormat="1" ht="12.75" customHeight="1" x14ac:dyDescent="0.2">
      <c r="H5638" s="28"/>
    </row>
    <row r="5639" spans="8:8" s="24" customFormat="1" ht="12.75" customHeight="1" x14ac:dyDescent="0.2">
      <c r="H5639" s="28"/>
    </row>
    <row r="5640" spans="8:8" s="24" customFormat="1" ht="12.75" customHeight="1" x14ac:dyDescent="0.2">
      <c r="H5640" s="28"/>
    </row>
    <row r="5641" spans="8:8" s="24" customFormat="1" ht="12.75" customHeight="1" x14ac:dyDescent="0.2">
      <c r="H5641" s="28"/>
    </row>
    <row r="5642" spans="8:8" s="24" customFormat="1" ht="12.75" customHeight="1" x14ac:dyDescent="0.2">
      <c r="H5642" s="28"/>
    </row>
    <row r="5643" spans="8:8" s="24" customFormat="1" ht="12.75" customHeight="1" x14ac:dyDescent="0.2">
      <c r="H5643" s="28"/>
    </row>
    <row r="5644" spans="8:8" s="24" customFormat="1" ht="12.75" customHeight="1" x14ac:dyDescent="0.2">
      <c r="H5644" s="28"/>
    </row>
    <row r="5645" spans="8:8" s="24" customFormat="1" ht="12.75" customHeight="1" x14ac:dyDescent="0.2">
      <c r="H5645" s="28"/>
    </row>
    <row r="5646" spans="8:8" s="24" customFormat="1" ht="12.75" customHeight="1" x14ac:dyDescent="0.2">
      <c r="H5646" s="28"/>
    </row>
    <row r="5647" spans="8:8" s="24" customFormat="1" ht="12.75" customHeight="1" x14ac:dyDescent="0.2">
      <c r="H5647" s="28"/>
    </row>
    <row r="5648" spans="8:8" s="24" customFormat="1" ht="12.75" customHeight="1" x14ac:dyDescent="0.2">
      <c r="H5648" s="28"/>
    </row>
    <row r="5649" spans="8:8" s="24" customFormat="1" ht="12.75" customHeight="1" x14ac:dyDescent="0.2">
      <c r="H5649" s="28"/>
    </row>
    <row r="5650" spans="8:8" s="24" customFormat="1" ht="12.75" customHeight="1" x14ac:dyDescent="0.2">
      <c r="H5650" s="28"/>
    </row>
    <row r="5651" spans="8:8" s="24" customFormat="1" ht="12.75" customHeight="1" x14ac:dyDescent="0.2">
      <c r="H5651" s="28"/>
    </row>
    <row r="5652" spans="8:8" s="24" customFormat="1" ht="12.75" customHeight="1" x14ac:dyDescent="0.2">
      <c r="H5652" s="28"/>
    </row>
    <row r="5653" spans="8:8" s="24" customFormat="1" ht="12.75" customHeight="1" x14ac:dyDescent="0.2">
      <c r="H5653" s="28"/>
    </row>
    <row r="5654" spans="8:8" s="24" customFormat="1" ht="12.75" customHeight="1" x14ac:dyDescent="0.2">
      <c r="H5654" s="28"/>
    </row>
    <row r="5655" spans="8:8" s="24" customFormat="1" ht="12.75" customHeight="1" x14ac:dyDescent="0.2">
      <c r="H5655" s="28"/>
    </row>
    <row r="5656" spans="8:8" s="24" customFormat="1" ht="12.75" customHeight="1" x14ac:dyDescent="0.2">
      <c r="H5656" s="28"/>
    </row>
    <row r="5657" spans="8:8" s="24" customFormat="1" ht="12.75" customHeight="1" x14ac:dyDescent="0.2">
      <c r="H5657" s="28"/>
    </row>
    <row r="5658" spans="8:8" s="24" customFormat="1" ht="12.75" customHeight="1" x14ac:dyDescent="0.2">
      <c r="H5658" s="28"/>
    </row>
    <row r="5659" spans="8:8" s="24" customFormat="1" ht="12.75" customHeight="1" x14ac:dyDescent="0.2">
      <c r="H5659" s="28"/>
    </row>
    <row r="5660" spans="8:8" s="24" customFormat="1" ht="12.75" customHeight="1" x14ac:dyDescent="0.2">
      <c r="H5660" s="28"/>
    </row>
    <row r="5661" spans="8:8" s="24" customFormat="1" ht="12.75" customHeight="1" x14ac:dyDescent="0.2">
      <c r="H5661" s="28"/>
    </row>
    <row r="5662" spans="8:8" s="24" customFormat="1" ht="12.75" customHeight="1" x14ac:dyDescent="0.2">
      <c r="H5662" s="28"/>
    </row>
    <row r="5663" spans="8:8" s="24" customFormat="1" ht="12.75" customHeight="1" x14ac:dyDescent="0.2">
      <c r="H5663" s="28"/>
    </row>
    <row r="5664" spans="8:8" s="24" customFormat="1" ht="12.75" customHeight="1" x14ac:dyDescent="0.2">
      <c r="H5664" s="28"/>
    </row>
    <row r="5665" spans="8:8" s="24" customFormat="1" ht="12.75" customHeight="1" x14ac:dyDescent="0.2">
      <c r="H5665" s="28"/>
    </row>
    <row r="5666" spans="8:8" s="24" customFormat="1" ht="12.75" customHeight="1" x14ac:dyDescent="0.2">
      <c r="H5666" s="28"/>
    </row>
    <row r="5667" spans="8:8" s="24" customFormat="1" ht="12.75" customHeight="1" x14ac:dyDescent="0.2">
      <c r="H5667" s="28"/>
    </row>
    <row r="5668" spans="8:8" s="24" customFormat="1" ht="12.75" customHeight="1" x14ac:dyDescent="0.2">
      <c r="H5668" s="28"/>
    </row>
    <row r="5669" spans="8:8" s="24" customFormat="1" ht="12.75" customHeight="1" x14ac:dyDescent="0.2">
      <c r="H5669" s="28"/>
    </row>
    <row r="5670" spans="8:8" s="24" customFormat="1" ht="12.75" customHeight="1" x14ac:dyDescent="0.2">
      <c r="H5670" s="28"/>
    </row>
    <row r="5671" spans="8:8" s="24" customFormat="1" ht="12.75" customHeight="1" x14ac:dyDescent="0.2">
      <c r="H5671" s="28"/>
    </row>
    <row r="5672" spans="8:8" s="24" customFormat="1" ht="12.75" customHeight="1" x14ac:dyDescent="0.2">
      <c r="H5672" s="28"/>
    </row>
    <row r="5673" spans="8:8" s="24" customFormat="1" ht="12.75" customHeight="1" x14ac:dyDescent="0.2">
      <c r="H5673" s="28"/>
    </row>
    <row r="5674" spans="8:8" s="24" customFormat="1" ht="12.75" customHeight="1" x14ac:dyDescent="0.2">
      <c r="H5674" s="28"/>
    </row>
    <row r="5675" spans="8:8" s="24" customFormat="1" ht="12.75" customHeight="1" x14ac:dyDescent="0.2">
      <c r="H5675" s="28"/>
    </row>
    <row r="5676" spans="8:8" s="24" customFormat="1" ht="12.75" customHeight="1" x14ac:dyDescent="0.2">
      <c r="H5676" s="28"/>
    </row>
    <row r="5677" spans="8:8" s="24" customFormat="1" ht="12.75" customHeight="1" x14ac:dyDescent="0.2">
      <c r="H5677" s="28"/>
    </row>
    <row r="5678" spans="8:8" s="24" customFormat="1" ht="12.75" customHeight="1" x14ac:dyDescent="0.2">
      <c r="H5678" s="28"/>
    </row>
    <row r="5679" spans="8:8" s="24" customFormat="1" ht="12.75" customHeight="1" x14ac:dyDescent="0.2">
      <c r="H5679" s="28"/>
    </row>
    <row r="5680" spans="8:8" s="24" customFormat="1" ht="12.75" customHeight="1" x14ac:dyDescent="0.2">
      <c r="H5680" s="28"/>
    </row>
    <row r="5681" spans="8:8" s="24" customFormat="1" ht="12.75" customHeight="1" x14ac:dyDescent="0.2">
      <c r="H5681" s="28"/>
    </row>
    <row r="5682" spans="8:8" s="24" customFormat="1" ht="12.75" customHeight="1" x14ac:dyDescent="0.2">
      <c r="H5682" s="28"/>
    </row>
    <row r="5683" spans="8:8" s="24" customFormat="1" ht="12.75" customHeight="1" x14ac:dyDescent="0.2">
      <c r="H5683" s="28"/>
    </row>
    <row r="5684" spans="8:8" s="24" customFormat="1" ht="12.75" customHeight="1" x14ac:dyDescent="0.2">
      <c r="H5684" s="28"/>
    </row>
    <row r="5685" spans="8:8" s="24" customFormat="1" ht="12.75" customHeight="1" x14ac:dyDescent="0.2">
      <c r="H5685" s="28"/>
    </row>
    <row r="5686" spans="8:8" s="24" customFormat="1" ht="12.75" customHeight="1" x14ac:dyDescent="0.2">
      <c r="H5686" s="28"/>
    </row>
    <row r="5687" spans="8:8" s="24" customFormat="1" ht="12.75" customHeight="1" x14ac:dyDescent="0.2">
      <c r="H5687" s="28"/>
    </row>
    <row r="5688" spans="8:8" s="24" customFormat="1" ht="12.75" customHeight="1" x14ac:dyDescent="0.2">
      <c r="H5688" s="28"/>
    </row>
    <row r="5689" spans="8:8" s="24" customFormat="1" ht="12.75" customHeight="1" x14ac:dyDescent="0.2">
      <c r="H5689" s="28"/>
    </row>
    <row r="5690" spans="8:8" s="24" customFormat="1" ht="12.75" customHeight="1" x14ac:dyDescent="0.2">
      <c r="H5690" s="28"/>
    </row>
    <row r="5691" spans="8:8" s="24" customFormat="1" ht="12.75" customHeight="1" x14ac:dyDescent="0.2">
      <c r="H5691" s="28"/>
    </row>
    <row r="5692" spans="8:8" s="24" customFormat="1" ht="12.75" customHeight="1" x14ac:dyDescent="0.2">
      <c r="H5692" s="28"/>
    </row>
    <row r="5693" spans="8:8" s="24" customFormat="1" ht="12.75" customHeight="1" x14ac:dyDescent="0.2">
      <c r="H5693" s="28"/>
    </row>
    <row r="5694" spans="8:8" s="24" customFormat="1" ht="12.75" customHeight="1" x14ac:dyDescent="0.2">
      <c r="H5694" s="28"/>
    </row>
    <row r="5695" spans="8:8" s="24" customFormat="1" ht="12.75" customHeight="1" x14ac:dyDescent="0.2">
      <c r="H5695" s="28"/>
    </row>
    <row r="5696" spans="8:8" s="24" customFormat="1" ht="12.75" customHeight="1" x14ac:dyDescent="0.2">
      <c r="H5696" s="28"/>
    </row>
    <row r="5697" spans="8:8" s="24" customFormat="1" ht="12.75" customHeight="1" x14ac:dyDescent="0.2">
      <c r="H5697" s="28"/>
    </row>
    <row r="5698" spans="8:8" s="24" customFormat="1" ht="12.75" customHeight="1" x14ac:dyDescent="0.2">
      <c r="H5698" s="28"/>
    </row>
    <row r="5699" spans="8:8" s="24" customFormat="1" ht="12.75" customHeight="1" x14ac:dyDescent="0.2">
      <c r="H5699" s="28"/>
    </row>
    <row r="5700" spans="8:8" s="24" customFormat="1" ht="12.75" customHeight="1" x14ac:dyDescent="0.2">
      <c r="H5700" s="28"/>
    </row>
    <row r="5701" spans="8:8" s="24" customFormat="1" ht="12.75" customHeight="1" x14ac:dyDescent="0.2">
      <c r="H5701" s="28"/>
    </row>
    <row r="5702" spans="8:8" s="24" customFormat="1" ht="12.75" customHeight="1" x14ac:dyDescent="0.2">
      <c r="H5702" s="28"/>
    </row>
    <row r="5703" spans="8:8" s="24" customFormat="1" ht="12.75" customHeight="1" x14ac:dyDescent="0.2">
      <c r="H5703" s="28"/>
    </row>
    <row r="5704" spans="8:8" s="24" customFormat="1" ht="12.75" customHeight="1" x14ac:dyDescent="0.2">
      <c r="H5704" s="28"/>
    </row>
    <row r="5705" spans="8:8" s="24" customFormat="1" ht="12.75" customHeight="1" x14ac:dyDescent="0.2">
      <c r="H5705" s="28"/>
    </row>
    <row r="5706" spans="8:8" s="24" customFormat="1" ht="12.75" customHeight="1" x14ac:dyDescent="0.2">
      <c r="H5706" s="28"/>
    </row>
    <row r="5707" spans="8:8" s="24" customFormat="1" ht="12.75" customHeight="1" x14ac:dyDescent="0.2">
      <c r="H5707" s="28"/>
    </row>
    <row r="5708" spans="8:8" s="24" customFormat="1" ht="12.75" customHeight="1" x14ac:dyDescent="0.2">
      <c r="H5708" s="28"/>
    </row>
    <row r="5709" spans="8:8" s="24" customFormat="1" ht="12.75" customHeight="1" x14ac:dyDescent="0.2">
      <c r="H5709" s="28"/>
    </row>
    <row r="5710" spans="8:8" s="24" customFormat="1" ht="12.75" customHeight="1" x14ac:dyDescent="0.2">
      <c r="H5710" s="28"/>
    </row>
    <row r="5711" spans="8:8" s="24" customFormat="1" ht="12.75" customHeight="1" x14ac:dyDescent="0.2">
      <c r="H5711" s="28"/>
    </row>
    <row r="5712" spans="8:8" s="24" customFormat="1" ht="12.75" customHeight="1" x14ac:dyDescent="0.2">
      <c r="H5712" s="28"/>
    </row>
    <row r="5713" spans="8:8" s="24" customFormat="1" ht="12.75" customHeight="1" x14ac:dyDescent="0.2">
      <c r="H5713" s="28"/>
    </row>
    <row r="5714" spans="8:8" s="24" customFormat="1" ht="12.75" customHeight="1" x14ac:dyDescent="0.2">
      <c r="H5714" s="28"/>
    </row>
    <row r="5715" spans="8:8" s="24" customFormat="1" ht="12.75" customHeight="1" x14ac:dyDescent="0.2">
      <c r="H5715" s="28"/>
    </row>
    <row r="5716" spans="8:8" s="24" customFormat="1" ht="12.75" customHeight="1" x14ac:dyDescent="0.2">
      <c r="H5716" s="28"/>
    </row>
    <row r="5717" spans="8:8" s="24" customFormat="1" ht="12.75" customHeight="1" x14ac:dyDescent="0.2">
      <c r="H5717" s="28"/>
    </row>
    <row r="5718" spans="8:8" s="24" customFormat="1" ht="12.75" customHeight="1" x14ac:dyDescent="0.2">
      <c r="H5718" s="28"/>
    </row>
    <row r="5719" spans="8:8" s="24" customFormat="1" ht="12.75" customHeight="1" x14ac:dyDescent="0.2">
      <c r="H5719" s="28"/>
    </row>
    <row r="5720" spans="8:8" s="24" customFormat="1" ht="12.75" customHeight="1" x14ac:dyDescent="0.2">
      <c r="H5720" s="28"/>
    </row>
    <row r="5721" spans="8:8" s="24" customFormat="1" ht="12.75" customHeight="1" x14ac:dyDescent="0.2">
      <c r="H5721" s="28"/>
    </row>
    <row r="5722" spans="8:8" s="24" customFormat="1" ht="12.75" customHeight="1" x14ac:dyDescent="0.2">
      <c r="H5722" s="28"/>
    </row>
    <row r="5723" spans="8:8" s="24" customFormat="1" ht="12.75" customHeight="1" x14ac:dyDescent="0.2">
      <c r="H5723" s="28"/>
    </row>
    <row r="5724" spans="8:8" s="24" customFormat="1" ht="12.75" customHeight="1" x14ac:dyDescent="0.2">
      <c r="H5724" s="28"/>
    </row>
    <row r="5725" spans="8:8" s="24" customFormat="1" ht="12.75" customHeight="1" x14ac:dyDescent="0.2">
      <c r="H5725" s="28"/>
    </row>
    <row r="5726" spans="8:8" s="24" customFormat="1" ht="12.75" customHeight="1" x14ac:dyDescent="0.2">
      <c r="H5726" s="28"/>
    </row>
    <row r="5727" spans="8:8" s="24" customFormat="1" ht="12.75" customHeight="1" x14ac:dyDescent="0.2">
      <c r="H5727" s="28"/>
    </row>
    <row r="5728" spans="8:8" s="24" customFormat="1" ht="12.75" customHeight="1" x14ac:dyDescent="0.2">
      <c r="H5728" s="28"/>
    </row>
    <row r="5729" spans="8:8" s="24" customFormat="1" ht="12.75" customHeight="1" x14ac:dyDescent="0.2">
      <c r="H5729" s="28"/>
    </row>
    <row r="5730" spans="8:8" s="24" customFormat="1" ht="12.75" customHeight="1" x14ac:dyDescent="0.2">
      <c r="H5730" s="28"/>
    </row>
    <row r="5731" spans="8:8" s="24" customFormat="1" ht="12.75" customHeight="1" x14ac:dyDescent="0.2">
      <c r="H5731" s="28"/>
    </row>
    <row r="5732" spans="8:8" s="24" customFormat="1" ht="12.75" customHeight="1" x14ac:dyDescent="0.2">
      <c r="H5732" s="28"/>
    </row>
    <row r="5733" spans="8:8" s="24" customFormat="1" ht="12.75" customHeight="1" x14ac:dyDescent="0.2">
      <c r="H5733" s="28"/>
    </row>
    <row r="5734" spans="8:8" s="24" customFormat="1" ht="12.75" customHeight="1" x14ac:dyDescent="0.2">
      <c r="H5734" s="28"/>
    </row>
    <row r="5735" spans="8:8" s="24" customFormat="1" ht="12.75" customHeight="1" x14ac:dyDescent="0.2">
      <c r="H5735" s="28"/>
    </row>
    <row r="5736" spans="8:8" s="24" customFormat="1" ht="12.75" customHeight="1" x14ac:dyDescent="0.2">
      <c r="H5736" s="28"/>
    </row>
    <row r="5737" spans="8:8" s="24" customFormat="1" ht="12.75" customHeight="1" x14ac:dyDescent="0.2">
      <c r="H5737" s="28"/>
    </row>
    <row r="5738" spans="8:8" s="24" customFormat="1" ht="12.75" customHeight="1" x14ac:dyDescent="0.2">
      <c r="H5738" s="28"/>
    </row>
    <row r="5739" spans="8:8" s="24" customFormat="1" ht="12.75" customHeight="1" x14ac:dyDescent="0.2">
      <c r="H5739" s="28"/>
    </row>
    <row r="5740" spans="8:8" s="24" customFormat="1" ht="12.75" customHeight="1" x14ac:dyDescent="0.2">
      <c r="H5740" s="28"/>
    </row>
    <row r="5741" spans="8:8" s="24" customFormat="1" ht="12.75" customHeight="1" x14ac:dyDescent="0.2">
      <c r="H5741" s="28"/>
    </row>
    <row r="5742" spans="8:8" s="24" customFormat="1" ht="12.75" customHeight="1" x14ac:dyDescent="0.2">
      <c r="H5742" s="28"/>
    </row>
    <row r="5743" spans="8:8" s="24" customFormat="1" ht="12.75" customHeight="1" x14ac:dyDescent="0.2">
      <c r="H5743" s="28"/>
    </row>
    <row r="5744" spans="8:8" s="24" customFormat="1" ht="12.75" customHeight="1" x14ac:dyDescent="0.2">
      <c r="H5744" s="28"/>
    </row>
    <row r="5745" spans="8:8" s="24" customFormat="1" ht="12.75" customHeight="1" x14ac:dyDescent="0.2">
      <c r="H5745" s="28"/>
    </row>
    <row r="5746" spans="8:8" s="24" customFormat="1" ht="12.75" customHeight="1" x14ac:dyDescent="0.2">
      <c r="H5746" s="28"/>
    </row>
    <row r="5747" spans="8:8" s="24" customFormat="1" ht="12.75" customHeight="1" x14ac:dyDescent="0.2">
      <c r="H5747" s="28"/>
    </row>
    <row r="5748" spans="8:8" s="24" customFormat="1" ht="12.75" customHeight="1" x14ac:dyDescent="0.2">
      <c r="H5748" s="28"/>
    </row>
    <row r="5749" spans="8:8" s="24" customFormat="1" ht="12.75" customHeight="1" x14ac:dyDescent="0.2">
      <c r="H5749" s="28"/>
    </row>
    <row r="5750" spans="8:8" s="24" customFormat="1" ht="12.75" customHeight="1" x14ac:dyDescent="0.2">
      <c r="H5750" s="28"/>
    </row>
    <row r="5751" spans="8:8" s="24" customFormat="1" ht="12.75" customHeight="1" x14ac:dyDescent="0.2">
      <c r="H5751" s="28"/>
    </row>
    <row r="5752" spans="8:8" s="24" customFormat="1" ht="12.75" customHeight="1" x14ac:dyDescent="0.2">
      <c r="H5752" s="28"/>
    </row>
    <row r="5753" spans="8:8" s="24" customFormat="1" ht="12.75" customHeight="1" x14ac:dyDescent="0.2">
      <c r="H5753" s="28"/>
    </row>
    <row r="5754" spans="8:8" s="24" customFormat="1" ht="12.75" customHeight="1" x14ac:dyDescent="0.2">
      <c r="H5754" s="28"/>
    </row>
    <row r="5755" spans="8:8" s="24" customFormat="1" ht="12.75" customHeight="1" x14ac:dyDescent="0.2">
      <c r="H5755" s="28"/>
    </row>
    <row r="5756" spans="8:8" s="24" customFormat="1" ht="12.75" customHeight="1" x14ac:dyDescent="0.2">
      <c r="H5756" s="28"/>
    </row>
    <row r="5757" spans="8:8" s="24" customFormat="1" ht="12.75" customHeight="1" x14ac:dyDescent="0.2">
      <c r="H5757" s="28"/>
    </row>
    <row r="5758" spans="8:8" s="24" customFormat="1" ht="12.75" customHeight="1" x14ac:dyDescent="0.2">
      <c r="H5758" s="28"/>
    </row>
    <row r="5759" spans="8:8" s="24" customFormat="1" ht="12.75" customHeight="1" x14ac:dyDescent="0.2">
      <c r="H5759" s="28"/>
    </row>
    <row r="5760" spans="8:8" s="24" customFormat="1" ht="12.75" customHeight="1" x14ac:dyDescent="0.2">
      <c r="H5760" s="28"/>
    </row>
    <row r="5761" spans="8:8" s="24" customFormat="1" ht="12.75" customHeight="1" x14ac:dyDescent="0.2">
      <c r="H5761" s="28"/>
    </row>
    <row r="5762" spans="8:8" s="24" customFormat="1" ht="12.75" customHeight="1" x14ac:dyDescent="0.2">
      <c r="H5762" s="28"/>
    </row>
    <row r="5763" spans="8:8" s="24" customFormat="1" ht="12.75" customHeight="1" x14ac:dyDescent="0.2">
      <c r="H5763" s="28"/>
    </row>
    <row r="5764" spans="8:8" s="24" customFormat="1" ht="12.75" customHeight="1" x14ac:dyDescent="0.2">
      <c r="H5764" s="28"/>
    </row>
    <row r="5765" spans="8:8" s="24" customFormat="1" ht="12.75" customHeight="1" x14ac:dyDescent="0.2">
      <c r="H5765" s="28"/>
    </row>
    <row r="5766" spans="8:8" s="24" customFormat="1" ht="12.75" customHeight="1" x14ac:dyDescent="0.2">
      <c r="H5766" s="28"/>
    </row>
    <row r="5767" spans="8:8" s="24" customFormat="1" ht="12.75" customHeight="1" x14ac:dyDescent="0.2">
      <c r="H5767" s="28"/>
    </row>
    <row r="5768" spans="8:8" s="24" customFormat="1" ht="12.75" customHeight="1" x14ac:dyDescent="0.2">
      <c r="H5768" s="28"/>
    </row>
    <row r="5769" spans="8:8" s="24" customFormat="1" ht="12.75" customHeight="1" x14ac:dyDescent="0.2">
      <c r="H5769" s="28"/>
    </row>
    <row r="5770" spans="8:8" s="24" customFormat="1" ht="12.75" customHeight="1" x14ac:dyDescent="0.2">
      <c r="H5770" s="28"/>
    </row>
    <row r="5771" spans="8:8" s="24" customFormat="1" ht="12.75" customHeight="1" x14ac:dyDescent="0.2">
      <c r="H5771" s="28"/>
    </row>
    <row r="5772" spans="8:8" s="24" customFormat="1" ht="12.75" customHeight="1" x14ac:dyDescent="0.2">
      <c r="H5772" s="28"/>
    </row>
    <row r="5773" spans="8:8" s="24" customFormat="1" ht="12.75" customHeight="1" x14ac:dyDescent="0.2">
      <c r="H5773" s="28"/>
    </row>
    <row r="5774" spans="8:8" s="24" customFormat="1" ht="12.75" customHeight="1" x14ac:dyDescent="0.2">
      <c r="H5774" s="28"/>
    </row>
    <row r="5775" spans="8:8" s="24" customFormat="1" ht="12.75" customHeight="1" x14ac:dyDescent="0.2">
      <c r="H5775" s="28"/>
    </row>
    <row r="5776" spans="8:8" s="24" customFormat="1" ht="12.75" customHeight="1" x14ac:dyDescent="0.2">
      <c r="H5776" s="28"/>
    </row>
    <row r="5777" spans="8:8" s="24" customFormat="1" ht="12.75" customHeight="1" x14ac:dyDescent="0.2">
      <c r="H5777" s="28"/>
    </row>
    <row r="5778" spans="8:8" s="24" customFormat="1" ht="12.75" customHeight="1" x14ac:dyDescent="0.2">
      <c r="H5778" s="28"/>
    </row>
    <row r="5779" spans="8:8" s="24" customFormat="1" ht="12.75" customHeight="1" x14ac:dyDescent="0.2">
      <c r="H5779" s="28"/>
    </row>
    <row r="5780" spans="8:8" s="24" customFormat="1" ht="12.75" customHeight="1" x14ac:dyDescent="0.2">
      <c r="H5780" s="28"/>
    </row>
    <row r="5781" spans="8:8" s="24" customFormat="1" ht="12.75" customHeight="1" x14ac:dyDescent="0.2">
      <c r="H5781" s="28"/>
    </row>
    <row r="5782" spans="8:8" s="24" customFormat="1" ht="12.75" customHeight="1" x14ac:dyDescent="0.2">
      <c r="H5782" s="28"/>
    </row>
    <row r="5783" spans="8:8" s="24" customFormat="1" ht="12.75" customHeight="1" x14ac:dyDescent="0.2">
      <c r="H5783" s="28"/>
    </row>
    <row r="5784" spans="8:8" s="24" customFormat="1" ht="12.75" customHeight="1" x14ac:dyDescent="0.2">
      <c r="H5784" s="28"/>
    </row>
    <row r="5785" spans="8:8" s="24" customFormat="1" ht="12.75" customHeight="1" x14ac:dyDescent="0.2">
      <c r="H5785" s="28"/>
    </row>
    <row r="5786" spans="8:8" s="24" customFormat="1" ht="12.75" customHeight="1" x14ac:dyDescent="0.2">
      <c r="H5786" s="28"/>
    </row>
    <row r="5787" spans="8:8" s="24" customFormat="1" ht="12.75" customHeight="1" x14ac:dyDescent="0.2">
      <c r="H5787" s="28"/>
    </row>
    <row r="5788" spans="8:8" s="24" customFormat="1" ht="12.75" customHeight="1" x14ac:dyDescent="0.2">
      <c r="H5788" s="28"/>
    </row>
    <row r="5789" spans="8:8" s="24" customFormat="1" ht="12.75" customHeight="1" x14ac:dyDescent="0.2">
      <c r="H5789" s="28"/>
    </row>
    <row r="5790" spans="8:8" s="24" customFormat="1" ht="12.75" customHeight="1" x14ac:dyDescent="0.2">
      <c r="H5790" s="28"/>
    </row>
    <row r="5791" spans="8:8" s="24" customFormat="1" ht="12.75" customHeight="1" x14ac:dyDescent="0.2">
      <c r="H5791" s="28"/>
    </row>
    <row r="5792" spans="8:8" s="24" customFormat="1" ht="12.75" customHeight="1" x14ac:dyDescent="0.2">
      <c r="H5792" s="28"/>
    </row>
    <row r="5793" spans="8:8" s="24" customFormat="1" ht="12.75" customHeight="1" x14ac:dyDescent="0.2">
      <c r="H5793" s="28"/>
    </row>
    <row r="5794" spans="8:8" s="24" customFormat="1" ht="12.75" customHeight="1" x14ac:dyDescent="0.2">
      <c r="H5794" s="28"/>
    </row>
    <row r="5795" spans="8:8" s="24" customFormat="1" ht="12.75" customHeight="1" x14ac:dyDescent="0.2">
      <c r="H5795" s="28"/>
    </row>
    <row r="5796" spans="8:8" s="24" customFormat="1" ht="12.75" customHeight="1" x14ac:dyDescent="0.2">
      <c r="H5796" s="28"/>
    </row>
    <row r="5797" spans="8:8" s="24" customFormat="1" ht="12.75" customHeight="1" x14ac:dyDescent="0.2">
      <c r="H5797" s="28"/>
    </row>
    <row r="5798" spans="8:8" s="24" customFormat="1" ht="12.75" customHeight="1" x14ac:dyDescent="0.2">
      <c r="H5798" s="28"/>
    </row>
    <row r="5799" spans="8:8" s="24" customFormat="1" ht="12.75" customHeight="1" x14ac:dyDescent="0.2">
      <c r="H5799" s="28"/>
    </row>
    <row r="5800" spans="8:8" s="24" customFormat="1" ht="12.75" customHeight="1" x14ac:dyDescent="0.2">
      <c r="H5800" s="28"/>
    </row>
    <row r="5801" spans="8:8" s="24" customFormat="1" ht="12.75" customHeight="1" x14ac:dyDescent="0.2">
      <c r="H5801" s="28"/>
    </row>
    <row r="5802" spans="8:8" s="24" customFormat="1" ht="12.75" customHeight="1" x14ac:dyDescent="0.2">
      <c r="H5802" s="28"/>
    </row>
    <row r="5803" spans="8:8" s="24" customFormat="1" ht="12.75" customHeight="1" x14ac:dyDescent="0.2">
      <c r="H5803" s="28"/>
    </row>
    <row r="5804" spans="8:8" s="24" customFormat="1" ht="12.75" customHeight="1" x14ac:dyDescent="0.2">
      <c r="H5804" s="28"/>
    </row>
    <row r="5805" spans="8:8" s="24" customFormat="1" ht="12.75" customHeight="1" x14ac:dyDescent="0.2">
      <c r="H5805" s="28"/>
    </row>
    <row r="5806" spans="8:8" s="24" customFormat="1" ht="12.75" customHeight="1" x14ac:dyDescent="0.2">
      <c r="H5806" s="28"/>
    </row>
    <row r="5807" spans="8:8" s="24" customFormat="1" ht="12.75" customHeight="1" x14ac:dyDescent="0.2">
      <c r="H5807" s="28"/>
    </row>
    <row r="5808" spans="8:8" s="24" customFormat="1" ht="12.75" customHeight="1" x14ac:dyDescent="0.2">
      <c r="H5808" s="28"/>
    </row>
    <row r="5809" spans="8:8" s="24" customFormat="1" ht="12.75" customHeight="1" x14ac:dyDescent="0.2">
      <c r="H5809" s="28"/>
    </row>
    <row r="5810" spans="8:8" s="24" customFormat="1" ht="12.75" customHeight="1" x14ac:dyDescent="0.2">
      <c r="H5810" s="28"/>
    </row>
    <row r="5811" spans="8:8" s="24" customFormat="1" ht="12.75" customHeight="1" x14ac:dyDescent="0.2">
      <c r="H5811" s="28"/>
    </row>
    <row r="5812" spans="8:8" s="24" customFormat="1" ht="12.75" customHeight="1" x14ac:dyDescent="0.2">
      <c r="H5812" s="28"/>
    </row>
    <row r="5813" spans="8:8" s="24" customFormat="1" ht="12.75" customHeight="1" x14ac:dyDescent="0.2">
      <c r="H5813" s="28"/>
    </row>
    <row r="5814" spans="8:8" s="24" customFormat="1" ht="12.75" customHeight="1" x14ac:dyDescent="0.2">
      <c r="H5814" s="28"/>
    </row>
    <row r="5815" spans="8:8" s="24" customFormat="1" ht="12.75" customHeight="1" x14ac:dyDescent="0.2">
      <c r="H5815" s="28"/>
    </row>
    <row r="5816" spans="8:8" s="24" customFormat="1" ht="12.75" customHeight="1" x14ac:dyDescent="0.2">
      <c r="H5816" s="28"/>
    </row>
    <row r="5817" spans="8:8" s="24" customFormat="1" ht="12.75" customHeight="1" x14ac:dyDescent="0.2">
      <c r="H5817" s="28"/>
    </row>
    <row r="5818" spans="8:8" s="24" customFormat="1" ht="12.75" customHeight="1" x14ac:dyDescent="0.2">
      <c r="H5818" s="28"/>
    </row>
    <row r="5819" spans="8:8" s="24" customFormat="1" ht="12.75" customHeight="1" x14ac:dyDescent="0.2">
      <c r="H5819" s="28"/>
    </row>
    <row r="5820" spans="8:8" s="24" customFormat="1" ht="12.75" customHeight="1" x14ac:dyDescent="0.2">
      <c r="H5820" s="28"/>
    </row>
    <row r="5821" spans="8:8" s="24" customFormat="1" ht="12.75" customHeight="1" x14ac:dyDescent="0.2">
      <c r="H5821" s="28"/>
    </row>
    <row r="5822" spans="8:8" s="24" customFormat="1" ht="12.75" customHeight="1" x14ac:dyDescent="0.2">
      <c r="H5822" s="28"/>
    </row>
    <row r="5823" spans="8:8" s="24" customFormat="1" ht="12.75" customHeight="1" x14ac:dyDescent="0.2">
      <c r="H5823" s="28"/>
    </row>
    <row r="5824" spans="8:8" s="24" customFormat="1" ht="12.75" customHeight="1" x14ac:dyDescent="0.2">
      <c r="H5824" s="28"/>
    </row>
    <row r="5825" spans="8:8" s="24" customFormat="1" ht="12.75" customHeight="1" x14ac:dyDescent="0.2">
      <c r="H5825" s="28"/>
    </row>
    <row r="5826" spans="8:8" s="24" customFormat="1" ht="12.75" customHeight="1" x14ac:dyDescent="0.2">
      <c r="H5826" s="28"/>
    </row>
    <row r="5827" spans="8:8" s="24" customFormat="1" ht="12.75" customHeight="1" x14ac:dyDescent="0.2">
      <c r="H5827" s="28"/>
    </row>
    <row r="5828" spans="8:8" s="24" customFormat="1" ht="12.75" customHeight="1" x14ac:dyDescent="0.2">
      <c r="H5828" s="28"/>
    </row>
    <row r="5829" spans="8:8" s="24" customFormat="1" ht="12.75" customHeight="1" x14ac:dyDescent="0.2">
      <c r="H5829" s="28"/>
    </row>
    <row r="5830" spans="8:8" s="24" customFormat="1" ht="12.75" customHeight="1" x14ac:dyDescent="0.2">
      <c r="H5830" s="28"/>
    </row>
    <row r="5831" spans="8:8" s="24" customFormat="1" ht="12.75" customHeight="1" x14ac:dyDescent="0.2">
      <c r="H5831" s="28"/>
    </row>
    <row r="5832" spans="8:8" s="24" customFormat="1" ht="12.75" customHeight="1" x14ac:dyDescent="0.2">
      <c r="H5832" s="28"/>
    </row>
    <row r="5833" spans="8:8" s="24" customFormat="1" ht="12.75" customHeight="1" x14ac:dyDescent="0.2">
      <c r="H5833" s="28"/>
    </row>
    <row r="5834" spans="8:8" s="24" customFormat="1" ht="12.75" customHeight="1" x14ac:dyDescent="0.2">
      <c r="H5834" s="28"/>
    </row>
    <row r="5835" spans="8:8" s="24" customFormat="1" ht="12.75" customHeight="1" x14ac:dyDescent="0.2">
      <c r="H5835" s="28"/>
    </row>
    <row r="5836" spans="8:8" s="24" customFormat="1" ht="12.75" customHeight="1" x14ac:dyDescent="0.2">
      <c r="H5836" s="28"/>
    </row>
    <row r="5837" spans="8:8" s="24" customFormat="1" ht="12.75" customHeight="1" x14ac:dyDescent="0.2">
      <c r="H5837" s="28"/>
    </row>
    <row r="5838" spans="8:8" s="24" customFormat="1" ht="12.75" customHeight="1" x14ac:dyDescent="0.2">
      <c r="H5838" s="28"/>
    </row>
    <row r="5839" spans="8:8" s="24" customFormat="1" ht="12.75" customHeight="1" x14ac:dyDescent="0.2">
      <c r="H5839" s="28"/>
    </row>
    <row r="5840" spans="8:8" s="24" customFormat="1" ht="12.75" customHeight="1" x14ac:dyDescent="0.2">
      <c r="H5840" s="28"/>
    </row>
    <row r="5841" spans="8:8" s="24" customFormat="1" ht="12.75" customHeight="1" x14ac:dyDescent="0.2">
      <c r="H5841" s="28"/>
    </row>
    <row r="5842" spans="8:8" s="24" customFormat="1" ht="12.75" customHeight="1" x14ac:dyDescent="0.2">
      <c r="H5842" s="28"/>
    </row>
    <row r="5843" spans="8:8" s="24" customFormat="1" ht="12.75" customHeight="1" x14ac:dyDescent="0.2">
      <c r="H5843" s="28"/>
    </row>
    <row r="5844" spans="8:8" s="24" customFormat="1" ht="12.75" customHeight="1" x14ac:dyDescent="0.2">
      <c r="H5844" s="28"/>
    </row>
    <row r="5845" spans="8:8" s="24" customFormat="1" ht="12.75" customHeight="1" x14ac:dyDescent="0.2">
      <c r="H5845" s="28"/>
    </row>
    <row r="5846" spans="8:8" s="24" customFormat="1" ht="12.75" customHeight="1" x14ac:dyDescent="0.2">
      <c r="H5846" s="28"/>
    </row>
    <row r="5847" spans="8:8" s="24" customFormat="1" ht="12.75" customHeight="1" x14ac:dyDescent="0.2">
      <c r="H5847" s="28"/>
    </row>
    <row r="5848" spans="8:8" s="24" customFormat="1" ht="12.75" customHeight="1" x14ac:dyDescent="0.2">
      <c r="H5848" s="28"/>
    </row>
    <row r="5849" spans="8:8" s="24" customFormat="1" ht="12.75" customHeight="1" x14ac:dyDescent="0.2">
      <c r="H5849" s="28"/>
    </row>
    <row r="5850" spans="8:8" s="24" customFormat="1" ht="12.75" customHeight="1" x14ac:dyDescent="0.2">
      <c r="H5850" s="28"/>
    </row>
    <row r="5851" spans="8:8" s="24" customFormat="1" ht="12.75" customHeight="1" x14ac:dyDescent="0.2">
      <c r="H5851" s="28"/>
    </row>
    <row r="5852" spans="8:8" s="24" customFormat="1" ht="12.75" customHeight="1" x14ac:dyDescent="0.2">
      <c r="H5852" s="28"/>
    </row>
    <row r="5853" spans="8:8" s="24" customFormat="1" ht="12.75" customHeight="1" x14ac:dyDescent="0.2">
      <c r="H5853" s="28"/>
    </row>
    <row r="5854" spans="8:8" s="24" customFormat="1" ht="12.75" customHeight="1" x14ac:dyDescent="0.2">
      <c r="H5854" s="28"/>
    </row>
    <row r="5855" spans="8:8" s="24" customFormat="1" ht="12.75" customHeight="1" x14ac:dyDescent="0.2">
      <c r="H5855" s="28"/>
    </row>
    <row r="5856" spans="8:8" s="24" customFormat="1" ht="12.75" customHeight="1" x14ac:dyDescent="0.2">
      <c r="H5856" s="28"/>
    </row>
    <row r="5857" spans="8:8" s="24" customFormat="1" ht="12.75" customHeight="1" x14ac:dyDescent="0.2">
      <c r="H5857" s="28"/>
    </row>
    <row r="5858" spans="8:8" s="24" customFormat="1" ht="12.75" customHeight="1" x14ac:dyDescent="0.2">
      <c r="H5858" s="28"/>
    </row>
    <row r="5859" spans="8:8" s="24" customFormat="1" ht="12.75" customHeight="1" x14ac:dyDescent="0.2">
      <c r="H5859" s="28"/>
    </row>
    <row r="5860" spans="8:8" s="24" customFormat="1" ht="12.75" customHeight="1" x14ac:dyDescent="0.2">
      <c r="H5860" s="28"/>
    </row>
    <row r="5861" spans="8:8" s="24" customFormat="1" ht="12.75" customHeight="1" x14ac:dyDescent="0.2">
      <c r="H5861" s="28"/>
    </row>
    <row r="5862" spans="8:8" s="24" customFormat="1" ht="12.75" customHeight="1" x14ac:dyDescent="0.2">
      <c r="H5862" s="28"/>
    </row>
    <row r="5863" spans="8:8" s="24" customFormat="1" ht="12.75" customHeight="1" x14ac:dyDescent="0.2">
      <c r="H5863" s="28"/>
    </row>
    <row r="5864" spans="8:8" s="24" customFormat="1" ht="12.75" customHeight="1" x14ac:dyDescent="0.2">
      <c r="H5864" s="28"/>
    </row>
    <row r="5865" spans="8:8" s="24" customFormat="1" ht="12.75" customHeight="1" x14ac:dyDescent="0.2">
      <c r="H5865" s="28"/>
    </row>
    <row r="5866" spans="8:8" s="24" customFormat="1" ht="12.75" customHeight="1" x14ac:dyDescent="0.2">
      <c r="H5866" s="28"/>
    </row>
    <row r="5867" spans="8:8" s="24" customFormat="1" ht="12.75" customHeight="1" x14ac:dyDescent="0.2">
      <c r="H5867" s="28"/>
    </row>
    <row r="5868" spans="8:8" s="24" customFormat="1" ht="12.75" customHeight="1" x14ac:dyDescent="0.2">
      <c r="H5868" s="28"/>
    </row>
    <row r="5869" spans="8:8" s="24" customFormat="1" ht="12.75" customHeight="1" x14ac:dyDescent="0.2">
      <c r="H5869" s="28"/>
    </row>
    <row r="5870" spans="8:8" s="24" customFormat="1" ht="12.75" customHeight="1" x14ac:dyDescent="0.2">
      <c r="H5870" s="28"/>
    </row>
    <row r="5871" spans="8:8" s="24" customFormat="1" ht="12.75" customHeight="1" x14ac:dyDescent="0.2">
      <c r="H5871" s="28"/>
    </row>
    <row r="5872" spans="8:8" s="24" customFormat="1" ht="12.75" customHeight="1" x14ac:dyDescent="0.2">
      <c r="H5872" s="28"/>
    </row>
    <row r="5873" spans="8:8" s="24" customFormat="1" ht="12.75" customHeight="1" x14ac:dyDescent="0.2">
      <c r="H5873" s="28"/>
    </row>
    <row r="5874" spans="8:8" s="24" customFormat="1" ht="12.75" customHeight="1" x14ac:dyDescent="0.2">
      <c r="H5874" s="28"/>
    </row>
    <row r="5875" spans="8:8" s="24" customFormat="1" ht="12.75" customHeight="1" x14ac:dyDescent="0.2">
      <c r="H5875" s="28"/>
    </row>
    <row r="5876" spans="8:8" s="24" customFormat="1" ht="12.75" customHeight="1" x14ac:dyDescent="0.2">
      <c r="H5876" s="28"/>
    </row>
    <row r="5877" spans="8:8" s="24" customFormat="1" ht="12.75" customHeight="1" x14ac:dyDescent="0.2">
      <c r="H5877" s="28"/>
    </row>
    <row r="5878" spans="8:8" s="24" customFormat="1" ht="12.75" customHeight="1" x14ac:dyDescent="0.2">
      <c r="H5878" s="28"/>
    </row>
    <row r="5879" spans="8:8" s="24" customFormat="1" ht="12.75" customHeight="1" x14ac:dyDescent="0.2">
      <c r="H5879" s="28"/>
    </row>
    <row r="5880" spans="8:8" s="24" customFormat="1" ht="12.75" customHeight="1" x14ac:dyDescent="0.2">
      <c r="H5880" s="28"/>
    </row>
    <row r="5881" spans="8:8" s="24" customFormat="1" ht="12.75" customHeight="1" x14ac:dyDescent="0.2">
      <c r="H5881" s="28"/>
    </row>
    <row r="5882" spans="8:8" s="24" customFormat="1" ht="12.75" customHeight="1" x14ac:dyDescent="0.2">
      <c r="H5882" s="28"/>
    </row>
    <row r="5883" spans="8:8" s="24" customFormat="1" ht="12.75" customHeight="1" x14ac:dyDescent="0.2">
      <c r="H5883" s="28"/>
    </row>
    <row r="5884" spans="8:8" s="24" customFormat="1" ht="12.75" customHeight="1" x14ac:dyDescent="0.2">
      <c r="H5884" s="28"/>
    </row>
    <row r="5885" spans="8:8" s="24" customFormat="1" ht="12.75" customHeight="1" x14ac:dyDescent="0.2">
      <c r="H5885" s="28"/>
    </row>
    <row r="5886" spans="8:8" s="24" customFormat="1" ht="12.75" customHeight="1" x14ac:dyDescent="0.2">
      <c r="H5886" s="28"/>
    </row>
    <row r="5887" spans="8:8" s="24" customFormat="1" ht="12.75" customHeight="1" x14ac:dyDescent="0.2">
      <c r="H5887" s="28"/>
    </row>
    <row r="5888" spans="8:8" s="24" customFormat="1" ht="12.75" customHeight="1" x14ac:dyDescent="0.2">
      <c r="H5888" s="28"/>
    </row>
    <row r="5889" spans="8:8" s="24" customFormat="1" ht="12.75" customHeight="1" x14ac:dyDescent="0.2">
      <c r="H5889" s="28"/>
    </row>
    <row r="5890" spans="8:8" s="24" customFormat="1" ht="12.75" customHeight="1" x14ac:dyDescent="0.2">
      <c r="H5890" s="28"/>
    </row>
    <row r="5891" spans="8:8" s="24" customFormat="1" ht="12.75" customHeight="1" x14ac:dyDescent="0.2">
      <c r="H5891" s="28"/>
    </row>
    <row r="5892" spans="8:8" s="24" customFormat="1" ht="12.75" customHeight="1" x14ac:dyDescent="0.2">
      <c r="H5892" s="28"/>
    </row>
    <row r="5893" spans="8:8" s="24" customFormat="1" ht="12.75" customHeight="1" x14ac:dyDescent="0.2">
      <c r="H5893" s="28"/>
    </row>
    <row r="5894" spans="8:8" s="24" customFormat="1" ht="12.75" customHeight="1" x14ac:dyDescent="0.2">
      <c r="H5894" s="28"/>
    </row>
    <row r="5895" spans="8:8" s="24" customFormat="1" ht="12.75" customHeight="1" x14ac:dyDescent="0.2">
      <c r="H5895" s="28"/>
    </row>
    <row r="5896" spans="8:8" s="24" customFormat="1" ht="12.75" customHeight="1" x14ac:dyDescent="0.2">
      <c r="H5896" s="28"/>
    </row>
    <row r="5897" spans="8:8" s="24" customFormat="1" ht="12.75" customHeight="1" x14ac:dyDescent="0.2">
      <c r="H5897" s="28"/>
    </row>
    <row r="5898" spans="8:8" s="24" customFormat="1" ht="12.75" customHeight="1" x14ac:dyDescent="0.2">
      <c r="H5898" s="28"/>
    </row>
    <row r="5899" spans="8:8" s="24" customFormat="1" ht="12.75" customHeight="1" x14ac:dyDescent="0.2">
      <c r="H5899" s="28"/>
    </row>
    <row r="5900" spans="8:8" s="24" customFormat="1" ht="12.75" customHeight="1" x14ac:dyDescent="0.2">
      <c r="H5900" s="28"/>
    </row>
    <row r="5901" spans="8:8" s="24" customFormat="1" ht="12.75" customHeight="1" x14ac:dyDescent="0.2">
      <c r="H5901" s="28"/>
    </row>
    <row r="5902" spans="8:8" s="24" customFormat="1" ht="12.75" customHeight="1" x14ac:dyDescent="0.2">
      <c r="H5902" s="28"/>
    </row>
    <row r="5903" spans="8:8" s="24" customFormat="1" ht="12.75" customHeight="1" x14ac:dyDescent="0.2">
      <c r="H5903" s="28"/>
    </row>
    <row r="5904" spans="8:8" s="24" customFormat="1" ht="12.75" customHeight="1" x14ac:dyDescent="0.2">
      <c r="H5904" s="28"/>
    </row>
    <row r="5905" spans="8:8" s="24" customFormat="1" ht="12.75" customHeight="1" x14ac:dyDescent="0.2">
      <c r="H5905" s="28"/>
    </row>
    <row r="5906" spans="8:8" s="24" customFormat="1" ht="12.75" customHeight="1" x14ac:dyDescent="0.2">
      <c r="H5906" s="28"/>
    </row>
    <row r="5907" spans="8:8" s="24" customFormat="1" ht="12.75" customHeight="1" x14ac:dyDescent="0.2">
      <c r="H5907" s="28"/>
    </row>
    <row r="5908" spans="8:8" s="24" customFormat="1" ht="12.75" customHeight="1" x14ac:dyDescent="0.2">
      <c r="H5908" s="28"/>
    </row>
    <row r="5909" spans="8:8" s="24" customFormat="1" ht="12.75" customHeight="1" x14ac:dyDescent="0.2">
      <c r="H5909" s="28"/>
    </row>
    <row r="5910" spans="8:8" s="24" customFormat="1" ht="12.75" customHeight="1" x14ac:dyDescent="0.2">
      <c r="H5910" s="28"/>
    </row>
    <row r="5911" spans="8:8" s="24" customFormat="1" ht="12.75" customHeight="1" x14ac:dyDescent="0.2">
      <c r="H5911" s="28"/>
    </row>
    <row r="5912" spans="8:8" s="24" customFormat="1" ht="12.75" customHeight="1" x14ac:dyDescent="0.2">
      <c r="H5912" s="28"/>
    </row>
    <row r="5913" spans="8:8" s="24" customFormat="1" ht="12.75" customHeight="1" x14ac:dyDescent="0.2">
      <c r="H5913" s="28"/>
    </row>
    <row r="5914" spans="8:8" s="24" customFormat="1" ht="12.75" customHeight="1" x14ac:dyDescent="0.2">
      <c r="H5914" s="28"/>
    </row>
    <row r="5915" spans="8:8" s="24" customFormat="1" ht="12.75" customHeight="1" x14ac:dyDescent="0.2">
      <c r="H5915" s="28"/>
    </row>
    <row r="5916" spans="8:8" s="24" customFormat="1" ht="12.75" customHeight="1" x14ac:dyDescent="0.2">
      <c r="H5916" s="28"/>
    </row>
    <row r="5917" spans="8:8" s="24" customFormat="1" ht="12.75" customHeight="1" x14ac:dyDescent="0.2">
      <c r="H5917" s="28"/>
    </row>
    <row r="5918" spans="8:8" s="24" customFormat="1" ht="12.75" customHeight="1" x14ac:dyDescent="0.2">
      <c r="H5918" s="28"/>
    </row>
    <row r="5919" spans="8:8" s="24" customFormat="1" ht="12.75" customHeight="1" x14ac:dyDescent="0.2">
      <c r="H5919" s="28"/>
    </row>
    <row r="5920" spans="8:8" s="24" customFormat="1" ht="12.75" customHeight="1" x14ac:dyDescent="0.2">
      <c r="H5920" s="28"/>
    </row>
    <row r="5921" spans="8:8" s="24" customFormat="1" ht="12.75" customHeight="1" x14ac:dyDescent="0.2">
      <c r="H5921" s="28"/>
    </row>
    <row r="5922" spans="8:8" s="24" customFormat="1" ht="12.75" customHeight="1" x14ac:dyDescent="0.2">
      <c r="H5922" s="28"/>
    </row>
    <row r="5923" spans="8:8" s="24" customFormat="1" ht="12.75" customHeight="1" x14ac:dyDescent="0.2">
      <c r="H5923" s="28"/>
    </row>
    <row r="5924" spans="8:8" s="24" customFormat="1" ht="12.75" customHeight="1" x14ac:dyDescent="0.2">
      <c r="H5924" s="28"/>
    </row>
    <row r="5925" spans="8:8" s="24" customFormat="1" ht="12.75" customHeight="1" x14ac:dyDescent="0.2">
      <c r="H5925" s="28"/>
    </row>
    <row r="5926" spans="8:8" s="24" customFormat="1" ht="12.75" customHeight="1" x14ac:dyDescent="0.2">
      <c r="H5926" s="28"/>
    </row>
    <row r="5927" spans="8:8" s="24" customFormat="1" ht="12.75" customHeight="1" x14ac:dyDescent="0.2">
      <c r="H5927" s="28"/>
    </row>
    <row r="5928" spans="8:8" s="24" customFormat="1" ht="12.75" customHeight="1" x14ac:dyDescent="0.2">
      <c r="H5928" s="28"/>
    </row>
    <row r="5929" spans="8:8" s="24" customFormat="1" ht="12.75" customHeight="1" x14ac:dyDescent="0.2">
      <c r="H5929" s="28"/>
    </row>
    <row r="5930" spans="8:8" s="24" customFormat="1" ht="12.75" customHeight="1" x14ac:dyDescent="0.2">
      <c r="H5930" s="28"/>
    </row>
    <row r="5931" spans="8:8" s="24" customFormat="1" ht="12.75" customHeight="1" x14ac:dyDescent="0.2">
      <c r="H5931" s="28"/>
    </row>
    <row r="5932" spans="8:8" s="24" customFormat="1" ht="12.75" customHeight="1" x14ac:dyDescent="0.2">
      <c r="H5932" s="28"/>
    </row>
    <row r="5933" spans="8:8" s="24" customFormat="1" ht="12.75" customHeight="1" x14ac:dyDescent="0.2">
      <c r="H5933" s="28"/>
    </row>
    <row r="5934" spans="8:8" s="24" customFormat="1" ht="12.75" customHeight="1" x14ac:dyDescent="0.2">
      <c r="H5934" s="28"/>
    </row>
    <row r="5935" spans="8:8" s="24" customFormat="1" ht="12.75" customHeight="1" x14ac:dyDescent="0.2">
      <c r="H5935" s="28"/>
    </row>
    <row r="5936" spans="8:8" s="24" customFormat="1" ht="12.75" customHeight="1" x14ac:dyDescent="0.2">
      <c r="H5936" s="28"/>
    </row>
    <row r="5937" spans="8:8" s="24" customFormat="1" ht="12.75" customHeight="1" x14ac:dyDescent="0.2">
      <c r="H5937" s="28"/>
    </row>
    <row r="5938" spans="8:8" s="24" customFormat="1" ht="12.75" customHeight="1" x14ac:dyDescent="0.2">
      <c r="H5938" s="28"/>
    </row>
    <row r="5939" spans="8:8" s="24" customFormat="1" ht="12.75" customHeight="1" x14ac:dyDescent="0.2">
      <c r="H5939" s="28"/>
    </row>
    <row r="5940" spans="8:8" s="24" customFormat="1" ht="12.75" customHeight="1" x14ac:dyDescent="0.2">
      <c r="H5940" s="28"/>
    </row>
    <row r="5941" spans="8:8" s="24" customFormat="1" ht="12.75" customHeight="1" x14ac:dyDescent="0.2">
      <c r="H5941" s="28"/>
    </row>
    <row r="5942" spans="8:8" s="24" customFormat="1" ht="12.75" customHeight="1" x14ac:dyDescent="0.2">
      <c r="H5942" s="28"/>
    </row>
    <row r="5943" spans="8:8" s="24" customFormat="1" ht="12.75" customHeight="1" x14ac:dyDescent="0.2">
      <c r="H5943" s="28"/>
    </row>
    <row r="5944" spans="8:8" s="24" customFormat="1" ht="12.75" customHeight="1" x14ac:dyDescent="0.2">
      <c r="H5944" s="28"/>
    </row>
    <row r="5945" spans="8:8" s="24" customFormat="1" ht="12.75" customHeight="1" x14ac:dyDescent="0.2">
      <c r="H5945" s="28"/>
    </row>
    <row r="5946" spans="8:8" s="24" customFormat="1" ht="12.75" customHeight="1" x14ac:dyDescent="0.2">
      <c r="H5946" s="28"/>
    </row>
    <row r="5947" spans="8:8" s="24" customFormat="1" ht="12.75" customHeight="1" x14ac:dyDescent="0.2">
      <c r="H5947" s="28"/>
    </row>
    <row r="5948" spans="8:8" s="24" customFormat="1" ht="12.75" customHeight="1" x14ac:dyDescent="0.2">
      <c r="H5948" s="28"/>
    </row>
    <row r="5949" spans="8:8" s="24" customFormat="1" ht="12.75" customHeight="1" x14ac:dyDescent="0.2">
      <c r="H5949" s="28"/>
    </row>
    <row r="5950" spans="8:8" s="24" customFormat="1" ht="12.75" customHeight="1" x14ac:dyDescent="0.2">
      <c r="H5950" s="28"/>
    </row>
    <row r="5951" spans="8:8" s="24" customFormat="1" ht="12.75" customHeight="1" x14ac:dyDescent="0.2">
      <c r="H5951" s="28"/>
    </row>
    <row r="5952" spans="8:8" s="24" customFormat="1" ht="12.75" customHeight="1" x14ac:dyDescent="0.2">
      <c r="H5952" s="28"/>
    </row>
    <row r="5953" spans="8:8" s="24" customFormat="1" ht="12.75" customHeight="1" x14ac:dyDescent="0.2">
      <c r="H5953" s="28"/>
    </row>
    <row r="5954" spans="8:8" s="24" customFormat="1" ht="12.75" customHeight="1" x14ac:dyDescent="0.2">
      <c r="H5954" s="28"/>
    </row>
    <row r="5955" spans="8:8" s="24" customFormat="1" ht="12.75" customHeight="1" x14ac:dyDescent="0.2">
      <c r="H5955" s="28"/>
    </row>
    <row r="5956" spans="8:8" s="24" customFormat="1" ht="12.75" customHeight="1" x14ac:dyDescent="0.2">
      <c r="H5956" s="28"/>
    </row>
    <row r="5957" spans="8:8" s="24" customFormat="1" ht="12.75" customHeight="1" x14ac:dyDescent="0.2">
      <c r="H5957" s="28"/>
    </row>
    <row r="5958" spans="8:8" s="24" customFormat="1" ht="12.75" customHeight="1" x14ac:dyDescent="0.2">
      <c r="H5958" s="28"/>
    </row>
    <row r="5959" spans="8:8" s="24" customFormat="1" ht="12.75" customHeight="1" x14ac:dyDescent="0.2">
      <c r="H5959" s="28"/>
    </row>
    <row r="5960" spans="8:8" s="24" customFormat="1" ht="12.75" customHeight="1" x14ac:dyDescent="0.2">
      <c r="H5960" s="28"/>
    </row>
    <row r="5961" spans="8:8" s="24" customFormat="1" ht="12.75" customHeight="1" x14ac:dyDescent="0.2">
      <c r="H5961" s="28"/>
    </row>
    <row r="5962" spans="8:8" s="24" customFormat="1" ht="12.75" customHeight="1" x14ac:dyDescent="0.2">
      <c r="H5962" s="28"/>
    </row>
    <row r="5963" spans="8:8" s="24" customFormat="1" ht="12.75" customHeight="1" x14ac:dyDescent="0.2">
      <c r="H5963" s="28"/>
    </row>
    <row r="5964" spans="8:8" s="24" customFormat="1" ht="12.75" customHeight="1" x14ac:dyDescent="0.2">
      <c r="H5964" s="28"/>
    </row>
    <row r="5965" spans="8:8" s="24" customFormat="1" ht="12.75" customHeight="1" x14ac:dyDescent="0.2">
      <c r="H5965" s="28"/>
    </row>
    <row r="5966" spans="8:8" s="24" customFormat="1" ht="12.75" customHeight="1" x14ac:dyDescent="0.2">
      <c r="H5966" s="28"/>
    </row>
    <row r="5967" spans="8:8" s="24" customFormat="1" ht="12.75" customHeight="1" x14ac:dyDescent="0.2">
      <c r="H5967" s="28"/>
    </row>
    <row r="5968" spans="8:8" s="24" customFormat="1" ht="12.75" customHeight="1" x14ac:dyDescent="0.2">
      <c r="H5968" s="28"/>
    </row>
    <row r="5969" spans="8:8" s="24" customFormat="1" ht="12.75" customHeight="1" x14ac:dyDescent="0.2">
      <c r="H5969" s="28"/>
    </row>
    <row r="5970" spans="8:8" s="24" customFormat="1" ht="12.75" customHeight="1" x14ac:dyDescent="0.2">
      <c r="H5970" s="28"/>
    </row>
    <row r="5971" spans="8:8" s="24" customFormat="1" ht="12.75" customHeight="1" x14ac:dyDescent="0.2">
      <c r="H5971" s="28"/>
    </row>
    <row r="5972" spans="8:8" s="24" customFormat="1" ht="12.75" customHeight="1" x14ac:dyDescent="0.2">
      <c r="H5972" s="28"/>
    </row>
    <row r="5973" spans="8:8" s="24" customFormat="1" ht="12.75" customHeight="1" x14ac:dyDescent="0.2">
      <c r="H5973" s="28"/>
    </row>
    <row r="5974" spans="8:8" s="24" customFormat="1" ht="12.75" customHeight="1" x14ac:dyDescent="0.2">
      <c r="H5974" s="28"/>
    </row>
    <row r="5975" spans="8:8" s="24" customFormat="1" ht="12.75" customHeight="1" x14ac:dyDescent="0.2">
      <c r="H5975" s="28"/>
    </row>
    <row r="5976" spans="8:8" s="24" customFormat="1" ht="12.75" customHeight="1" x14ac:dyDescent="0.2">
      <c r="H5976" s="28"/>
    </row>
    <row r="5977" spans="8:8" s="24" customFormat="1" ht="12.75" customHeight="1" x14ac:dyDescent="0.2">
      <c r="H5977" s="28"/>
    </row>
    <row r="5978" spans="8:8" s="24" customFormat="1" ht="12.75" customHeight="1" x14ac:dyDescent="0.2">
      <c r="H5978" s="28"/>
    </row>
    <row r="5979" spans="8:8" s="24" customFormat="1" ht="12.75" customHeight="1" x14ac:dyDescent="0.2">
      <c r="H5979" s="28"/>
    </row>
    <row r="5980" spans="8:8" s="24" customFormat="1" ht="12.75" customHeight="1" x14ac:dyDescent="0.2">
      <c r="H5980" s="28"/>
    </row>
    <row r="5981" spans="8:8" s="24" customFormat="1" ht="12.75" customHeight="1" x14ac:dyDescent="0.2">
      <c r="H5981" s="28"/>
    </row>
    <row r="5982" spans="8:8" s="24" customFormat="1" ht="12.75" customHeight="1" x14ac:dyDescent="0.2">
      <c r="H5982" s="28"/>
    </row>
    <row r="5983" spans="8:8" s="24" customFormat="1" ht="12.75" customHeight="1" x14ac:dyDescent="0.2">
      <c r="H5983" s="28"/>
    </row>
    <row r="5984" spans="8:8" s="24" customFormat="1" ht="12.75" customHeight="1" x14ac:dyDescent="0.2">
      <c r="H5984" s="28"/>
    </row>
    <row r="5985" spans="8:8" s="24" customFormat="1" ht="12.75" customHeight="1" x14ac:dyDescent="0.2">
      <c r="H5985" s="28"/>
    </row>
    <row r="5986" spans="8:8" s="24" customFormat="1" ht="12.75" customHeight="1" x14ac:dyDescent="0.2">
      <c r="H5986" s="28"/>
    </row>
    <row r="5987" spans="8:8" s="24" customFormat="1" ht="12.75" customHeight="1" x14ac:dyDescent="0.2">
      <c r="H5987" s="28"/>
    </row>
    <row r="5988" spans="8:8" s="24" customFormat="1" ht="12.75" customHeight="1" x14ac:dyDescent="0.2">
      <c r="H5988" s="28"/>
    </row>
    <row r="5989" spans="8:8" s="24" customFormat="1" ht="12.75" customHeight="1" x14ac:dyDescent="0.2">
      <c r="H5989" s="28"/>
    </row>
    <row r="5990" spans="8:8" s="24" customFormat="1" ht="12.75" customHeight="1" x14ac:dyDescent="0.2">
      <c r="H5990" s="28"/>
    </row>
    <row r="5991" spans="8:8" s="24" customFormat="1" ht="12.75" customHeight="1" x14ac:dyDescent="0.2">
      <c r="H5991" s="28"/>
    </row>
    <row r="5992" spans="8:8" s="24" customFormat="1" ht="12.75" customHeight="1" x14ac:dyDescent="0.2">
      <c r="H5992" s="28"/>
    </row>
    <row r="5993" spans="8:8" s="24" customFormat="1" ht="12.75" customHeight="1" x14ac:dyDescent="0.2">
      <c r="H5993" s="28"/>
    </row>
    <row r="5994" spans="8:8" s="24" customFormat="1" ht="12.75" customHeight="1" x14ac:dyDescent="0.2">
      <c r="H5994" s="28"/>
    </row>
    <row r="5995" spans="8:8" s="24" customFormat="1" ht="12.75" customHeight="1" x14ac:dyDescent="0.2">
      <c r="H5995" s="28"/>
    </row>
    <row r="5996" spans="8:8" s="24" customFormat="1" ht="12.75" customHeight="1" x14ac:dyDescent="0.2">
      <c r="H5996" s="28"/>
    </row>
    <row r="5997" spans="8:8" s="24" customFormat="1" ht="12.75" customHeight="1" x14ac:dyDescent="0.2">
      <c r="H5997" s="28"/>
    </row>
    <row r="5998" spans="8:8" s="24" customFormat="1" ht="12.75" customHeight="1" x14ac:dyDescent="0.2">
      <c r="H5998" s="28"/>
    </row>
    <row r="5999" spans="8:8" s="24" customFormat="1" ht="12.75" customHeight="1" x14ac:dyDescent="0.2">
      <c r="H5999" s="28"/>
    </row>
    <row r="6000" spans="8:8" s="24" customFormat="1" ht="12.75" customHeight="1" x14ac:dyDescent="0.2">
      <c r="H6000" s="28"/>
    </row>
    <row r="6001" spans="8:8" s="24" customFormat="1" ht="12.75" customHeight="1" x14ac:dyDescent="0.2">
      <c r="H6001" s="28"/>
    </row>
    <row r="6002" spans="8:8" s="24" customFormat="1" ht="12.75" customHeight="1" x14ac:dyDescent="0.2">
      <c r="H6002" s="28"/>
    </row>
    <row r="6003" spans="8:8" s="24" customFormat="1" ht="12.75" customHeight="1" x14ac:dyDescent="0.2">
      <c r="H6003" s="28"/>
    </row>
    <row r="6004" spans="8:8" s="24" customFormat="1" ht="12.75" customHeight="1" x14ac:dyDescent="0.2">
      <c r="H6004" s="28"/>
    </row>
    <row r="6005" spans="8:8" s="24" customFormat="1" ht="12.75" customHeight="1" x14ac:dyDescent="0.2">
      <c r="H6005" s="28"/>
    </row>
    <row r="6006" spans="8:8" s="24" customFormat="1" ht="12.75" customHeight="1" x14ac:dyDescent="0.2">
      <c r="H6006" s="28"/>
    </row>
    <row r="6007" spans="8:8" s="24" customFormat="1" ht="12.75" customHeight="1" x14ac:dyDescent="0.2">
      <c r="H6007" s="28"/>
    </row>
    <row r="6008" spans="8:8" s="24" customFormat="1" ht="12.75" customHeight="1" x14ac:dyDescent="0.2">
      <c r="H6008" s="28"/>
    </row>
    <row r="6009" spans="8:8" s="24" customFormat="1" ht="12.75" customHeight="1" x14ac:dyDescent="0.2">
      <c r="H6009" s="28"/>
    </row>
    <row r="6010" spans="8:8" s="24" customFormat="1" ht="12.75" customHeight="1" x14ac:dyDescent="0.2">
      <c r="H6010" s="28"/>
    </row>
    <row r="6011" spans="8:8" s="24" customFormat="1" ht="12.75" customHeight="1" x14ac:dyDescent="0.2">
      <c r="H6011" s="28"/>
    </row>
    <row r="6012" spans="8:8" s="24" customFormat="1" ht="12.75" customHeight="1" x14ac:dyDescent="0.2">
      <c r="H6012" s="28"/>
    </row>
    <row r="6013" spans="8:8" s="24" customFormat="1" ht="12.75" customHeight="1" x14ac:dyDescent="0.2">
      <c r="H6013" s="28"/>
    </row>
    <row r="6014" spans="8:8" s="24" customFormat="1" ht="12.75" customHeight="1" x14ac:dyDescent="0.2">
      <c r="H6014" s="28"/>
    </row>
    <row r="6015" spans="8:8" s="24" customFormat="1" ht="12.75" customHeight="1" x14ac:dyDescent="0.2">
      <c r="H6015" s="28"/>
    </row>
    <row r="6016" spans="8:8" s="24" customFormat="1" ht="12.75" customHeight="1" x14ac:dyDescent="0.2">
      <c r="H6016" s="28"/>
    </row>
    <row r="6017" spans="8:8" s="24" customFormat="1" ht="12.75" customHeight="1" x14ac:dyDescent="0.2">
      <c r="H6017" s="28"/>
    </row>
    <row r="6018" spans="8:8" s="24" customFormat="1" ht="12.75" customHeight="1" x14ac:dyDescent="0.2">
      <c r="H6018" s="28"/>
    </row>
    <row r="6019" spans="8:8" s="24" customFormat="1" ht="12.75" customHeight="1" x14ac:dyDescent="0.2">
      <c r="H6019" s="28"/>
    </row>
    <row r="6020" spans="8:8" s="24" customFormat="1" ht="12.75" customHeight="1" x14ac:dyDescent="0.2">
      <c r="H6020" s="28"/>
    </row>
    <row r="6021" spans="8:8" s="24" customFormat="1" ht="12.75" customHeight="1" x14ac:dyDescent="0.2">
      <c r="H6021" s="28"/>
    </row>
    <row r="6022" spans="8:8" s="24" customFormat="1" ht="12.75" customHeight="1" x14ac:dyDescent="0.2">
      <c r="H6022" s="28"/>
    </row>
    <row r="6023" spans="8:8" s="24" customFormat="1" ht="12.75" customHeight="1" x14ac:dyDescent="0.2">
      <c r="H6023" s="28"/>
    </row>
    <row r="6024" spans="8:8" s="24" customFormat="1" ht="12.75" customHeight="1" x14ac:dyDescent="0.2">
      <c r="H6024" s="28"/>
    </row>
    <row r="6025" spans="8:8" s="24" customFormat="1" ht="12.75" customHeight="1" x14ac:dyDescent="0.2">
      <c r="H6025" s="28"/>
    </row>
    <row r="6026" spans="8:8" s="24" customFormat="1" ht="12.75" customHeight="1" x14ac:dyDescent="0.2">
      <c r="H6026" s="28"/>
    </row>
    <row r="6027" spans="8:8" s="24" customFormat="1" ht="12.75" customHeight="1" x14ac:dyDescent="0.2">
      <c r="H6027" s="28"/>
    </row>
    <row r="6028" spans="8:8" s="24" customFormat="1" ht="12.75" customHeight="1" x14ac:dyDescent="0.2">
      <c r="H6028" s="28"/>
    </row>
    <row r="6029" spans="8:8" s="24" customFormat="1" ht="12.75" customHeight="1" x14ac:dyDescent="0.2">
      <c r="H6029" s="28"/>
    </row>
    <row r="6030" spans="8:8" s="24" customFormat="1" ht="12.75" customHeight="1" x14ac:dyDescent="0.2">
      <c r="H6030" s="28"/>
    </row>
    <row r="6031" spans="8:8" s="24" customFormat="1" ht="12.75" customHeight="1" x14ac:dyDescent="0.2">
      <c r="H6031" s="28"/>
    </row>
    <row r="6032" spans="8:8" s="24" customFormat="1" ht="12.75" customHeight="1" x14ac:dyDescent="0.2">
      <c r="H6032" s="28"/>
    </row>
    <row r="6033" spans="8:8" s="24" customFormat="1" ht="12.75" customHeight="1" x14ac:dyDescent="0.2">
      <c r="H6033" s="28"/>
    </row>
    <row r="6034" spans="8:8" s="24" customFormat="1" ht="12.75" customHeight="1" x14ac:dyDescent="0.2">
      <c r="H6034" s="28"/>
    </row>
    <row r="6035" spans="8:8" s="24" customFormat="1" ht="12.75" customHeight="1" x14ac:dyDescent="0.2">
      <c r="H6035" s="28"/>
    </row>
    <row r="6036" spans="8:8" s="24" customFormat="1" ht="12.75" customHeight="1" x14ac:dyDescent="0.2">
      <c r="H6036" s="28"/>
    </row>
    <row r="6037" spans="8:8" s="24" customFormat="1" ht="12.75" customHeight="1" x14ac:dyDescent="0.2">
      <c r="H6037" s="28"/>
    </row>
    <row r="6038" spans="8:8" s="24" customFormat="1" ht="12.75" customHeight="1" x14ac:dyDescent="0.2">
      <c r="H6038" s="28"/>
    </row>
    <row r="6039" spans="8:8" s="24" customFormat="1" ht="12.75" customHeight="1" x14ac:dyDescent="0.2">
      <c r="H6039" s="28"/>
    </row>
    <row r="6040" spans="8:8" s="24" customFormat="1" ht="12.75" customHeight="1" x14ac:dyDescent="0.2">
      <c r="H6040" s="28"/>
    </row>
    <row r="6041" spans="8:8" s="24" customFormat="1" ht="12.75" customHeight="1" x14ac:dyDescent="0.2">
      <c r="H6041" s="28"/>
    </row>
    <row r="6042" spans="8:8" s="24" customFormat="1" ht="12.75" customHeight="1" x14ac:dyDescent="0.2">
      <c r="H6042" s="28"/>
    </row>
    <row r="6043" spans="8:8" s="24" customFormat="1" ht="12.75" customHeight="1" x14ac:dyDescent="0.2">
      <c r="H6043" s="28"/>
    </row>
    <row r="6044" spans="8:8" s="24" customFormat="1" ht="12.75" customHeight="1" x14ac:dyDescent="0.2">
      <c r="H6044" s="28"/>
    </row>
    <row r="6045" spans="8:8" s="24" customFormat="1" ht="12.75" customHeight="1" x14ac:dyDescent="0.2">
      <c r="H6045" s="28"/>
    </row>
    <row r="6046" spans="8:8" s="24" customFormat="1" ht="12.75" customHeight="1" x14ac:dyDescent="0.2">
      <c r="H6046" s="28"/>
    </row>
    <row r="6047" spans="8:8" s="24" customFormat="1" ht="12.75" customHeight="1" x14ac:dyDescent="0.2">
      <c r="H6047" s="28"/>
    </row>
    <row r="6048" spans="8:8" s="24" customFormat="1" ht="12.75" customHeight="1" x14ac:dyDescent="0.2">
      <c r="H6048" s="28"/>
    </row>
    <row r="6049" spans="8:8" s="24" customFormat="1" ht="12.75" customHeight="1" x14ac:dyDescent="0.2">
      <c r="H6049" s="28"/>
    </row>
    <row r="6050" spans="8:8" s="24" customFormat="1" ht="12.75" customHeight="1" x14ac:dyDescent="0.2">
      <c r="H6050" s="28"/>
    </row>
    <row r="6051" spans="8:8" s="24" customFormat="1" ht="12.75" customHeight="1" x14ac:dyDescent="0.2">
      <c r="H6051" s="28"/>
    </row>
    <row r="6052" spans="8:8" s="24" customFormat="1" ht="12.75" customHeight="1" x14ac:dyDescent="0.2">
      <c r="H6052" s="28"/>
    </row>
    <row r="6053" spans="8:8" s="24" customFormat="1" ht="12.75" customHeight="1" x14ac:dyDescent="0.2">
      <c r="H6053" s="28"/>
    </row>
    <row r="6054" spans="8:8" s="24" customFormat="1" ht="12.75" customHeight="1" x14ac:dyDescent="0.2">
      <c r="H6054" s="28"/>
    </row>
    <row r="6055" spans="8:8" s="24" customFormat="1" ht="12.75" customHeight="1" x14ac:dyDescent="0.2">
      <c r="H6055" s="28"/>
    </row>
    <row r="6056" spans="8:8" s="24" customFormat="1" ht="12.75" customHeight="1" x14ac:dyDescent="0.2">
      <c r="H6056" s="28"/>
    </row>
    <row r="6057" spans="8:8" s="24" customFormat="1" ht="12.75" customHeight="1" x14ac:dyDescent="0.2">
      <c r="H6057" s="28"/>
    </row>
    <row r="6058" spans="8:8" s="24" customFormat="1" ht="12.75" customHeight="1" x14ac:dyDescent="0.2">
      <c r="H6058" s="28"/>
    </row>
    <row r="6059" spans="8:8" s="24" customFormat="1" ht="12.75" customHeight="1" x14ac:dyDescent="0.2">
      <c r="H6059" s="28"/>
    </row>
    <row r="6060" spans="8:8" s="24" customFormat="1" ht="12.75" customHeight="1" x14ac:dyDescent="0.2">
      <c r="H6060" s="28"/>
    </row>
    <row r="6061" spans="8:8" s="24" customFormat="1" ht="12.75" customHeight="1" x14ac:dyDescent="0.2">
      <c r="H6061" s="28"/>
    </row>
    <row r="6062" spans="8:8" s="24" customFormat="1" ht="12.75" customHeight="1" x14ac:dyDescent="0.2">
      <c r="H6062" s="28"/>
    </row>
    <row r="6063" spans="8:8" s="24" customFormat="1" ht="12.75" customHeight="1" x14ac:dyDescent="0.2">
      <c r="H6063" s="28"/>
    </row>
    <row r="6064" spans="8:8" s="24" customFormat="1" ht="12.75" customHeight="1" x14ac:dyDescent="0.2">
      <c r="H6064" s="28"/>
    </row>
    <row r="6065" spans="8:8" s="24" customFormat="1" ht="12.75" customHeight="1" x14ac:dyDescent="0.2">
      <c r="H6065" s="28"/>
    </row>
    <row r="6066" spans="8:8" s="24" customFormat="1" ht="12.75" customHeight="1" x14ac:dyDescent="0.2">
      <c r="H6066" s="28"/>
    </row>
    <row r="6067" spans="8:8" s="24" customFormat="1" ht="12.75" customHeight="1" x14ac:dyDescent="0.2">
      <c r="H6067" s="28"/>
    </row>
    <row r="6068" spans="8:8" s="24" customFormat="1" ht="12.75" customHeight="1" x14ac:dyDescent="0.2">
      <c r="H6068" s="28"/>
    </row>
    <row r="6069" spans="8:8" s="24" customFormat="1" ht="12.75" customHeight="1" x14ac:dyDescent="0.2">
      <c r="H6069" s="28"/>
    </row>
    <row r="6070" spans="8:8" s="24" customFormat="1" ht="12.75" customHeight="1" x14ac:dyDescent="0.2">
      <c r="H6070" s="28"/>
    </row>
    <row r="6071" spans="8:8" s="24" customFormat="1" ht="12.75" customHeight="1" x14ac:dyDescent="0.2">
      <c r="H6071" s="28"/>
    </row>
    <row r="6072" spans="8:8" s="24" customFormat="1" ht="12.75" customHeight="1" x14ac:dyDescent="0.2">
      <c r="H6072" s="28"/>
    </row>
    <row r="6073" spans="8:8" s="24" customFormat="1" ht="12.75" customHeight="1" x14ac:dyDescent="0.2">
      <c r="H6073" s="28"/>
    </row>
    <row r="6074" spans="8:8" s="24" customFormat="1" ht="12.75" customHeight="1" x14ac:dyDescent="0.2">
      <c r="H6074" s="28"/>
    </row>
    <row r="6075" spans="8:8" s="24" customFormat="1" ht="12.75" customHeight="1" x14ac:dyDescent="0.2">
      <c r="H6075" s="28"/>
    </row>
    <row r="6076" spans="8:8" s="24" customFormat="1" ht="12.75" customHeight="1" x14ac:dyDescent="0.2">
      <c r="H6076" s="28"/>
    </row>
    <row r="6077" spans="8:8" s="24" customFormat="1" ht="12.75" customHeight="1" x14ac:dyDescent="0.2">
      <c r="H6077" s="28"/>
    </row>
    <row r="6078" spans="8:8" s="24" customFormat="1" ht="12.75" customHeight="1" x14ac:dyDescent="0.2">
      <c r="H6078" s="28"/>
    </row>
    <row r="6079" spans="8:8" s="24" customFormat="1" ht="12.75" customHeight="1" x14ac:dyDescent="0.2">
      <c r="H6079" s="28"/>
    </row>
    <row r="6080" spans="8:8" s="24" customFormat="1" ht="12.75" customHeight="1" x14ac:dyDescent="0.2">
      <c r="H6080" s="28"/>
    </row>
    <row r="6081" spans="8:8" s="24" customFormat="1" ht="12.75" customHeight="1" x14ac:dyDescent="0.2">
      <c r="H6081" s="28"/>
    </row>
    <row r="6082" spans="8:8" s="24" customFormat="1" ht="12.75" customHeight="1" x14ac:dyDescent="0.2">
      <c r="H6082" s="28"/>
    </row>
    <row r="6083" spans="8:8" s="24" customFormat="1" ht="12.75" customHeight="1" x14ac:dyDescent="0.2">
      <c r="H6083" s="28"/>
    </row>
    <row r="6084" spans="8:8" s="24" customFormat="1" ht="12.75" customHeight="1" x14ac:dyDescent="0.2">
      <c r="H6084" s="28"/>
    </row>
    <row r="6085" spans="8:8" s="24" customFormat="1" ht="12.75" customHeight="1" x14ac:dyDescent="0.2">
      <c r="H6085" s="28"/>
    </row>
    <row r="6086" spans="8:8" s="24" customFormat="1" ht="12.75" customHeight="1" x14ac:dyDescent="0.2">
      <c r="H6086" s="28"/>
    </row>
    <row r="6087" spans="8:8" s="24" customFormat="1" ht="12.75" customHeight="1" x14ac:dyDescent="0.2">
      <c r="H6087" s="28"/>
    </row>
    <row r="6088" spans="8:8" s="24" customFormat="1" ht="12.75" customHeight="1" x14ac:dyDescent="0.2">
      <c r="H6088" s="28"/>
    </row>
    <row r="6089" spans="8:8" s="24" customFormat="1" ht="12.75" customHeight="1" x14ac:dyDescent="0.2">
      <c r="H6089" s="28"/>
    </row>
    <row r="6090" spans="8:8" s="24" customFormat="1" ht="12.75" customHeight="1" x14ac:dyDescent="0.2">
      <c r="H6090" s="28"/>
    </row>
    <row r="6091" spans="8:8" s="24" customFormat="1" ht="12.75" customHeight="1" x14ac:dyDescent="0.2">
      <c r="H6091" s="28"/>
    </row>
    <row r="6092" spans="8:8" s="24" customFormat="1" ht="12.75" customHeight="1" x14ac:dyDescent="0.2">
      <c r="H6092" s="28"/>
    </row>
    <row r="6093" spans="8:8" s="24" customFormat="1" ht="12.75" customHeight="1" x14ac:dyDescent="0.2">
      <c r="H6093" s="28"/>
    </row>
    <row r="6094" spans="8:8" s="24" customFormat="1" ht="12.75" customHeight="1" x14ac:dyDescent="0.2">
      <c r="H6094" s="28"/>
    </row>
    <row r="6095" spans="8:8" s="24" customFormat="1" ht="12.75" customHeight="1" x14ac:dyDescent="0.2">
      <c r="H6095" s="28"/>
    </row>
    <row r="6096" spans="8:8" s="24" customFormat="1" ht="12.75" customHeight="1" x14ac:dyDescent="0.2">
      <c r="H6096" s="28"/>
    </row>
    <row r="6097" spans="8:8" s="24" customFormat="1" ht="12.75" customHeight="1" x14ac:dyDescent="0.2">
      <c r="H6097" s="28"/>
    </row>
    <row r="6098" spans="8:8" s="24" customFormat="1" ht="12.75" customHeight="1" x14ac:dyDescent="0.2">
      <c r="H6098" s="28"/>
    </row>
    <row r="6099" spans="8:8" s="24" customFormat="1" ht="12.75" customHeight="1" x14ac:dyDescent="0.2">
      <c r="H6099" s="28"/>
    </row>
    <row r="6100" spans="8:8" s="24" customFormat="1" ht="12.75" customHeight="1" x14ac:dyDescent="0.2">
      <c r="H6100" s="28"/>
    </row>
    <row r="6101" spans="8:8" s="24" customFormat="1" ht="12.75" customHeight="1" x14ac:dyDescent="0.2">
      <c r="H6101" s="28"/>
    </row>
    <row r="6102" spans="8:8" s="24" customFormat="1" ht="12.75" customHeight="1" x14ac:dyDescent="0.2">
      <c r="H6102" s="28"/>
    </row>
    <row r="6103" spans="8:8" s="24" customFormat="1" ht="12.75" customHeight="1" x14ac:dyDescent="0.2">
      <c r="H6103" s="28"/>
    </row>
    <row r="6104" spans="8:8" s="24" customFormat="1" ht="12.75" customHeight="1" x14ac:dyDescent="0.2">
      <c r="H6104" s="28"/>
    </row>
    <row r="6105" spans="8:8" s="24" customFormat="1" ht="12.75" customHeight="1" x14ac:dyDescent="0.2">
      <c r="H6105" s="28"/>
    </row>
    <row r="6106" spans="8:8" s="24" customFormat="1" ht="12.75" customHeight="1" x14ac:dyDescent="0.2">
      <c r="H6106" s="28"/>
    </row>
    <row r="6107" spans="8:8" s="24" customFormat="1" ht="12.75" customHeight="1" x14ac:dyDescent="0.2">
      <c r="H6107" s="28"/>
    </row>
    <row r="6108" spans="8:8" s="24" customFormat="1" ht="12.75" customHeight="1" x14ac:dyDescent="0.2">
      <c r="H6108" s="28"/>
    </row>
    <row r="6109" spans="8:8" s="24" customFormat="1" ht="12.75" customHeight="1" x14ac:dyDescent="0.2">
      <c r="H6109" s="28"/>
    </row>
    <row r="6110" spans="8:8" s="24" customFormat="1" ht="12.75" customHeight="1" x14ac:dyDescent="0.2">
      <c r="H6110" s="28"/>
    </row>
    <row r="6111" spans="8:8" s="24" customFormat="1" ht="12.75" customHeight="1" x14ac:dyDescent="0.2">
      <c r="H6111" s="28"/>
    </row>
    <row r="6112" spans="8:8" s="24" customFormat="1" ht="12.75" customHeight="1" x14ac:dyDescent="0.2">
      <c r="H6112" s="28"/>
    </row>
    <row r="6113" spans="8:8" s="24" customFormat="1" ht="12.75" customHeight="1" x14ac:dyDescent="0.2">
      <c r="H6113" s="28"/>
    </row>
    <row r="6114" spans="8:8" s="24" customFormat="1" ht="12.75" customHeight="1" x14ac:dyDescent="0.2">
      <c r="H6114" s="28"/>
    </row>
    <row r="6115" spans="8:8" s="24" customFormat="1" ht="12.75" customHeight="1" x14ac:dyDescent="0.2">
      <c r="H6115" s="28"/>
    </row>
    <row r="6116" spans="8:8" s="24" customFormat="1" ht="12.75" customHeight="1" x14ac:dyDescent="0.2">
      <c r="H6116" s="28"/>
    </row>
    <row r="6117" spans="8:8" s="24" customFormat="1" ht="12.75" customHeight="1" x14ac:dyDescent="0.2">
      <c r="H6117" s="28"/>
    </row>
    <row r="6118" spans="8:8" s="24" customFormat="1" ht="12.75" customHeight="1" x14ac:dyDescent="0.2">
      <c r="H6118" s="28"/>
    </row>
    <row r="6119" spans="8:8" s="24" customFormat="1" ht="12.75" customHeight="1" x14ac:dyDescent="0.2">
      <c r="H6119" s="28"/>
    </row>
    <row r="6120" spans="8:8" s="24" customFormat="1" ht="12.75" customHeight="1" x14ac:dyDescent="0.2">
      <c r="H6120" s="28"/>
    </row>
    <row r="6121" spans="8:8" s="24" customFormat="1" ht="12.75" customHeight="1" x14ac:dyDescent="0.2">
      <c r="H6121" s="28"/>
    </row>
    <row r="6122" spans="8:8" s="24" customFormat="1" ht="12.75" customHeight="1" x14ac:dyDescent="0.2">
      <c r="H6122" s="28"/>
    </row>
    <row r="6123" spans="8:8" s="24" customFormat="1" ht="12.75" customHeight="1" x14ac:dyDescent="0.2">
      <c r="H6123" s="28"/>
    </row>
    <row r="6124" spans="8:8" s="24" customFormat="1" ht="12.75" customHeight="1" x14ac:dyDescent="0.2">
      <c r="H6124" s="28"/>
    </row>
    <row r="6125" spans="8:8" s="24" customFormat="1" ht="12.75" customHeight="1" x14ac:dyDescent="0.2">
      <c r="H6125" s="28"/>
    </row>
    <row r="6126" spans="8:8" s="24" customFormat="1" ht="12.75" customHeight="1" x14ac:dyDescent="0.2">
      <c r="H6126" s="28"/>
    </row>
    <row r="6127" spans="8:8" s="24" customFormat="1" ht="12.75" customHeight="1" x14ac:dyDescent="0.2">
      <c r="H6127" s="28"/>
    </row>
    <row r="6128" spans="8:8" s="24" customFormat="1" ht="12.75" customHeight="1" x14ac:dyDescent="0.2">
      <c r="H6128" s="28"/>
    </row>
    <row r="6129" spans="8:8" s="24" customFormat="1" ht="12.75" customHeight="1" x14ac:dyDescent="0.2">
      <c r="H6129" s="28"/>
    </row>
    <row r="6130" spans="8:8" s="24" customFormat="1" ht="12.75" customHeight="1" x14ac:dyDescent="0.2">
      <c r="H6130" s="28"/>
    </row>
    <row r="6131" spans="8:8" s="24" customFormat="1" ht="12.75" customHeight="1" x14ac:dyDescent="0.2">
      <c r="H6131" s="28"/>
    </row>
    <row r="6132" spans="8:8" s="24" customFormat="1" ht="12.75" customHeight="1" x14ac:dyDescent="0.2">
      <c r="H6132" s="28"/>
    </row>
    <row r="6133" spans="8:8" s="24" customFormat="1" ht="12.75" customHeight="1" x14ac:dyDescent="0.2">
      <c r="H6133" s="28"/>
    </row>
    <row r="6134" spans="8:8" s="24" customFormat="1" ht="12.75" customHeight="1" x14ac:dyDescent="0.2">
      <c r="H6134" s="28"/>
    </row>
    <row r="6135" spans="8:8" s="24" customFormat="1" ht="12.75" customHeight="1" x14ac:dyDescent="0.2">
      <c r="H6135" s="28"/>
    </row>
    <row r="6136" spans="8:8" s="24" customFormat="1" ht="12.75" customHeight="1" x14ac:dyDescent="0.2">
      <c r="H6136" s="28"/>
    </row>
    <row r="6137" spans="8:8" s="24" customFormat="1" ht="12.75" customHeight="1" x14ac:dyDescent="0.2">
      <c r="H6137" s="28"/>
    </row>
    <row r="6138" spans="8:8" s="24" customFormat="1" ht="12.75" customHeight="1" x14ac:dyDescent="0.2">
      <c r="H6138" s="28"/>
    </row>
    <row r="6139" spans="8:8" s="24" customFormat="1" ht="12.75" customHeight="1" x14ac:dyDescent="0.2">
      <c r="H6139" s="28"/>
    </row>
    <row r="6140" spans="8:8" s="24" customFormat="1" ht="12.75" customHeight="1" x14ac:dyDescent="0.2">
      <c r="H6140" s="28"/>
    </row>
    <row r="6141" spans="8:8" s="24" customFormat="1" ht="12.75" customHeight="1" x14ac:dyDescent="0.2">
      <c r="H6141" s="28"/>
    </row>
    <row r="6142" spans="8:8" s="24" customFormat="1" ht="12.75" customHeight="1" x14ac:dyDescent="0.2">
      <c r="H6142" s="28"/>
    </row>
    <row r="6143" spans="8:8" s="24" customFormat="1" ht="12.75" customHeight="1" x14ac:dyDescent="0.2">
      <c r="H6143" s="28"/>
    </row>
    <row r="6144" spans="8:8" s="24" customFormat="1" ht="12.75" customHeight="1" x14ac:dyDescent="0.2">
      <c r="H6144" s="28"/>
    </row>
    <row r="6145" spans="8:8" s="24" customFormat="1" ht="12.75" customHeight="1" x14ac:dyDescent="0.2">
      <c r="H6145" s="28"/>
    </row>
    <row r="6146" spans="8:8" s="24" customFormat="1" ht="12.75" customHeight="1" x14ac:dyDescent="0.2">
      <c r="H6146" s="28"/>
    </row>
    <row r="6147" spans="8:8" s="24" customFormat="1" ht="12.75" customHeight="1" x14ac:dyDescent="0.2">
      <c r="H6147" s="28"/>
    </row>
    <row r="6148" spans="8:8" s="24" customFormat="1" ht="12.75" customHeight="1" x14ac:dyDescent="0.2">
      <c r="H6148" s="28"/>
    </row>
    <row r="6149" spans="8:8" s="24" customFormat="1" ht="12.75" customHeight="1" x14ac:dyDescent="0.2">
      <c r="H6149" s="28"/>
    </row>
    <row r="6150" spans="8:8" s="24" customFormat="1" ht="12.75" customHeight="1" x14ac:dyDescent="0.2">
      <c r="H6150" s="28"/>
    </row>
    <row r="6151" spans="8:8" s="24" customFormat="1" ht="12.75" customHeight="1" x14ac:dyDescent="0.2">
      <c r="H6151" s="28"/>
    </row>
    <row r="6152" spans="8:8" s="24" customFormat="1" ht="12.75" customHeight="1" x14ac:dyDescent="0.2">
      <c r="H6152" s="28"/>
    </row>
    <row r="6153" spans="8:8" s="24" customFormat="1" ht="12.75" customHeight="1" x14ac:dyDescent="0.2">
      <c r="H6153" s="28"/>
    </row>
    <row r="6154" spans="8:8" s="24" customFormat="1" ht="12.75" customHeight="1" x14ac:dyDescent="0.2">
      <c r="H6154" s="28"/>
    </row>
    <row r="6155" spans="8:8" s="24" customFormat="1" ht="12.75" customHeight="1" x14ac:dyDescent="0.2">
      <c r="H6155" s="28"/>
    </row>
    <row r="6156" spans="8:8" s="24" customFormat="1" ht="12.75" customHeight="1" x14ac:dyDescent="0.2">
      <c r="H6156" s="28"/>
    </row>
    <row r="6157" spans="8:8" s="24" customFormat="1" ht="12.75" customHeight="1" x14ac:dyDescent="0.2">
      <c r="H6157" s="28"/>
    </row>
    <row r="6158" spans="8:8" s="24" customFormat="1" ht="12.75" customHeight="1" x14ac:dyDescent="0.2">
      <c r="H6158" s="28"/>
    </row>
    <row r="6159" spans="8:8" s="24" customFormat="1" ht="12.75" customHeight="1" x14ac:dyDescent="0.2">
      <c r="H6159" s="28"/>
    </row>
    <row r="6160" spans="8:8" s="24" customFormat="1" ht="12.75" customHeight="1" x14ac:dyDescent="0.2">
      <c r="H6160" s="28"/>
    </row>
    <row r="6161" spans="8:8" s="24" customFormat="1" ht="12.75" customHeight="1" x14ac:dyDescent="0.2">
      <c r="H6161" s="28"/>
    </row>
    <row r="6162" spans="8:8" s="24" customFormat="1" ht="12.75" customHeight="1" x14ac:dyDescent="0.2">
      <c r="H6162" s="28"/>
    </row>
    <row r="6163" spans="8:8" s="24" customFormat="1" ht="12.75" customHeight="1" x14ac:dyDescent="0.2">
      <c r="H6163" s="28"/>
    </row>
    <row r="6164" spans="8:8" s="24" customFormat="1" ht="12.75" customHeight="1" x14ac:dyDescent="0.2">
      <c r="H6164" s="28"/>
    </row>
    <row r="6165" spans="8:8" s="24" customFormat="1" ht="12.75" customHeight="1" x14ac:dyDescent="0.2">
      <c r="H6165" s="28"/>
    </row>
    <row r="6166" spans="8:8" s="24" customFormat="1" ht="12.75" customHeight="1" x14ac:dyDescent="0.2">
      <c r="H6166" s="28"/>
    </row>
    <row r="6167" spans="8:8" s="24" customFormat="1" ht="12.75" customHeight="1" x14ac:dyDescent="0.2">
      <c r="H6167" s="28"/>
    </row>
    <row r="6168" spans="8:8" s="24" customFormat="1" ht="12.75" customHeight="1" x14ac:dyDescent="0.2">
      <c r="H6168" s="28"/>
    </row>
    <row r="6169" spans="8:8" s="24" customFormat="1" ht="12.75" customHeight="1" x14ac:dyDescent="0.2">
      <c r="H6169" s="28"/>
    </row>
    <row r="6170" spans="8:8" s="24" customFormat="1" ht="12.75" customHeight="1" x14ac:dyDescent="0.2">
      <c r="H6170" s="28"/>
    </row>
    <row r="6171" spans="8:8" s="24" customFormat="1" ht="12.75" customHeight="1" x14ac:dyDescent="0.2">
      <c r="H6171" s="28"/>
    </row>
    <row r="6172" spans="8:8" s="24" customFormat="1" ht="12.75" customHeight="1" x14ac:dyDescent="0.2">
      <c r="H6172" s="28"/>
    </row>
    <row r="6173" spans="8:8" s="24" customFormat="1" ht="12.75" customHeight="1" x14ac:dyDescent="0.2">
      <c r="H6173" s="28"/>
    </row>
    <row r="6174" spans="8:8" s="24" customFormat="1" ht="12.75" customHeight="1" x14ac:dyDescent="0.2">
      <c r="H6174" s="28"/>
    </row>
    <row r="6175" spans="8:8" s="24" customFormat="1" ht="12.75" customHeight="1" x14ac:dyDescent="0.2">
      <c r="H6175" s="28"/>
    </row>
    <row r="6176" spans="8:8" s="24" customFormat="1" ht="12.75" customHeight="1" x14ac:dyDescent="0.2">
      <c r="H6176" s="28"/>
    </row>
    <row r="6177" spans="8:8" s="24" customFormat="1" ht="12.75" customHeight="1" x14ac:dyDescent="0.2">
      <c r="H6177" s="28"/>
    </row>
    <row r="6178" spans="8:8" s="24" customFormat="1" ht="12.75" customHeight="1" x14ac:dyDescent="0.2">
      <c r="H6178" s="28"/>
    </row>
    <row r="6179" spans="8:8" s="24" customFormat="1" ht="12.75" customHeight="1" x14ac:dyDescent="0.2">
      <c r="H6179" s="28"/>
    </row>
    <row r="6180" spans="8:8" s="24" customFormat="1" ht="12.75" customHeight="1" x14ac:dyDescent="0.2">
      <c r="H6180" s="28"/>
    </row>
    <row r="6181" spans="8:8" s="24" customFormat="1" ht="12.75" customHeight="1" x14ac:dyDescent="0.2">
      <c r="H6181" s="28"/>
    </row>
    <row r="6182" spans="8:8" s="24" customFormat="1" ht="12.75" customHeight="1" x14ac:dyDescent="0.2">
      <c r="H6182" s="28"/>
    </row>
    <row r="6183" spans="8:8" s="24" customFormat="1" ht="12.75" customHeight="1" x14ac:dyDescent="0.2">
      <c r="H6183" s="28"/>
    </row>
    <row r="6184" spans="8:8" s="24" customFormat="1" ht="12.75" customHeight="1" x14ac:dyDescent="0.2">
      <c r="H6184" s="28"/>
    </row>
    <row r="6185" spans="8:8" s="24" customFormat="1" ht="12.75" customHeight="1" x14ac:dyDescent="0.2">
      <c r="H6185" s="28"/>
    </row>
    <row r="6186" spans="8:8" s="24" customFormat="1" ht="12.75" customHeight="1" x14ac:dyDescent="0.2">
      <c r="H6186" s="28"/>
    </row>
    <row r="6187" spans="8:8" s="24" customFormat="1" ht="12.75" customHeight="1" x14ac:dyDescent="0.2">
      <c r="H6187" s="28"/>
    </row>
    <row r="6188" spans="8:8" s="24" customFormat="1" ht="12.75" customHeight="1" x14ac:dyDescent="0.2">
      <c r="H6188" s="28"/>
    </row>
    <row r="6189" spans="8:8" s="24" customFormat="1" ht="12.75" customHeight="1" x14ac:dyDescent="0.2">
      <c r="H6189" s="28"/>
    </row>
    <row r="6190" spans="8:8" s="24" customFormat="1" ht="12.75" customHeight="1" x14ac:dyDescent="0.2">
      <c r="H6190" s="28"/>
    </row>
    <row r="6191" spans="8:8" s="24" customFormat="1" ht="12.75" customHeight="1" x14ac:dyDescent="0.2">
      <c r="H6191" s="28"/>
    </row>
    <row r="6192" spans="8:8" s="24" customFormat="1" ht="12.75" customHeight="1" x14ac:dyDescent="0.2">
      <c r="H6192" s="28"/>
    </row>
    <row r="6193" spans="8:8" s="24" customFormat="1" ht="12.75" customHeight="1" x14ac:dyDescent="0.2">
      <c r="H6193" s="28"/>
    </row>
    <row r="6194" spans="8:8" s="24" customFormat="1" ht="12.75" customHeight="1" x14ac:dyDescent="0.2">
      <c r="H6194" s="28"/>
    </row>
    <row r="6195" spans="8:8" s="24" customFormat="1" ht="12.75" customHeight="1" x14ac:dyDescent="0.2">
      <c r="H6195" s="28"/>
    </row>
    <row r="6196" spans="8:8" s="24" customFormat="1" ht="12.75" customHeight="1" x14ac:dyDescent="0.2">
      <c r="H6196" s="28"/>
    </row>
    <row r="6197" spans="8:8" s="24" customFormat="1" ht="12.75" customHeight="1" x14ac:dyDescent="0.2">
      <c r="H6197" s="28"/>
    </row>
    <row r="6198" spans="8:8" s="24" customFormat="1" ht="12.75" customHeight="1" x14ac:dyDescent="0.2">
      <c r="H6198" s="28"/>
    </row>
    <row r="6199" spans="8:8" s="24" customFormat="1" ht="12.75" customHeight="1" x14ac:dyDescent="0.2">
      <c r="H6199" s="28"/>
    </row>
    <row r="6200" spans="8:8" s="24" customFormat="1" ht="12.75" customHeight="1" x14ac:dyDescent="0.2">
      <c r="H6200" s="28"/>
    </row>
    <row r="6201" spans="8:8" s="24" customFormat="1" ht="12.75" customHeight="1" x14ac:dyDescent="0.2">
      <c r="H6201" s="28"/>
    </row>
    <row r="6202" spans="8:8" s="24" customFormat="1" ht="12.75" customHeight="1" x14ac:dyDescent="0.2">
      <c r="H6202" s="28"/>
    </row>
    <row r="6203" spans="8:8" s="24" customFormat="1" ht="12.75" customHeight="1" x14ac:dyDescent="0.2">
      <c r="H6203" s="28"/>
    </row>
    <row r="6204" spans="8:8" s="24" customFormat="1" ht="12.75" customHeight="1" x14ac:dyDescent="0.2">
      <c r="H6204" s="28"/>
    </row>
    <row r="6205" spans="8:8" s="24" customFormat="1" ht="12.75" customHeight="1" x14ac:dyDescent="0.2">
      <c r="H6205" s="28"/>
    </row>
    <row r="6206" spans="8:8" s="24" customFormat="1" ht="12.75" customHeight="1" x14ac:dyDescent="0.2">
      <c r="H6206" s="28"/>
    </row>
    <row r="6207" spans="8:8" s="24" customFormat="1" ht="12.75" customHeight="1" x14ac:dyDescent="0.2">
      <c r="H6207" s="28"/>
    </row>
    <row r="6208" spans="8:8" s="24" customFormat="1" ht="12.75" customHeight="1" x14ac:dyDescent="0.2">
      <c r="H6208" s="28"/>
    </row>
    <row r="6209" spans="8:8" s="24" customFormat="1" ht="12.75" customHeight="1" x14ac:dyDescent="0.2">
      <c r="H6209" s="28"/>
    </row>
    <row r="6210" spans="8:8" s="24" customFormat="1" ht="12.75" customHeight="1" x14ac:dyDescent="0.2">
      <c r="H6210" s="28"/>
    </row>
    <row r="6211" spans="8:8" s="24" customFormat="1" ht="12.75" customHeight="1" x14ac:dyDescent="0.2">
      <c r="H6211" s="28"/>
    </row>
    <row r="6212" spans="8:8" s="24" customFormat="1" ht="12.75" customHeight="1" x14ac:dyDescent="0.2">
      <c r="H6212" s="28"/>
    </row>
    <row r="6213" spans="8:8" s="24" customFormat="1" ht="12.75" customHeight="1" x14ac:dyDescent="0.2">
      <c r="H6213" s="28"/>
    </row>
    <row r="6214" spans="8:8" s="24" customFormat="1" ht="12.75" customHeight="1" x14ac:dyDescent="0.2">
      <c r="H6214" s="28"/>
    </row>
    <row r="6215" spans="8:8" s="24" customFormat="1" ht="12.75" customHeight="1" x14ac:dyDescent="0.2">
      <c r="H6215" s="28"/>
    </row>
    <row r="6216" spans="8:8" s="24" customFormat="1" ht="12.75" customHeight="1" x14ac:dyDescent="0.2">
      <c r="H6216" s="28"/>
    </row>
    <row r="6217" spans="8:8" s="24" customFormat="1" ht="12.75" customHeight="1" x14ac:dyDescent="0.2">
      <c r="H6217" s="28"/>
    </row>
    <row r="6218" spans="8:8" s="24" customFormat="1" ht="12.75" customHeight="1" x14ac:dyDescent="0.2">
      <c r="H6218" s="28"/>
    </row>
    <row r="6219" spans="8:8" s="24" customFormat="1" ht="12.75" customHeight="1" x14ac:dyDescent="0.2">
      <c r="H6219" s="28"/>
    </row>
    <row r="6220" spans="8:8" s="24" customFormat="1" ht="12.75" customHeight="1" x14ac:dyDescent="0.2">
      <c r="H6220" s="28"/>
    </row>
    <row r="6221" spans="8:8" s="24" customFormat="1" ht="12.75" customHeight="1" x14ac:dyDescent="0.2">
      <c r="H6221" s="28"/>
    </row>
    <row r="6222" spans="8:8" s="24" customFormat="1" ht="12.75" customHeight="1" x14ac:dyDescent="0.2">
      <c r="H6222" s="28"/>
    </row>
    <row r="6223" spans="8:8" s="24" customFormat="1" ht="12.75" customHeight="1" x14ac:dyDescent="0.2">
      <c r="H6223" s="28"/>
    </row>
    <row r="6224" spans="8:8" s="24" customFormat="1" ht="12.75" customHeight="1" x14ac:dyDescent="0.2">
      <c r="H6224" s="28"/>
    </row>
    <row r="6225" spans="8:8" s="24" customFormat="1" ht="12.75" customHeight="1" x14ac:dyDescent="0.2">
      <c r="H6225" s="28"/>
    </row>
    <row r="6226" spans="8:8" s="24" customFormat="1" ht="12.75" customHeight="1" x14ac:dyDescent="0.2">
      <c r="H6226" s="28"/>
    </row>
    <row r="6227" spans="8:8" s="24" customFormat="1" ht="12.75" customHeight="1" x14ac:dyDescent="0.2">
      <c r="H6227" s="28"/>
    </row>
    <row r="6228" spans="8:8" s="24" customFormat="1" ht="12.75" customHeight="1" x14ac:dyDescent="0.2">
      <c r="H6228" s="28"/>
    </row>
    <row r="6229" spans="8:8" s="24" customFormat="1" ht="12.75" customHeight="1" x14ac:dyDescent="0.2">
      <c r="H6229" s="28"/>
    </row>
    <row r="6230" spans="8:8" s="24" customFormat="1" ht="12.75" customHeight="1" x14ac:dyDescent="0.2">
      <c r="H6230" s="28"/>
    </row>
    <row r="6231" spans="8:8" s="24" customFormat="1" ht="12.75" customHeight="1" x14ac:dyDescent="0.2">
      <c r="H6231" s="28"/>
    </row>
    <row r="6232" spans="8:8" s="24" customFormat="1" ht="12.75" customHeight="1" x14ac:dyDescent="0.2">
      <c r="H6232" s="28"/>
    </row>
    <row r="6233" spans="8:8" s="24" customFormat="1" ht="12.75" customHeight="1" x14ac:dyDescent="0.2">
      <c r="H6233" s="28"/>
    </row>
    <row r="6234" spans="8:8" s="24" customFormat="1" ht="12.75" customHeight="1" x14ac:dyDescent="0.2">
      <c r="H6234" s="28"/>
    </row>
    <row r="6235" spans="8:8" s="24" customFormat="1" ht="12.75" customHeight="1" x14ac:dyDescent="0.2">
      <c r="H6235" s="28"/>
    </row>
    <row r="6236" spans="8:8" s="24" customFormat="1" ht="12.75" customHeight="1" x14ac:dyDescent="0.2">
      <c r="H6236" s="28"/>
    </row>
    <row r="6237" spans="8:8" s="24" customFormat="1" ht="12.75" customHeight="1" x14ac:dyDescent="0.2">
      <c r="H6237" s="28"/>
    </row>
    <row r="6238" spans="8:8" s="24" customFormat="1" ht="12.75" customHeight="1" x14ac:dyDescent="0.2">
      <c r="H6238" s="28"/>
    </row>
    <row r="6239" spans="8:8" s="24" customFormat="1" ht="12.75" customHeight="1" x14ac:dyDescent="0.2">
      <c r="H6239" s="28"/>
    </row>
    <row r="6240" spans="8:8" s="24" customFormat="1" ht="12.75" customHeight="1" x14ac:dyDescent="0.2">
      <c r="H6240" s="28"/>
    </row>
    <row r="6241" spans="8:8" s="24" customFormat="1" ht="12.75" customHeight="1" x14ac:dyDescent="0.2">
      <c r="H6241" s="28"/>
    </row>
    <row r="6242" spans="8:8" s="24" customFormat="1" ht="12.75" customHeight="1" x14ac:dyDescent="0.2">
      <c r="H6242" s="28"/>
    </row>
    <row r="6243" spans="8:8" s="24" customFormat="1" ht="12.75" customHeight="1" x14ac:dyDescent="0.2">
      <c r="H6243" s="28"/>
    </row>
    <row r="6244" spans="8:8" s="24" customFormat="1" ht="12.75" customHeight="1" x14ac:dyDescent="0.2">
      <c r="H6244" s="28"/>
    </row>
    <row r="6245" spans="8:8" s="24" customFormat="1" ht="12.75" customHeight="1" x14ac:dyDescent="0.2">
      <c r="H6245" s="28"/>
    </row>
    <row r="6246" spans="8:8" s="24" customFormat="1" ht="12.75" customHeight="1" x14ac:dyDescent="0.2">
      <c r="H6246" s="28"/>
    </row>
    <row r="6247" spans="8:8" s="24" customFormat="1" ht="12.75" customHeight="1" x14ac:dyDescent="0.2">
      <c r="H6247" s="28"/>
    </row>
    <row r="6248" spans="8:8" s="24" customFormat="1" ht="12.75" customHeight="1" x14ac:dyDescent="0.2">
      <c r="H6248" s="28"/>
    </row>
    <row r="6249" spans="8:8" s="24" customFormat="1" ht="12.75" customHeight="1" x14ac:dyDescent="0.2">
      <c r="H6249" s="28"/>
    </row>
    <row r="6250" spans="8:8" s="24" customFormat="1" ht="12.75" customHeight="1" x14ac:dyDescent="0.2">
      <c r="H6250" s="28"/>
    </row>
    <row r="6251" spans="8:8" s="24" customFormat="1" ht="12.75" customHeight="1" x14ac:dyDescent="0.2">
      <c r="H6251" s="28"/>
    </row>
    <row r="6252" spans="8:8" s="24" customFormat="1" ht="12.75" customHeight="1" x14ac:dyDescent="0.2">
      <c r="H6252" s="28"/>
    </row>
    <row r="6253" spans="8:8" s="24" customFormat="1" ht="12.75" customHeight="1" x14ac:dyDescent="0.2">
      <c r="H6253" s="28"/>
    </row>
    <row r="6254" spans="8:8" s="24" customFormat="1" ht="12.75" customHeight="1" x14ac:dyDescent="0.2">
      <c r="H6254" s="28"/>
    </row>
    <row r="6255" spans="8:8" s="24" customFormat="1" ht="12.75" customHeight="1" x14ac:dyDescent="0.2">
      <c r="H6255" s="28"/>
    </row>
    <row r="6256" spans="8:8" s="24" customFormat="1" ht="12.75" customHeight="1" x14ac:dyDescent="0.2">
      <c r="H6256" s="28"/>
    </row>
    <row r="6257" spans="8:8" s="24" customFormat="1" ht="12.75" customHeight="1" x14ac:dyDescent="0.2">
      <c r="H6257" s="28"/>
    </row>
    <row r="6258" spans="8:8" s="24" customFormat="1" ht="12.75" customHeight="1" x14ac:dyDescent="0.2">
      <c r="H6258" s="28"/>
    </row>
    <row r="6259" spans="8:8" s="24" customFormat="1" ht="12.75" customHeight="1" x14ac:dyDescent="0.2">
      <c r="H6259" s="28"/>
    </row>
    <row r="6260" spans="8:8" s="24" customFormat="1" ht="12.75" customHeight="1" x14ac:dyDescent="0.2">
      <c r="H6260" s="28"/>
    </row>
    <row r="6261" spans="8:8" s="24" customFormat="1" ht="12.75" customHeight="1" x14ac:dyDescent="0.2">
      <c r="H6261" s="28"/>
    </row>
    <row r="6262" spans="8:8" s="24" customFormat="1" ht="12.75" customHeight="1" x14ac:dyDescent="0.2">
      <c r="H6262" s="28"/>
    </row>
    <row r="6263" spans="8:8" s="24" customFormat="1" ht="12.75" customHeight="1" x14ac:dyDescent="0.2">
      <c r="H6263" s="28"/>
    </row>
    <row r="6264" spans="8:8" s="24" customFormat="1" ht="12.75" customHeight="1" x14ac:dyDescent="0.2">
      <c r="H6264" s="28"/>
    </row>
    <row r="6265" spans="8:8" s="24" customFormat="1" ht="12.75" customHeight="1" x14ac:dyDescent="0.2">
      <c r="H6265" s="28"/>
    </row>
    <row r="6266" spans="8:8" s="24" customFormat="1" ht="12.75" customHeight="1" x14ac:dyDescent="0.2">
      <c r="H6266" s="28"/>
    </row>
    <row r="6267" spans="8:8" s="24" customFormat="1" ht="12.75" customHeight="1" x14ac:dyDescent="0.2">
      <c r="H6267" s="28"/>
    </row>
    <row r="6268" spans="8:8" s="24" customFormat="1" ht="12.75" customHeight="1" x14ac:dyDescent="0.2">
      <c r="H6268" s="28"/>
    </row>
    <row r="6269" spans="8:8" s="24" customFormat="1" ht="12.75" customHeight="1" x14ac:dyDescent="0.2">
      <c r="H6269" s="28"/>
    </row>
    <row r="6270" spans="8:8" s="24" customFormat="1" ht="12.75" customHeight="1" x14ac:dyDescent="0.2">
      <c r="H6270" s="28"/>
    </row>
    <row r="6271" spans="8:8" s="24" customFormat="1" ht="12.75" customHeight="1" x14ac:dyDescent="0.2">
      <c r="H6271" s="28"/>
    </row>
    <row r="6272" spans="8:8" s="24" customFormat="1" ht="12.75" customHeight="1" x14ac:dyDescent="0.2">
      <c r="H6272" s="28"/>
    </row>
    <row r="6273" spans="8:8" s="24" customFormat="1" ht="12.75" customHeight="1" x14ac:dyDescent="0.2">
      <c r="H6273" s="28"/>
    </row>
    <row r="6274" spans="8:8" s="24" customFormat="1" ht="12.75" customHeight="1" x14ac:dyDescent="0.2">
      <c r="H6274" s="28"/>
    </row>
    <row r="6275" spans="8:8" s="24" customFormat="1" ht="12.75" customHeight="1" x14ac:dyDescent="0.2">
      <c r="H6275" s="28"/>
    </row>
    <row r="6276" spans="8:8" s="24" customFormat="1" ht="12.75" customHeight="1" x14ac:dyDescent="0.2">
      <c r="H6276" s="28"/>
    </row>
    <row r="6277" spans="8:8" s="24" customFormat="1" ht="12.75" customHeight="1" x14ac:dyDescent="0.2">
      <c r="H6277" s="28"/>
    </row>
    <row r="6278" spans="8:8" s="24" customFormat="1" ht="12.75" customHeight="1" x14ac:dyDescent="0.2">
      <c r="H6278" s="28"/>
    </row>
    <row r="6279" spans="8:8" s="24" customFormat="1" ht="12.75" customHeight="1" x14ac:dyDescent="0.2">
      <c r="H6279" s="28"/>
    </row>
    <row r="6280" spans="8:8" s="24" customFormat="1" ht="12.75" customHeight="1" x14ac:dyDescent="0.2">
      <c r="H6280" s="28"/>
    </row>
    <row r="6281" spans="8:8" s="24" customFormat="1" ht="12.75" customHeight="1" x14ac:dyDescent="0.2">
      <c r="H6281" s="28"/>
    </row>
    <row r="6282" spans="8:8" s="24" customFormat="1" ht="12.75" customHeight="1" x14ac:dyDescent="0.2">
      <c r="H6282" s="28"/>
    </row>
    <row r="6283" spans="8:8" s="24" customFormat="1" ht="12.75" customHeight="1" x14ac:dyDescent="0.2">
      <c r="H6283" s="28"/>
    </row>
    <row r="6284" spans="8:8" s="24" customFormat="1" ht="12.75" customHeight="1" x14ac:dyDescent="0.2">
      <c r="H6284" s="28"/>
    </row>
    <row r="6285" spans="8:8" s="24" customFormat="1" ht="12.75" customHeight="1" x14ac:dyDescent="0.2">
      <c r="H6285" s="28"/>
    </row>
    <row r="6286" spans="8:8" s="24" customFormat="1" ht="12.75" customHeight="1" x14ac:dyDescent="0.2">
      <c r="H6286" s="28"/>
    </row>
    <row r="6287" spans="8:8" s="24" customFormat="1" ht="12.75" customHeight="1" x14ac:dyDescent="0.2">
      <c r="H6287" s="28"/>
    </row>
    <row r="6288" spans="8:8" s="24" customFormat="1" ht="12.75" customHeight="1" x14ac:dyDescent="0.2">
      <c r="H6288" s="28"/>
    </row>
    <row r="6289" spans="8:8" s="24" customFormat="1" ht="12.75" customHeight="1" x14ac:dyDescent="0.2">
      <c r="H6289" s="28"/>
    </row>
    <row r="6290" spans="8:8" s="24" customFormat="1" ht="12.75" customHeight="1" x14ac:dyDescent="0.2">
      <c r="H6290" s="28"/>
    </row>
    <row r="6291" spans="8:8" s="24" customFormat="1" ht="12.75" customHeight="1" x14ac:dyDescent="0.2">
      <c r="H6291" s="28"/>
    </row>
    <row r="6292" spans="8:8" s="24" customFormat="1" ht="12.75" customHeight="1" x14ac:dyDescent="0.2">
      <c r="H6292" s="28"/>
    </row>
    <row r="6293" spans="8:8" s="24" customFormat="1" ht="12.75" customHeight="1" x14ac:dyDescent="0.2">
      <c r="H6293" s="28"/>
    </row>
    <row r="6294" spans="8:8" s="24" customFormat="1" ht="12.75" customHeight="1" x14ac:dyDescent="0.2">
      <c r="H6294" s="28"/>
    </row>
    <row r="6295" spans="8:8" s="24" customFormat="1" ht="12.75" customHeight="1" x14ac:dyDescent="0.2">
      <c r="H6295" s="28"/>
    </row>
    <row r="6296" spans="8:8" s="24" customFormat="1" ht="12.75" customHeight="1" x14ac:dyDescent="0.2">
      <c r="H6296" s="28"/>
    </row>
    <row r="6297" spans="8:8" s="24" customFormat="1" ht="12.75" customHeight="1" x14ac:dyDescent="0.2">
      <c r="H6297" s="28"/>
    </row>
    <row r="6298" spans="8:8" s="24" customFormat="1" ht="12.75" customHeight="1" x14ac:dyDescent="0.2">
      <c r="H6298" s="28"/>
    </row>
    <row r="6299" spans="8:8" s="24" customFormat="1" ht="12.75" customHeight="1" x14ac:dyDescent="0.2">
      <c r="H6299" s="28"/>
    </row>
    <row r="6300" spans="8:8" s="24" customFormat="1" ht="12.75" customHeight="1" x14ac:dyDescent="0.2">
      <c r="H6300" s="28"/>
    </row>
    <row r="6301" spans="8:8" s="24" customFormat="1" ht="12.75" customHeight="1" x14ac:dyDescent="0.2">
      <c r="H6301" s="28"/>
    </row>
    <row r="6302" spans="8:8" s="24" customFormat="1" ht="12.75" customHeight="1" x14ac:dyDescent="0.2">
      <c r="H6302" s="28"/>
    </row>
    <row r="6303" spans="8:8" s="24" customFormat="1" ht="12.75" customHeight="1" x14ac:dyDescent="0.2">
      <c r="H6303" s="28"/>
    </row>
    <row r="6304" spans="8:8" s="24" customFormat="1" ht="12.75" customHeight="1" x14ac:dyDescent="0.2">
      <c r="H6304" s="28"/>
    </row>
    <row r="6305" spans="8:8" s="24" customFormat="1" ht="12.75" customHeight="1" x14ac:dyDescent="0.2">
      <c r="H6305" s="28"/>
    </row>
    <row r="6306" spans="8:8" s="24" customFormat="1" ht="12.75" customHeight="1" x14ac:dyDescent="0.2">
      <c r="H6306" s="28"/>
    </row>
    <row r="6307" spans="8:8" s="24" customFormat="1" ht="12.75" customHeight="1" x14ac:dyDescent="0.2">
      <c r="H6307" s="28"/>
    </row>
    <row r="6308" spans="8:8" s="24" customFormat="1" ht="12.75" customHeight="1" x14ac:dyDescent="0.2">
      <c r="H6308" s="28"/>
    </row>
    <row r="6309" spans="8:8" s="24" customFormat="1" ht="12.75" customHeight="1" x14ac:dyDescent="0.2">
      <c r="H6309" s="28"/>
    </row>
    <row r="6310" spans="8:8" s="24" customFormat="1" ht="12.75" customHeight="1" x14ac:dyDescent="0.2">
      <c r="H6310" s="28"/>
    </row>
    <row r="6311" spans="8:8" s="24" customFormat="1" ht="12.75" customHeight="1" x14ac:dyDescent="0.2">
      <c r="H6311" s="28"/>
    </row>
    <row r="6312" spans="8:8" s="24" customFormat="1" ht="12.75" customHeight="1" x14ac:dyDescent="0.2">
      <c r="H6312" s="28"/>
    </row>
    <row r="6313" spans="8:8" s="24" customFormat="1" ht="12.75" customHeight="1" x14ac:dyDescent="0.2">
      <c r="H6313" s="28"/>
    </row>
    <row r="6314" spans="8:8" s="24" customFormat="1" ht="12.75" customHeight="1" x14ac:dyDescent="0.2">
      <c r="H6314" s="28"/>
    </row>
    <row r="6315" spans="8:8" s="24" customFormat="1" ht="12.75" customHeight="1" x14ac:dyDescent="0.2">
      <c r="H6315" s="28"/>
    </row>
    <row r="6316" spans="8:8" s="24" customFormat="1" ht="12.75" customHeight="1" x14ac:dyDescent="0.2">
      <c r="H6316" s="28"/>
    </row>
    <row r="6317" spans="8:8" s="24" customFormat="1" ht="12.75" customHeight="1" x14ac:dyDescent="0.2">
      <c r="H6317" s="28"/>
    </row>
    <row r="6318" spans="8:8" s="24" customFormat="1" ht="12.75" customHeight="1" x14ac:dyDescent="0.2">
      <c r="H6318" s="28"/>
    </row>
    <row r="6319" spans="8:8" s="24" customFormat="1" ht="12.75" customHeight="1" x14ac:dyDescent="0.2">
      <c r="H6319" s="28"/>
    </row>
    <row r="6320" spans="8:8" s="24" customFormat="1" ht="12.75" customHeight="1" x14ac:dyDescent="0.2">
      <c r="H6320" s="28"/>
    </row>
    <row r="6321" spans="8:8" s="24" customFormat="1" ht="12.75" customHeight="1" x14ac:dyDescent="0.2">
      <c r="H6321" s="28"/>
    </row>
    <row r="6322" spans="8:8" s="24" customFormat="1" ht="12.75" customHeight="1" x14ac:dyDescent="0.2">
      <c r="H6322" s="28"/>
    </row>
    <row r="6323" spans="8:8" s="24" customFormat="1" ht="12.75" customHeight="1" x14ac:dyDescent="0.2">
      <c r="H6323" s="28"/>
    </row>
    <row r="6324" spans="8:8" s="24" customFormat="1" ht="12.75" customHeight="1" x14ac:dyDescent="0.2">
      <c r="H6324" s="28"/>
    </row>
    <row r="6325" spans="8:8" s="24" customFormat="1" ht="12.75" customHeight="1" x14ac:dyDescent="0.2">
      <c r="H6325" s="28"/>
    </row>
    <row r="6326" spans="8:8" s="24" customFormat="1" ht="12.75" customHeight="1" x14ac:dyDescent="0.2">
      <c r="H6326" s="28"/>
    </row>
    <row r="6327" spans="8:8" s="24" customFormat="1" ht="12.75" customHeight="1" x14ac:dyDescent="0.2">
      <c r="H6327" s="28"/>
    </row>
    <row r="6328" spans="8:8" s="24" customFormat="1" ht="12.75" customHeight="1" x14ac:dyDescent="0.2">
      <c r="H6328" s="28"/>
    </row>
    <row r="6329" spans="8:8" s="24" customFormat="1" ht="12.75" customHeight="1" x14ac:dyDescent="0.2">
      <c r="H6329" s="28"/>
    </row>
    <row r="6330" spans="8:8" s="24" customFormat="1" ht="12.75" customHeight="1" x14ac:dyDescent="0.2">
      <c r="H6330" s="28"/>
    </row>
    <row r="6331" spans="8:8" s="24" customFormat="1" ht="12.75" customHeight="1" x14ac:dyDescent="0.2">
      <c r="H6331" s="28"/>
    </row>
    <row r="6332" spans="8:8" s="24" customFormat="1" ht="12.75" customHeight="1" x14ac:dyDescent="0.2">
      <c r="H6332" s="28"/>
    </row>
    <row r="6333" spans="8:8" s="24" customFormat="1" ht="12.75" customHeight="1" x14ac:dyDescent="0.2">
      <c r="H6333" s="28"/>
    </row>
    <row r="6334" spans="8:8" s="24" customFormat="1" ht="12.75" customHeight="1" x14ac:dyDescent="0.2">
      <c r="H6334" s="28"/>
    </row>
    <row r="6335" spans="8:8" s="24" customFormat="1" ht="12.75" customHeight="1" x14ac:dyDescent="0.2">
      <c r="H6335" s="28"/>
    </row>
    <row r="6336" spans="8:8" s="24" customFormat="1" ht="12.75" customHeight="1" x14ac:dyDescent="0.2">
      <c r="H6336" s="28"/>
    </row>
    <row r="6337" spans="8:8" s="24" customFormat="1" ht="12.75" customHeight="1" x14ac:dyDescent="0.2">
      <c r="H6337" s="28"/>
    </row>
    <row r="6338" spans="8:8" s="24" customFormat="1" ht="12.75" customHeight="1" x14ac:dyDescent="0.2">
      <c r="H6338" s="28"/>
    </row>
    <row r="6339" spans="8:8" s="24" customFormat="1" ht="12.75" customHeight="1" x14ac:dyDescent="0.2">
      <c r="H6339" s="28"/>
    </row>
    <row r="6340" spans="8:8" s="24" customFormat="1" ht="12.75" customHeight="1" x14ac:dyDescent="0.2">
      <c r="H6340" s="28"/>
    </row>
    <row r="6341" spans="8:8" s="24" customFormat="1" ht="12.75" customHeight="1" x14ac:dyDescent="0.2">
      <c r="H6341" s="28"/>
    </row>
    <row r="6342" spans="8:8" s="24" customFormat="1" ht="12.75" customHeight="1" x14ac:dyDescent="0.2">
      <c r="H6342" s="28"/>
    </row>
    <row r="6343" spans="8:8" s="24" customFormat="1" ht="12.75" customHeight="1" x14ac:dyDescent="0.2">
      <c r="H6343" s="28"/>
    </row>
    <row r="6344" spans="8:8" s="24" customFormat="1" ht="12.75" customHeight="1" x14ac:dyDescent="0.2">
      <c r="H6344" s="28"/>
    </row>
    <row r="6345" spans="8:8" s="24" customFormat="1" ht="12.75" customHeight="1" x14ac:dyDescent="0.2">
      <c r="H6345" s="28"/>
    </row>
    <row r="6346" spans="8:8" s="24" customFormat="1" ht="12.75" customHeight="1" x14ac:dyDescent="0.2">
      <c r="H6346" s="28"/>
    </row>
    <row r="6347" spans="8:8" s="24" customFormat="1" ht="12.75" customHeight="1" x14ac:dyDescent="0.2">
      <c r="H6347" s="28"/>
    </row>
    <row r="6348" spans="8:8" s="24" customFormat="1" ht="12.75" customHeight="1" x14ac:dyDescent="0.2">
      <c r="H6348" s="28"/>
    </row>
    <row r="6349" spans="8:8" s="24" customFormat="1" ht="12.75" customHeight="1" x14ac:dyDescent="0.2">
      <c r="H6349" s="28"/>
    </row>
    <row r="6350" spans="8:8" s="24" customFormat="1" ht="12.75" customHeight="1" x14ac:dyDescent="0.2">
      <c r="H6350" s="28"/>
    </row>
    <row r="6351" spans="8:8" s="24" customFormat="1" ht="12.75" customHeight="1" x14ac:dyDescent="0.2">
      <c r="H6351" s="28"/>
    </row>
    <row r="6352" spans="8:8" s="24" customFormat="1" ht="12.75" customHeight="1" x14ac:dyDescent="0.2">
      <c r="H6352" s="28"/>
    </row>
    <row r="6353" spans="8:8" s="24" customFormat="1" ht="12.75" customHeight="1" x14ac:dyDescent="0.2">
      <c r="H6353" s="28"/>
    </row>
    <row r="6354" spans="8:8" s="24" customFormat="1" ht="12.75" customHeight="1" x14ac:dyDescent="0.2">
      <c r="H6354" s="28"/>
    </row>
    <row r="6355" spans="8:8" s="24" customFormat="1" ht="12.75" customHeight="1" x14ac:dyDescent="0.2">
      <c r="H6355" s="28"/>
    </row>
    <row r="6356" spans="8:8" s="24" customFormat="1" ht="12.75" customHeight="1" x14ac:dyDescent="0.2">
      <c r="H6356" s="28"/>
    </row>
    <row r="6357" spans="8:8" s="24" customFormat="1" ht="12.75" customHeight="1" x14ac:dyDescent="0.2">
      <c r="H6357" s="28"/>
    </row>
    <row r="6358" spans="8:8" s="24" customFormat="1" ht="12.75" customHeight="1" x14ac:dyDescent="0.2">
      <c r="H6358" s="28"/>
    </row>
    <row r="6359" spans="8:8" s="24" customFormat="1" ht="12.75" customHeight="1" x14ac:dyDescent="0.2">
      <c r="H6359" s="28"/>
    </row>
    <row r="6360" spans="8:8" s="24" customFormat="1" ht="12.75" customHeight="1" x14ac:dyDescent="0.2">
      <c r="H6360" s="28"/>
    </row>
    <row r="6361" spans="8:8" s="24" customFormat="1" ht="12.75" customHeight="1" x14ac:dyDescent="0.2">
      <c r="H6361" s="28"/>
    </row>
    <row r="6362" spans="8:8" s="24" customFormat="1" ht="12.75" customHeight="1" x14ac:dyDescent="0.2">
      <c r="H6362" s="28"/>
    </row>
    <row r="6363" spans="8:8" s="24" customFormat="1" ht="12.75" customHeight="1" x14ac:dyDescent="0.2">
      <c r="H6363" s="28"/>
    </row>
    <row r="6364" spans="8:8" s="24" customFormat="1" ht="12.75" customHeight="1" x14ac:dyDescent="0.2">
      <c r="H6364" s="28"/>
    </row>
    <row r="6365" spans="8:8" s="24" customFormat="1" ht="12.75" customHeight="1" x14ac:dyDescent="0.2">
      <c r="H6365" s="28"/>
    </row>
    <row r="6366" spans="8:8" s="24" customFormat="1" ht="12.75" customHeight="1" x14ac:dyDescent="0.2">
      <c r="H6366" s="28"/>
    </row>
    <row r="6367" spans="8:8" s="24" customFormat="1" ht="12.75" customHeight="1" x14ac:dyDescent="0.2">
      <c r="H6367" s="28"/>
    </row>
    <row r="6368" spans="8:8" s="24" customFormat="1" ht="12.75" customHeight="1" x14ac:dyDescent="0.2">
      <c r="H6368" s="28"/>
    </row>
    <row r="6369" spans="8:8" s="24" customFormat="1" ht="12.75" customHeight="1" x14ac:dyDescent="0.2">
      <c r="H6369" s="28"/>
    </row>
    <row r="6370" spans="8:8" s="24" customFormat="1" ht="12.75" customHeight="1" x14ac:dyDescent="0.2">
      <c r="H6370" s="28"/>
    </row>
    <row r="6371" spans="8:8" s="24" customFormat="1" ht="12.75" customHeight="1" x14ac:dyDescent="0.2">
      <c r="H6371" s="28"/>
    </row>
    <row r="6372" spans="8:8" s="24" customFormat="1" ht="12.75" customHeight="1" x14ac:dyDescent="0.2">
      <c r="H6372" s="28"/>
    </row>
    <row r="6373" spans="8:8" s="24" customFormat="1" ht="12.75" customHeight="1" x14ac:dyDescent="0.2">
      <c r="H6373" s="28"/>
    </row>
    <row r="6374" spans="8:8" s="24" customFormat="1" ht="12.75" customHeight="1" x14ac:dyDescent="0.2">
      <c r="H6374" s="28"/>
    </row>
    <row r="6375" spans="8:8" s="24" customFormat="1" ht="12.75" customHeight="1" x14ac:dyDescent="0.2">
      <c r="H6375" s="28"/>
    </row>
    <row r="6376" spans="8:8" s="24" customFormat="1" ht="12.75" customHeight="1" x14ac:dyDescent="0.2">
      <c r="H6376" s="28"/>
    </row>
    <row r="6377" spans="8:8" s="24" customFormat="1" ht="12.75" customHeight="1" x14ac:dyDescent="0.2">
      <c r="H6377" s="28"/>
    </row>
    <row r="6378" spans="8:8" s="24" customFormat="1" ht="12.75" customHeight="1" x14ac:dyDescent="0.2">
      <c r="H6378" s="28"/>
    </row>
    <row r="6379" spans="8:8" s="24" customFormat="1" ht="12.75" customHeight="1" x14ac:dyDescent="0.2">
      <c r="H6379" s="28"/>
    </row>
    <row r="6380" spans="8:8" s="24" customFormat="1" ht="12.75" customHeight="1" x14ac:dyDescent="0.2">
      <c r="H6380" s="28"/>
    </row>
    <row r="6381" spans="8:8" s="24" customFormat="1" ht="12.75" customHeight="1" x14ac:dyDescent="0.2">
      <c r="H6381" s="28"/>
    </row>
    <row r="6382" spans="8:8" s="24" customFormat="1" ht="12.75" customHeight="1" x14ac:dyDescent="0.2">
      <c r="H6382" s="28"/>
    </row>
    <row r="6383" spans="8:8" s="24" customFormat="1" ht="12.75" customHeight="1" x14ac:dyDescent="0.2">
      <c r="H6383" s="28"/>
    </row>
    <row r="6384" spans="8:8" s="24" customFormat="1" ht="12.75" customHeight="1" x14ac:dyDescent="0.2">
      <c r="H6384" s="28"/>
    </row>
    <row r="6385" spans="8:8" s="24" customFormat="1" ht="12.75" customHeight="1" x14ac:dyDescent="0.2">
      <c r="H6385" s="28"/>
    </row>
    <row r="6386" spans="8:8" s="24" customFormat="1" ht="12.75" customHeight="1" x14ac:dyDescent="0.2">
      <c r="H6386" s="28"/>
    </row>
    <row r="6387" spans="8:8" s="24" customFormat="1" ht="12.75" customHeight="1" x14ac:dyDescent="0.2">
      <c r="H6387" s="28"/>
    </row>
    <row r="6388" spans="8:8" s="24" customFormat="1" ht="12.75" customHeight="1" x14ac:dyDescent="0.2">
      <c r="H6388" s="28"/>
    </row>
    <row r="6389" spans="8:8" s="24" customFormat="1" ht="12.75" customHeight="1" x14ac:dyDescent="0.2">
      <c r="H6389" s="28"/>
    </row>
    <row r="6390" spans="8:8" s="24" customFormat="1" ht="12.75" customHeight="1" x14ac:dyDescent="0.2">
      <c r="H6390" s="28"/>
    </row>
    <row r="6391" spans="8:8" s="24" customFormat="1" ht="12.75" customHeight="1" x14ac:dyDescent="0.2">
      <c r="H6391" s="28"/>
    </row>
    <row r="6392" spans="8:8" s="24" customFormat="1" ht="12.75" customHeight="1" x14ac:dyDescent="0.2">
      <c r="H6392" s="28"/>
    </row>
    <row r="6393" spans="8:8" s="24" customFormat="1" ht="12.75" customHeight="1" x14ac:dyDescent="0.2">
      <c r="H6393" s="28"/>
    </row>
    <row r="6394" spans="8:8" s="24" customFormat="1" ht="12.75" customHeight="1" x14ac:dyDescent="0.2">
      <c r="H6394" s="28"/>
    </row>
    <row r="6395" spans="8:8" s="24" customFormat="1" ht="12.75" customHeight="1" x14ac:dyDescent="0.2">
      <c r="H6395" s="28"/>
    </row>
    <row r="6396" spans="8:8" s="24" customFormat="1" ht="12.75" customHeight="1" x14ac:dyDescent="0.2">
      <c r="H6396" s="28"/>
    </row>
    <row r="6397" spans="8:8" s="24" customFormat="1" ht="12.75" customHeight="1" x14ac:dyDescent="0.2">
      <c r="H6397" s="28"/>
    </row>
    <row r="6398" spans="8:8" s="24" customFormat="1" ht="12.75" customHeight="1" x14ac:dyDescent="0.2">
      <c r="H6398" s="28"/>
    </row>
    <row r="6399" spans="8:8" s="24" customFormat="1" ht="12.75" customHeight="1" x14ac:dyDescent="0.2">
      <c r="H6399" s="28"/>
    </row>
    <row r="6400" spans="8:8" s="24" customFormat="1" ht="12.75" customHeight="1" x14ac:dyDescent="0.2">
      <c r="H6400" s="28"/>
    </row>
    <row r="6401" spans="8:8" s="24" customFormat="1" ht="12.75" customHeight="1" x14ac:dyDescent="0.2">
      <c r="H6401" s="28"/>
    </row>
    <row r="6402" spans="8:8" s="24" customFormat="1" ht="12.75" customHeight="1" x14ac:dyDescent="0.2">
      <c r="H6402" s="28"/>
    </row>
    <row r="6403" spans="8:8" s="24" customFormat="1" ht="12.75" customHeight="1" x14ac:dyDescent="0.2">
      <c r="H6403" s="28"/>
    </row>
    <row r="6404" spans="8:8" s="24" customFormat="1" ht="12.75" customHeight="1" x14ac:dyDescent="0.2">
      <c r="H6404" s="28"/>
    </row>
    <row r="6405" spans="8:8" s="24" customFormat="1" ht="12.75" customHeight="1" x14ac:dyDescent="0.2">
      <c r="H6405" s="28"/>
    </row>
    <row r="6406" spans="8:8" s="24" customFormat="1" ht="12.75" customHeight="1" x14ac:dyDescent="0.2">
      <c r="H6406" s="28"/>
    </row>
    <row r="6407" spans="8:8" s="24" customFormat="1" ht="12.75" customHeight="1" x14ac:dyDescent="0.2">
      <c r="H6407" s="28"/>
    </row>
    <row r="6408" spans="8:8" s="24" customFormat="1" ht="12.75" customHeight="1" x14ac:dyDescent="0.2">
      <c r="H6408" s="28"/>
    </row>
    <row r="6409" spans="8:8" s="24" customFormat="1" ht="12.75" customHeight="1" x14ac:dyDescent="0.2">
      <c r="H6409" s="28"/>
    </row>
    <row r="6410" spans="8:8" s="24" customFormat="1" ht="12.75" customHeight="1" x14ac:dyDescent="0.2">
      <c r="H6410" s="28"/>
    </row>
    <row r="6411" spans="8:8" s="24" customFormat="1" ht="12.75" customHeight="1" x14ac:dyDescent="0.2">
      <c r="H6411" s="28"/>
    </row>
    <row r="6412" spans="8:8" s="24" customFormat="1" ht="12.75" customHeight="1" x14ac:dyDescent="0.2">
      <c r="H6412" s="28"/>
    </row>
    <row r="6413" spans="8:8" s="24" customFormat="1" ht="12.75" customHeight="1" x14ac:dyDescent="0.2">
      <c r="H6413" s="28"/>
    </row>
    <row r="6414" spans="8:8" s="24" customFormat="1" ht="12.75" customHeight="1" x14ac:dyDescent="0.2">
      <c r="H6414" s="28"/>
    </row>
    <row r="6415" spans="8:8" s="24" customFormat="1" ht="12.75" customHeight="1" x14ac:dyDescent="0.2">
      <c r="H6415" s="28"/>
    </row>
    <row r="6416" spans="8:8" s="24" customFormat="1" ht="12.75" customHeight="1" x14ac:dyDescent="0.2">
      <c r="H6416" s="28"/>
    </row>
    <row r="6417" spans="8:8" s="24" customFormat="1" ht="12.75" customHeight="1" x14ac:dyDescent="0.2">
      <c r="H6417" s="28"/>
    </row>
    <row r="6418" spans="8:8" s="24" customFormat="1" ht="12.75" customHeight="1" x14ac:dyDescent="0.2">
      <c r="H6418" s="28"/>
    </row>
    <row r="6419" spans="8:8" s="24" customFormat="1" ht="12.75" customHeight="1" x14ac:dyDescent="0.2">
      <c r="H6419" s="28"/>
    </row>
    <row r="6420" spans="8:8" s="24" customFormat="1" ht="12.75" customHeight="1" x14ac:dyDescent="0.2">
      <c r="H6420" s="28"/>
    </row>
    <row r="6421" spans="8:8" s="24" customFormat="1" ht="12.75" customHeight="1" x14ac:dyDescent="0.2">
      <c r="H6421" s="28"/>
    </row>
    <row r="6422" spans="8:8" s="24" customFormat="1" ht="12.75" customHeight="1" x14ac:dyDescent="0.2">
      <c r="H6422" s="28"/>
    </row>
    <row r="6423" spans="8:8" s="24" customFormat="1" ht="12.75" customHeight="1" x14ac:dyDescent="0.2">
      <c r="H6423" s="28"/>
    </row>
    <row r="6424" spans="8:8" s="24" customFormat="1" ht="12.75" customHeight="1" x14ac:dyDescent="0.2">
      <c r="H6424" s="28"/>
    </row>
    <row r="6425" spans="8:8" s="24" customFormat="1" ht="12.75" customHeight="1" x14ac:dyDescent="0.2">
      <c r="H6425" s="28"/>
    </row>
    <row r="6426" spans="8:8" s="24" customFormat="1" ht="12.75" customHeight="1" x14ac:dyDescent="0.2">
      <c r="H6426" s="28"/>
    </row>
    <row r="6427" spans="8:8" s="24" customFormat="1" ht="12.75" customHeight="1" x14ac:dyDescent="0.2">
      <c r="H6427" s="28"/>
    </row>
    <row r="6428" spans="8:8" s="24" customFormat="1" ht="12.75" customHeight="1" x14ac:dyDescent="0.2">
      <c r="H6428" s="28"/>
    </row>
    <row r="6429" spans="8:8" s="24" customFormat="1" ht="12.75" customHeight="1" x14ac:dyDescent="0.2">
      <c r="H6429" s="28"/>
    </row>
    <row r="6430" spans="8:8" s="24" customFormat="1" ht="12.75" customHeight="1" x14ac:dyDescent="0.2">
      <c r="H6430" s="28"/>
    </row>
    <row r="6431" spans="8:8" s="24" customFormat="1" ht="12.75" customHeight="1" x14ac:dyDescent="0.2">
      <c r="H6431" s="28"/>
    </row>
    <row r="6432" spans="8:8" s="24" customFormat="1" ht="12.75" customHeight="1" x14ac:dyDescent="0.2">
      <c r="H6432" s="28"/>
    </row>
    <row r="6433" spans="8:8" s="24" customFormat="1" ht="12.75" customHeight="1" x14ac:dyDescent="0.2">
      <c r="H6433" s="28"/>
    </row>
    <row r="6434" spans="8:8" s="24" customFormat="1" ht="12.75" customHeight="1" x14ac:dyDescent="0.2">
      <c r="H6434" s="28"/>
    </row>
    <row r="6435" spans="8:8" s="24" customFormat="1" ht="12.75" customHeight="1" x14ac:dyDescent="0.2">
      <c r="H6435" s="28"/>
    </row>
    <row r="6436" spans="8:8" s="24" customFormat="1" ht="12.75" customHeight="1" x14ac:dyDescent="0.2">
      <c r="H6436" s="28"/>
    </row>
    <row r="6437" spans="8:8" s="24" customFormat="1" ht="12.75" customHeight="1" x14ac:dyDescent="0.2">
      <c r="H6437" s="28"/>
    </row>
    <row r="6438" spans="8:8" s="24" customFormat="1" ht="12.75" customHeight="1" x14ac:dyDescent="0.2">
      <c r="H6438" s="28"/>
    </row>
    <row r="6439" spans="8:8" s="24" customFormat="1" ht="12.75" customHeight="1" x14ac:dyDescent="0.2">
      <c r="H6439" s="28"/>
    </row>
    <row r="6440" spans="8:8" s="24" customFormat="1" ht="12.75" customHeight="1" x14ac:dyDescent="0.2">
      <c r="H6440" s="28"/>
    </row>
    <row r="6441" spans="8:8" s="24" customFormat="1" ht="12.75" customHeight="1" x14ac:dyDescent="0.2">
      <c r="H6441" s="28"/>
    </row>
    <row r="6442" spans="8:8" s="24" customFormat="1" ht="12.75" customHeight="1" x14ac:dyDescent="0.2">
      <c r="H6442" s="28"/>
    </row>
    <row r="6443" spans="8:8" s="24" customFormat="1" ht="12.75" customHeight="1" x14ac:dyDescent="0.2">
      <c r="H6443" s="28"/>
    </row>
    <row r="6444" spans="8:8" s="24" customFormat="1" ht="12.75" customHeight="1" x14ac:dyDescent="0.2">
      <c r="H6444" s="28"/>
    </row>
    <row r="6445" spans="8:8" s="24" customFormat="1" ht="12.75" customHeight="1" x14ac:dyDescent="0.2">
      <c r="H6445" s="28"/>
    </row>
    <row r="6446" spans="8:8" s="24" customFormat="1" ht="12.75" customHeight="1" x14ac:dyDescent="0.2">
      <c r="H6446" s="28"/>
    </row>
    <row r="6447" spans="8:8" s="24" customFormat="1" ht="12.75" customHeight="1" x14ac:dyDescent="0.2">
      <c r="H6447" s="28"/>
    </row>
    <row r="6448" spans="8:8" s="24" customFormat="1" ht="12.75" customHeight="1" x14ac:dyDescent="0.2">
      <c r="H6448" s="28"/>
    </row>
    <row r="6449" spans="8:8" s="24" customFormat="1" ht="12.75" customHeight="1" x14ac:dyDescent="0.2">
      <c r="H6449" s="28"/>
    </row>
    <row r="6450" spans="8:8" s="24" customFormat="1" ht="12.75" customHeight="1" x14ac:dyDescent="0.2">
      <c r="H6450" s="28"/>
    </row>
    <row r="6451" spans="8:8" s="24" customFormat="1" ht="12.75" customHeight="1" x14ac:dyDescent="0.2">
      <c r="H6451" s="28"/>
    </row>
    <row r="6452" spans="8:8" s="24" customFormat="1" ht="12.75" customHeight="1" x14ac:dyDescent="0.2">
      <c r="H6452" s="28"/>
    </row>
    <row r="6453" spans="8:8" s="24" customFormat="1" ht="12.75" customHeight="1" x14ac:dyDescent="0.2">
      <c r="H6453" s="28"/>
    </row>
    <row r="6454" spans="8:8" s="24" customFormat="1" ht="12.75" customHeight="1" x14ac:dyDescent="0.2">
      <c r="H6454" s="28"/>
    </row>
    <row r="6455" spans="8:8" s="24" customFormat="1" ht="12.75" customHeight="1" x14ac:dyDescent="0.2">
      <c r="H6455" s="28"/>
    </row>
    <row r="6456" spans="8:8" s="24" customFormat="1" ht="12.75" customHeight="1" x14ac:dyDescent="0.2">
      <c r="H6456" s="28"/>
    </row>
    <row r="6457" spans="8:8" s="24" customFormat="1" ht="12.75" customHeight="1" x14ac:dyDescent="0.2">
      <c r="H6457" s="28"/>
    </row>
    <row r="6458" spans="8:8" s="24" customFormat="1" ht="12.75" customHeight="1" x14ac:dyDescent="0.2">
      <c r="H6458" s="28"/>
    </row>
    <row r="6459" spans="8:8" s="24" customFormat="1" ht="12.75" customHeight="1" x14ac:dyDescent="0.2">
      <c r="H6459" s="28"/>
    </row>
    <row r="6460" spans="8:8" s="24" customFormat="1" ht="12.75" customHeight="1" x14ac:dyDescent="0.2">
      <c r="H6460" s="28"/>
    </row>
    <row r="6461" spans="8:8" s="24" customFormat="1" ht="12.75" customHeight="1" x14ac:dyDescent="0.2">
      <c r="H6461" s="28"/>
    </row>
    <row r="6462" spans="8:8" s="24" customFormat="1" ht="12.75" customHeight="1" x14ac:dyDescent="0.2">
      <c r="H6462" s="28"/>
    </row>
    <row r="6463" spans="8:8" s="24" customFormat="1" ht="12.75" customHeight="1" x14ac:dyDescent="0.2">
      <c r="H6463" s="28"/>
    </row>
    <row r="6464" spans="8:8" s="24" customFormat="1" ht="12.75" customHeight="1" x14ac:dyDescent="0.2">
      <c r="H6464" s="28"/>
    </row>
    <row r="6465" spans="8:8" s="24" customFormat="1" ht="12.75" customHeight="1" x14ac:dyDescent="0.2">
      <c r="H6465" s="28"/>
    </row>
    <row r="6466" spans="8:8" s="24" customFormat="1" ht="12.75" customHeight="1" x14ac:dyDescent="0.2">
      <c r="H6466" s="28"/>
    </row>
    <row r="6467" spans="8:8" s="24" customFormat="1" ht="12.75" customHeight="1" x14ac:dyDescent="0.2">
      <c r="H6467" s="28"/>
    </row>
    <row r="6468" spans="8:8" s="24" customFormat="1" ht="12.75" customHeight="1" x14ac:dyDescent="0.2">
      <c r="H6468" s="28"/>
    </row>
    <row r="6469" spans="8:8" s="24" customFormat="1" ht="12.75" customHeight="1" x14ac:dyDescent="0.2">
      <c r="H6469" s="28"/>
    </row>
    <row r="6470" spans="8:8" s="24" customFormat="1" ht="12.75" customHeight="1" x14ac:dyDescent="0.2">
      <c r="H6470" s="28"/>
    </row>
    <row r="6471" spans="8:8" s="24" customFormat="1" ht="12.75" customHeight="1" x14ac:dyDescent="0.2">
      <c r="H6471" s="28"/>
    </row>
    <row r="6472" spans="8:8" s="24" customFormat="1" ht="12.75" customHeight="1" x14ac:dyDescent="0.2">
      <c r="H6472" s="28"/>
    </row>
    <row r="6473" spans="8:8" s="24" customFormat="1" ht="12.75" customHeight="1" x14ac:dyDescent="0.2">
      <c r="H6473" s="28"/>
    </row>
    <row r="6474" spans="8:8" s="24" customFormat="1" ht="12.75" customHeight="1" x14ac:dyDescent="0.2">
      <c r="H6474" s="28"/>
    </row>
    <row r="6475" spans="8:8" s="24" customFormat="1" ht="12.75" customHeight="1" x14ac:dyDescent="0.2">
      <c r="H6475" s="28"/>
    </row>
    <row r="6476" spans="8:8" s="24" customFormat="1" ht="12.75" customHeight="1" x14ac:dyDescent="0.2">
      <c r="H6476" s="28"/>
    </row>
    <row r="6477" spans="8:8" s="24" customFormat="1" ht="12.75" customHeight="1" x14ac:dyDescent="0.2">
      <c r="H6477" s="28"/>
    </row>
    <row r="6478" spans="8:8" s="24" customFormat="1" ht="12.75" customHeight="1" x14ac:dyDescent="0.2">
      <c r="H6478" s="28"/>
    </row>
    <row r="6479" spans="8:8" s="24" customFormat="1" ht="12.75" customHeight="1" x14ac:dyDescent="0.2">
      <c r="H6479" s="28"/>
    </row>
    <row r="6480" spans="8:8" s="24" customFormat="1" ht="12.75" customHeight="1" x14ac:dyDescent="0.2">
      <c r="H6480" s="28"/>
    </row>
    <row r="6481" spans="8:8" s="24" customFormat="1" ht="12.75" customHeight="1" x14ac:dyDescent="0.2">
      <c r="H6481" s="28"/>
    </row>
    <row r="6482" spans="8:8" s="24" customFormat="1" ht="12.75" customHeight="1" x14ac:dyDescent="0.2">
      <c r="H6482" s="28"/>
    </row>
    <row r="6483" spans="8:8" s="24" customFormat="1" ht="12.75" customHeight="1" x14ac:dyDescent="0.2">
      <c r="H6483" s="28"/>
    </row>
    <row r="6484" spans="8:8" s="24" customFormat="1" ht="12.75" customHeight="1" x14ac:dyDescent="0.2">
      <c r="H6484" s="28"/>
    </row>
    <row r="6485" spans="8:8" s="24" customFormat="1" ht="12.75" customHeight="1" x14ac:dyDescent="0.2">
      <c r="H6485" s="28"/>
    </row>
    <row r="6486" spans="8:8" s="24" customFormat="1" ht="12.75" customHeight="1" x14ac:dyDescent="0.2">
      <c r="H6486" s="28"/>
    </row>
    <row r="6487" spans="8:8" s="24" customFormat="1" ht="12.75" customHeight="1" x14ac:dyDescent="0.2">
      <c r="H6487" s="28"/>
    </row>
    <row r="6488" spans="8:8" s="24" customFormat="1" ht="12.75" customHeight="1" x14ac:dyDescent="0.2">
      <c r="H6488" s="28"/>
    </row>
    <row r="6489" spans="8:8" s="24" customFormat="1" ht="12.75" customHeight="1" x14ac:dyDescent="0.2">
      <c r="H6489" s="28"/>
    </row>
    <row r="6490" spans="8:8" s="24" customFormat="1" ht="12.75" customHeight="1" x14ac:dyDescent="0.2">
      <c r="H6490" s="28"/>
    </row>
    <row r="6491" spans="8:8" s="24" customFormat="1" ht="12.75" customHeight="1" x14ac:dyDescent="0.2">
      <c r="H6491" s="28"/>
    </row>
    <row r="6492" spans="8:8" s="24" customFormat="1" ht="12.75" customHeight="1" x14ac:dyDescent="0.2">
      <c r="H6492" s="28"/>
    </row>
    <row r="6493" spans="8:8" s="24" customFormat="1" ht="12.75" customHeight="1" x14ac:dyDescent="0.2">
      <c r="H6493" s="28"/>
    </row>
    <row r="6494" spans="8:8" s="24" customFormat="1" ht="12.75" customHeight="1" x14ac:dyDescent="0.2">
      <c r="H6494" s="28"/>
    </row>
    <row r="6495" spans="8:8" s="24" customFormat="1" ht="12.75" customHeight="1" x14ac:dyDescent="0.2">
      <c r="H6495" s="28"/>
    </row>
    <row r="6496" spans="8:8" s="24" customFormat="1" ht="12.75" customHeight="1" x14ac:dyDescent="0.2">
      <c r="H6496" s="28"/>
    </row>
    <row r="6497" spans="8:8" s="24" customFormat="1" ht="12.75" customHeight="1" x14ac:dyDescent="0.2">
      <c r="H6497" s="28"/>
    </row>
    <row r="6498" spans="8:8" s="24" customFormat="1" ht="12.75" customHeight="1" x14ac:dyDescent="0.2">
      <c r="H6498" s="28"/>
    </row>
    <row r="6499" spans="8:8" s="24" customFormat="1" ht="12.75" customHeight="1" x14ac:dyDescent="0.2">
      <c r="H6499" s="28"/>
    </row>
    <row r="6500" spans="8:8" s="24" customFormat="1" ht="12.75" customHeight="1" x14ac:dyDescent="0.2">
      <c r="H6500" s="28"/>
    </row>
    <row r="6501" spans="8:8" s="24" customFormat="1" ht="12.75" customHeight="1" x14ac:dyDescent="0.2">
      <c r="H6501" s="28"/>
    </row>
    <row r="6502" spans="8:8" s="24" customFormat="1" ht="12.75" customHeight="1" x14ac:dyDescent="0.2">
      <c r="H6502" s="28"/>
    </row>
    <row r="6503" spans="8:8" s="24" customFormat="1" ht="12.75" customHeight="1" x14ac:dyDescent="0.2">
      <c r="H6503" s="28"/>
    </row>
    <row r="6504" spans="8:8" s="24" customFormat="1" ht="12.75" customHeight="1" x14ac:dyDescent="0.2">
      <c r="H6504" s="28"/>
    </row>
    <row r="6505" spans="8:8" s="24" customFormat="1" ht="12.75" customHeight="1" x14ac:dyDescent="0.2">
      <c r="H6505" s="28"/>
    </row>
    <row r="6506" spans="8:8" s="24" customFormat="1" ht="12.75" customHeight="1" x14ac:dyDescent="0.2">
      <c r="H6506" s="28"/>
    </row>
    <row r="6507" spans="8:8" s="24" customFormat="1" ht="12.75" customHeight="1" x14ac:dyDescent="0.2">
      <c r="H6507" s="28"/>
    </row>
    <row r="6508" spans="8:8" s="24" customFormat="1" ht="12.75" customHeight="1" x14ac:dyDescent="0.2">
      <c r="H6508" s="28"/>
    </row>
    <row r="6509" spans="8:8" s="24" customFormat="1" ht="12.75" customHeight="1" x14ac:dyDescent="0.2">
      <c r="H6509" s="28"/>
    </row>
    <row r="6510" spans="8:8" s="24" customFormat="1" ht="12.75" customHeight="1" x14ac:dyDescent="0.2">
      <c r="H6510" s="28"/>
    </row>
    <row r="6511" spans="8:8" s="24" customFormat="1" ht="12.75" customHeight="1" x14ac:dyDescent="0.2">
      <c r="H6511" s="28"/>
    </row>
    <row r="6512" spans="8:8" s="24" customFormat="1" ht="12.75" customHeight="1" x14ac:dyDescent="0.2">
      <c r="H6512" s="28"/>
    </row>
    <row r="6513" spans="8:8" s="24" customFormat="1" ht="12.75" customHeight="1" x14ac:dyDescent="0.2">
      <c r="H6513" s="28"/>
    </row>
    <row r="6514" spans="8:8" s="24" customFormat="1" ht="12.75" customHeight="1" x14ac:dyDescent="0.2">
      <c r="H6514" s="28"/>
    </row>
    <row r="6515" spans="8:8" s="24" customFormat="1" ht="12.75" customHeight="1" x14ac:dyDescent="0.2">
      <c r="H6515" s="28"/>
    </row>
    <row r="6516" spans="8:8" s="24" customFormat="1" ht="12.75" customHeight="1" x14ac:dyDescent="0.2">
      <c r="H6516" s="28"/>
    </row>
    <row r="6517" spans="8:8" s="24" customFormat="1" ht="12.75" customHeight="1" x14ac:dyDescent="0.2">
      <c r="H6517" s="28"/>
    </row>
    <row r="6518" spans="8:8" s="24" customFormat="1" ht="12.75" customHeight="1" x14ac:dyDescent="0.2">
      <c r="H6518" s="28"/>
    </row>
    <row r="6519" spans="8:8" s="24" customFormat="1" ht="12.75" customHeight="1" x14ac:dyDescent="0.2">
      <c r="H6519" s="28"/>
    </row>
    <row r="6520" spans="8:8" s="24" customFormat="1" ht="12.75" customHeight="1" x14ac:dyDescent="0.2">
      <c r="H6520" s="28"/>
    </row>
    <row r="6521" spans="8:8" s="24" customFormat="1" ht="12.75" customHeight="1" x14ac:dyDescent="0.2">
      <c r="H6521" s="28"/>
    </row>
    <row r="6522" spans="8:8" s="24" customFormat="1" ht="12.75" customHeight="1" x14ac:dyDescent="0.2">
      <c r="H6522" s="28"/>
    </row>
    <row r="6523" spans="8:8" s="24" customFormat="1" ht="12.75" customHeight="1" x14ac:dyDescent="0.2">
      <c r="H6523" s="28"/>
    </row>
    <row r="6524" spans="8:8" s="24" customFormat="1" ht="12.75" customHeight="1" x14ac:dyDescent="0.2">
      <c r="H6524" s="28"/>
    </row>
    <row r="6525" spans="8:8" s="24" customFormat="1" ht="12.75" customHeight="1" x14ac:dyDescent="0.2">
      <c r="H6525" s="28"/>
    </row>
    <row r="6526" spans="8:8" s="24" customFormat="1" ht="12.75" customHeight="1" x14ac:dyDescent="0.2">
      <c r="H6526" s="28"/>
    </row>
    <row r="6527" spans="8:8" s="24" customFormat="1" ht="12.75" customHeight="1" x14ac:dyDescent="0.2">
      <c r="H6527" s="28"/>
    </row>
    <row r="6528" spans="8:8" s="24" customFormat="1" ht="12.75" customHeight="1" x14ac:dyDescent="0.2">
      <c r="H6528" s="28"/>
    </row>
    <row r="6529" spans="8:8" s="24" customFormat="1" ht="12.75" customHeight="1" x14ac:dyDescent="0.2">
      <c r="H6529" s="28"/>
    </row>
    <row r="6530" spans="8:8" s="24" customFormat="1" ht="12.75" customHeight="1" x14ac:dyDescent="0.2">
      <c r="H6530" s="28"/>
    </row>
    <row r="6531" spans="8:8" s="24" customFormat="1" ht="12.75" customHeight="1" x14ac:dyDescent="0.2">
      <c r="H6531" s="28"/>
    </row>
    <row r="6532" spans="8:8" s="24" customFormat="1" ht="12.75" customHeight="1" x14ac:dyDescent="0.2">
      <c r="H6532" s="28"/>
    </row>
    <row r="6533" spans="8:8" s="24" customFormat="1" ht="12.75" customHeight="1" x14ac:dyDescent="0.2">
      <c r="H6533" s="28"/>
    </row>
    <row r="6534" spans="8:8" s="24" customFormat="1" ht="12.75" customHeight="1" x14ac:dyDescent="0.2">
      <c r="H6534" s="28"/>
    </row>
    <row r="6535" spans="8:8" s="24" customFormat="1" ht="12.75" customHeight="1" x14ac:dyDescent="0.2">
      <c r="H6535" s="28"/>
    </row>
    <row r="6536" spans="8:8" s="24" customFormat="1" ht="12.75" customHeight="1" x14ac:dyDescent="0.2">
      <c r="H6536" s="28"/>
    </row>
    <row r="6537" spans="8:8" s="24" customFormat="1" ht="12.75" customHeight="1" x14ac:dyDescent="0.2">
      <c r="H6537" s="28"/>
    </row>
    <row r="6538" spans="8:8" s="24" customFormat="1" ht="12.75" customHeight="1" x14ac:dyDescent="0.2">
      <c r="H6538" s="28"/>
    </row>
    <row r="6539" spans="8:8" s="24" customFormat="1" ht="12.75" customHeight="1" x14ac:dyDescent="0.2">
      <c r="H6539" s="28"/>
    </row>
    <row r="6540" spans="8:8" s="24" customFormat="1" ht="12.75" customHeight="1" x14ac:dyDescent="0.2">
      <c r="H6540" s="28"/>
    </row>
    <row r="6541" spans="8:8" s="24" customFormat="1" ht="12.75" customHeight="1" x14ac:dyDescent="0.2">
      <c r="H6541" s="28"/>
    </row>
    <row r="6542" spans="8:8" s="24" customFormat="1" ht="12.75" customHeight="1" x14ac:dyDescent="0.2">
      <c r="H6542" s="28"/>
    </row>
    <row r="6543" spans="8:8" s="24" customFormat="1" ht="12.75" customHeight="1" x14ac:dyDescent="0.2">
      <c r="H6543" s="28"/>
    </row>
    <row r="6544" spans="8:8" s="24" customFormat="1" ht="12.75" customHeight="1" x14ac:dyDescent="0.2">
      <c r="H6544" s="28"/>
    </row>
    <row r="6545" spans="8:8" s="24" customFormat="1" ht="12.75" customHeight="1" x14ac:dyDescent="0.2">
      <c r="H6545" s="28"/>
    </row>
    <row r="6546" spans="8:8" s="24" customFormat="1" ht="12.75" customHeight="1" x14ac:dyDescent="0.2">
      <c r="H6546" s="28"/>
    </row>
    <row r="6547" spans="8:8" s="24" customFormat="1" ht="12.75" customHeight="1" x14ac:dyDescent="0.2">
      <c r="H6547" s="28"/>
    </row>
    <row r="6548" spans="8:8" s="24" customFormat="1" ht="12.75" customHeight="1" x14ac:dyDescent="0.2">
      <c r="H6548" s="28"/>
    </row>
    <row r="6549" spans="8:8" s="24" customFormat="1" ht="12.75" customHeight="1" x14ac:dyDescent="0.2">
      <c r="H6549" s="28"/>
    </row>
    <row r="6550" spans="8:8" s="24" customFormat="1" ht="12.75" customHeight="1" x14ac:dyDescent="0.2">
      <c r="H6550" s="28"/>
    </row>
    <row r="6551" spans="8:8" s="24" customFormat="1" ht="12.75" customHeight="1" x14ac:dyDescent="0.2">
      <c r="H6551" s="28"/>
    </row>
    <row r="6552" spans="8:8" s="24" customFormat="1" ht="12.75" customHeight="1" x14ac:dyDescent="0.2">
      <c r="H6552" s="28"/>
    </row>
    <row r="6553" spans="8:8" s="24" customFormat="1" ht="12.75" customHeight="1" x14ac:dyDescent="0.2">
      <c r="H6553" s="28"/>
    </row>
    <row r="6554" spans="8:8" s="24" customFormat="1" ht="12.75" customHeight="1" x14ac:dyDescent="0.2">
      <c r="H6554" s="28"/>
    </row>
    <row r="6555" spans="8:8" s="24" customFormat="1" ht="12.75" customHeight="1" x14ac:dyDescent="0.2">
      <c r="H6555" s="28"/>
    </row>
    <row r="6556" spans="8:8" s="24" customFormat="1" ht="12.75" customHeight="1" x14ac:dyDescent="0.2">
      <c r="H6556" s="28"/>
    </row>
    <row r="6557" spans="8:8" s="24" customFormat="1" ht="12.75" customHeight="1" x14ac:dyDescent="0.2">
      <c r="H6557" s="28"/>
    </row>
    <row r="6558" spans="8:8" s="24" customFormat="1" ht="12.75" customHeight="1" x14ac:dyDescent="0.2">
      <c r="H6558" s="28"/>
    </row>
    <row r="6559" spans="8:8" s="24" customFormat="1" ht="12.75" customHeight="1" x14ac:dyDescent="0.2">
      <c r="H6559" s="28"/>
    </row>
    <row r="6560" spans="8:8" s="24" customFormat="1" ht="12.75" customHeight="1" x14ac:dyDescent="0.2">
      <c r="H6560" s="28"/>
    </row>
    <row r="6561" spans="8:8" s="24" customFormat="1" ht="12.75" customHeight="1" x14ac:dyDescent="0.2">
      <c r="H6561" s="28"/>
    </row>
    <row r="6562" spans="8:8" s="24" customFormat="1" ht="12.75" customHeight="1" x14ac:dyDescent="0.2">
      <c r="H6562" s="28"/>
    </row>
    <row r="6563" spans="8:8" s="24" customFormat="1" ht="12.75" customHeight="1" x14ac:dyDescent="0.2">
      <c r="H6563" s="28"/>
    </row>
    <row r="6564" spans="8:8" s="24" customFormat="1" ht="12.75" customHeight="1" x14ac:dyDescent="0.2">
      <c r="H6564" s="28"/>
    </row>
    <row r="6565" spans="8:8" s="24" customFormat="1" ht="12.75" customHeight="1" x14ac:dyDescent="0.2">
      <c r="H6565" s="28"/>
    </row>
    <row r="6566" spans="8:8" s="24" customFormat="1" ht="12.75" customHeight="1" x14ac:dyDescent="0.2">
      <c r="H6566" s="28"/>
    </row>
    <row r="6567" spans="8:8" s="24" customFormat="1" ht="12.75" customHeight="1" x14ac:dyDescent="0.2">
      <c r="H6567" s="28"/>
    </row>
    <row r="6568" spans="8:8" s="24" customFormat="1" ht="12.75" customHeight="1" x14ac:dyDescent="0.2">
      <c r="H6568" s="28"/>
    </row>
    <row r="6569" spans="8:8" s="24" customFormat="1" ht="12.75" customHeight="1" x14ac:dyDescent="0.2">
      <c r="H6569" s="28"/>
    </row>
    <row r="6570" spans="8:8" s="24" customFormat="1" ht="12.75" customHeight="1" x14ac:dyDescent="0.2">
      <c r="H6570" s="28"/>
    </row>
    <row r="6571" spans="8:8" s="24" customFormat="1" ht="12.75" customHeight="1" x14ac:dyDescent="0.2">
      <c r="H6571" s="28"/>
    </row>
    <row r="6572" spans="8:8" s="24" customFormat="1" ht="12.75" customHeight="1" x14ac:dyDescent="0.2">
      <c r="H6572" s="28"/>
    </row>
    <row r="6573" spans="8:8" s="24" customFormat="1" ht="12.75" customHeight="1" x14ac:dyDescent="0.2">
      <c r="H6573" s="28"/>
    </row>
    <row r="6574" spans="8:8" s="24" customFormat="1" ht="12.75" customHeight="1" x14ac:dyDescent="0.2">
      <c r="H6574" s="28"/>
    </row>
    <row r="6575" spans="8:8" s="24" customFormat="1" ht="12.75" customHeight="1" x14ac:dyDescent="0.2">
      <c r="H6575" s="28"/>
    </row>
    <row r="6576" spans="8:8" s="24" customFormat="1" ht="12.75" customHeight="1" x14ac:dyDescent="0.2">
      <c r="H6576" s="28"/>
    </row>
    <row r="6577" spans="8:8" s="24" customFormat="1" ht="12.75" customHeight="1" x14ac:dyDescent="0.2">
      <c r="H6577" s="28"/>
    </row>
    <row r="6578" spans="8:8" s="24" customFormat="1" ht="12.75" customHeight="1" x14ac:dyDescent="0.2">
      <c r="H6578" s="28"/>
    </row>
    <row r="6579" spans="8:8" s="24" customFormat="1" ht="12.75" customHeight="1" x14ac:dyDescent="0.2">
      <c r="H6579" s="28"/>
    </row>
    <row r="6580" spans="8:8" s="24" customFormat="1" ht="12.75" customHeight="1" x14ac:dyDescent="0.2">
      <c r="H6580" s="28"/>
    </row>
    <row r="6581" spans="8:8" s="24" customFormat="1" ht="12.75" customHeight="1" x14ac:dyDescent="0.2">
      <c r="H6581" s="28"/>
    </row>
    <row r="6582" spans="8:8" s="24" customFormat="1" ht="12.75" customHeight="1" x14ac:dyDescent="0.2">
      <c r="H6582" s="28"/>
    </row>
    <row r="6583" spans="8:8" s="24" customFormat="1" ht="12.75" customHeight="1" x14ac:dyDescent="0.2">
      <c r="H6583" s="28"/>
    </row>
    <row r="6584" spans="8:8" s="24" customFormat="1" ht="12.75" customHeight="1" x14ac:dyDescent="0.2">
      <c r="H6584" s="28"/>
    </row>
    <row r="6585" spans="8:8" s="24" customFormat="1" ht="12.75" customHeight="1" x14ac:dyDescent="0.2">
      <c r="H6585" s="28"/>
    </row>
    <row r="6586" spans="8:8" s="24" customFormat="1" ht="12.75" customHeight="1" x14ac:dyDescent="0.2">
      <c r="H6586" s="28"/>
    </row>
    <row r="6587" spans="8:8" s="24" customFormat="1" ht="12.75" customHeight="1" x14ac:dyDescent="0.2">
      <c r="H6587" s="28"/>
    </row>
    <row r="6588" spans="8:8" s="24" customFormat="1" ht="12.75" customHeight="1" x14ac:dyDescent="0.2">
      <c r="H6588" s="28"/>
    </row>
    <row r="6589" spans="8:8" s="24" customFormat="1" ht="12.75" customHeight="1" x14ac:dyDescent="0.2">
      <c r="H6589" s="28"/>
    </row>
    <row r="6590" spans="8:8" s="24" customFormat="1" ht="12.75" customHeight="1" x14ac:dyDescent="0.2">
      <c r="H6590" s="28"/>
    </row>
    <row r="6591" spans="8:8" s="24" customFormat="1" ht="12.75" customHeight="1" x14ac:dyDescent="0.2">
      <c r="H6591" s="28"/>
    </row>
    <row r="6592" spans="8:8" s="24" customFormat="1" ht="12.75" customHeight="1" x14ac:dyDescent="0.2">
      <c r="H6592" s="28"/>
    </row>
    <row r="6593" spans="8:8" s="24" customFormat="1" ht="12.75" customHeight="1" x14ac:dyDescent="0.2">
      <c r="H6593" s="28"/>
    </row>
    <row r="6594" spans="8:8" s="24" customFormat="1" ht="12.75" customHeight="1" x14ac:dyDescent="0.2">
      <c r="H6594" s="28"/>
    </row>
    <row r="6595" spans="8:8" s="24" customFormat="1" ht="12.75" customHeight="1" x14ac:dyDescent="0.2">
      <c r="H6595" s="28"/>
    </row>
    <row r="6596" spans="8:8" s="24" customFormat="1" ht="12.75" customHeight="1" x14ac:dyDescent="0.2">
      <c r="H6596" s="28"/>
    </row>
    <row r="6597" spans="8:8" s="24" customFormat="1" ht="12.75" customHeight="1" x14ac:dyDescent="0.2">
      <c r="H6597" s="28"/>
    </row>
    <row r="6598" spans="8:8" s="24" customFormat="1" ht="12.75" customHeight="1" x14ac:dyDescent="0.2">
      <c r="H6598" s="28"/>
    </row>
    <row r="6599" spans="8:8" s="24" customFormat="1" ht="12.75" customHeight="1" x14ac:dyDescent="0.2">
      <c r="H6599" s="28"/>
    </row>
    <row r="6600" spans="8:8" s="24" customFormat="1" ht="12.75" customHeight="1" x14ac:dyDescent="0.2">
      <c r="H6600" s="28"/>
    </row>
    <row r="6601" spans="8:8" s="24" customFormat="1" ht="12.75" customHeight="1" x14ac:dyDescent="0.2">
      <c r="H6601" s="28"/>
    </row>
    <row r="6602" spans="8:8" s="24" customFormat="1" ht="12.75" customHeight="1" x14ac:dyDescent="0.2">
      <c r="H6602" s="28"/>
    </row>
    <row r="6603" spans="8:8" s="24" customFormat="1" ht="12.75" customHeight="1" x14ac:dyDescent="0.2">
      <c r="H6603" s="28"/>
    </row>
    <row r="6604" spans="8:8" s="24" customFormat="1" ht="12.75" customHeight="1" x14ac:dyDescent="0.2">
      <c r="H6604" s="28"/>
    </row>
    <row r="6605" spans="8:8" s="24" customFormat="1" ht="12.75" customHeight="1" x14ac:dyDescent="0.2">
      <c r="H6605" s="28"/>
    </row>
    <row r="6606" spans="8:8" s="24" customFormat="1" ht="12.75" customHeight="1" x14ac:dyDescent="0.2">
      <c r="H6606" s="28"/>
    </row>
    <row r="6607" spans="8:8" s="24" customFormat="1" ht="12.75" customHeight="1" x14ac:dyDescent="0.2">
      <c r="H6607" s="28"/>
    </row>
    <row r="6608" spans="8:8" s="24" customFormat="1" ht="12.75" customHeight="1" x14ac:dyDescent="0.2">
      <c r="H6608" s="28"/>
    </row>
    <row r="6609" spans="8:8" s="24" customFormat="1" ht="12.75" customHeight="1" x14ac:dyDescent="0.2">
      <c r="H6609" s="28"/>
    </row>
    <row r="6610" spans="8:8" s="24" customFormat="1" ht="12.75" customHeight="1" x14ac:dyDescent="0.2">
      <c r="H6610" s="28"/>
    </row>
    <row r="6611" spans="8:8" s="24" customFormat="1" ht="12.75" customHeight="1" x14ac:dyDescent="0.2">
      <c r="H6611" s="28"/>
    </row>
    <row r="6612" spans="8:8" s="24" customFormat="1" ht="12.75" customHeight="1" x14ac:dyDescent="0.2">
      <c r="H6612" s="28"/>
    </row>
    <row r="6613" spans="8:8" s="24" customFormat="1" ht="12.75" customHeight="1" x14ac:dyDescent="0.2">
      <c r="H6613" s="28"/>
    </row>
    <row r="6614" spans="8:8" s="24" customFormat="1" ht="12.75" customHeight="1" x14ac:dyDescent="0.2">
      <c r="H6614" s="28"/>
    </row>
    <row r="6615" spans="8:8" s="24" customFormat="1" ht="12.75" customHeight="1" x14ac:dyDescent="0.2">
      <c r="H6615" s="28"/>
    </row>
    <row r="6616" spans="8:8" s="24" customFormat="1" ht="12.75" customHeight="1" x14ac:dyDescent="0.2">
      <c r="H6616" s="28"/>
    </row>
    <row r="6617" spans="8:8" s="24" customFormat="1" ht="12.75" customHeight="1" x14ac:dyDescent="0.2">
      <c r="H6617" s="28"/>
    </row>
    <row r="6618" spans="8:8" s="24" customFormat="1" ht="12.75" customHeight="1" x14ac:dyDescent="0.2">
      <c r="H6618" s="28"/>
    </row>
    <row r="6619" spans="8:8" s="24" customFormat="1" ht="12.75" customHeight="1" x14ac:dyDescent="0.2">
      <c r="H6619" s="28"/>
    </row>
    <row r="6620" spans="8:8" s="24" customFormat="1" ht="12.75" customHeight="1" x14ac:dyDescent="0.2">
      <c r="H6620" s="28"/>
    </row>
    <row r="6621" spans="8:8" s="24" customFormat="1" ht="12.75" customHeight="1" x14ac:dyDescent="0.2">
      <c r="H6621" s="28"/>
    </row>
    <row r="6622" spans="8:8" s="24" customFormat="1" ht="12.75" customHeight="1" x14ac:dyDescent="0.2">
      <c r="H6622" s="28"/>
    </row>
    <row r="6623" spans="8:8" s="24" customFormat="1" ht="12.75" customHeight="1" x14ac:dyDescent="0.2">
      <c r="H6623" s="28"/>
    </row>
    <row r="6624" spans="8:8" s="24" customFormat="1" ht="12.75" customHeight="1" x14ac:dyDescent="0.2">
      <c r="H6624" s="28"/>
    </row>
    <row r="6625" spans="8:8" s="24" customFormat="1" ht="12.75" customHeight="1" x14ac:dyDescent="0.2">
      <c r="H6625" s="28"/>
    </row>
    <row r="6626" spans="8:8" s="24" customFormat="1" ht="12.75" customHeight="1" x14ac:dyDescent="0.2">
      <c r="H6626" s="28"/>
    </row>
    <row r="6627" spans="8:8" s="24" customFormat="1" ht="12.75" customHeight="1" x14ac:dyDescent="0.2">
      <c r="H6627" s="28"/>
    </row>
    <row r="6628" spans="8:8" s="24" customFormat="1" ht="12.75" customHeight="1" x14ac:dyDescent="0.2">
      <c r="H6628" s="28"/>
    </row>
    <row r="6629" spans="8:8" s="24" customFormat="1" ht="12.75" customHeight="1" x14ac:dyDescent="0.2">
      <c r="H6629" s="28"/>
    </row>
    <row r="6630" spans="8:8" s="24" customFormat="1" ht="12.75" customHeight="1" x14ac:dyDescent="0.2">
      <c r="H6630" s="28"/>
    </row>
    <row r="6631" spans="8:8" s="24" customFormat="1" ht="12.75" customHeight="1" x14ac:dyDescent="0.2">
      <c r="H6631" s="28"/>
    </row>
    <row r="6632" spans="8:8" s="24" customFormat="1" ht="12.75" customHeight="1" x14ac:dyDescent="0.2">
      <c r="H6632" s="28"/>
    </row>
    <row r="6633" spans="8:8" s="24" customFormat="1" ht="12.75" customHeight="1" x14ac:dyDescent="0.2">
      <c r="H6633" s="28"/>
    </row>
    <row r="6634" spans="8:8" s="24" customFormat="1" ht="12.75" customHeight="1" x14ac:dyDescent="0.2">
      <c r="H6634" s="28"/>
    </row>
    <row r="6635" spans="8:8" s="24" customFormat="1" ht="12.75" customHeight="1" x14ac:dyDescent="0.2">
      <c r="H6635" s="28"/>
    </row>
    <row r="6636" spans="8:8" s="24" customFormat="1" ht="12.75" customHeight="1" x14ac:dyDescent="0.2">
      <c r="H6636" s="28"/>
    </row>
    <row r="6637" spans="8:8" s="24" customFormat="1" ht="12.75" customHeight="1" x14ac:dyDescent="0.2">
      <c r="H6637" s="28"/>
    </row>
    <row r="6638" spans="8:8" s="24" customFormat="1" ht="12.75" customHeight="1" x14ac:dyDescent="0.2">
      <c r="H6638" s="28"/>
    </row>
    <row r="6639" spans="8:8" s="24" customFormat="1" ht="12.75" customHeight="1" x14ac:dyDescent="0.2">
      <c r="H6639" s="28"/>
    </row>
    <row r="6640" spans="8:8" s="24" customFormat="1" ht="12.75" customHeight="1" x14ac:dyDescent="0.2">
      <c r="H6640" s="28"/>
    </row>
    <row r="6641" spans="8:8" s="24" customFormat="1" ht="12.75" customHeight="1" x14ac:dyDescent="0.2">
      <c r="H6641" s="28"/>
    </row>
    <row r="6642" spans="8:8" s="24" customFormat="1" ht="12.75" customHeight="1" x14ac:dyDescent="0.2">
      <c r="H6642" s="28"/>
    </row>
    <row r="6643" spans="8:8" s="24" customFormat="1" ht="12.75" customHeight="1" x14ac:dyDescent="0.2">
      <c r="H6643" s="28"/>
    </row>
    <row r="6644" spans="8:8" s="24" customFormat="1" ht="12.75" customHeight="1" x14ac:dyDescent="0.2">
      <c r="H6644" s="28"/>
    </row>
    <row r="6645" spans="8:8" s="24" customFormat="1" ht="12.75" customHeight="1" x14ac:dyDescent="0.2">
      <c r="H6645" s="28"/>
    </row>
    <row r="6646" spans="8:8" s="24" customFormat="1" ht="12.75" customHeight="1" x14ac:dyDescent="0.2">
      <c r="H6646" s="28"/>
    </row>
    <row r="6647" spans="8:8" s="24" customFormat="1" ht="12.75" customHeight="1" x14ac:dyDescent="0.2">
      <c r="H6647" s="28"/>
    </row>
    <row r="6648" spans="8:8" s="24" customFormat="1" ht="12.75" customHeight="1" x14ac:dyDescent="0.2">
      <c r="H6648" s="28"/>
    </row>
    <row r="6649" spans="8:8" s="24" customFormat="1" ht="12.75" customHeight="1" x14ac:dyDescent="0.2">
      <c r="H6649" s="28"/>
    </row>
    <row r="6650" spans="8:8" s="24" customFormat="1" ht="12.75" customHeight="1" x14ac:dyDescent="0.2">
      <c r="H6650" s="28"/>
    </row>
    <row r="6651" spans="8:8" s="24" customFormat="1" ht="12.75" customHeight="1" x14ac:dyDescent="0.2">
      <c r="H6651" s="28"/>
    </row>
    <row r="6652" spans="8:8" s="24" customFormat="1" ht="12.75" customHeight="1" x14ac:dyDescent="0.2">
      <c r="H6652" s="28"/>
    </row>
    <row r="6653" spans="8:8" s="24" customFormat="1" ht="12.75" customHeight="1" x14ac:dyDescent="0.2">
      <c r="H6653" s="28"/>
    </row>
    <row r="6654" spans="8:8" s="24" customFormat="1" ht="12.75" customHeight="1" x14ac:dyDescent="0.2">
      <c r="H6654" s="28"/>
    </row>
    <row r="6655" spans="8:8" s="24" customFormat="1" ht="12.75" customHeight="1" x14ac:dyDescent="0.2">
      <c r="H6655" s="28"/>
    </row>
    <row r="6656" spans="8:8" s="24" customFormat="1" ht="12.75" customHeight="1" x14ac:dyDescent="0.2">
      <c r="H6656" s="28"/>
    </row>
    <row r="6657" spans="8:8" s="24" customFormat="1" ht="12.75" customHeight="1" x14ac:dyDescent="0.2">
      <c r="H6657" s="28"/>
    </row>
    <row r="6658" spans="8:8" s="24" customFormat="1" ht="12.75" customHeight="1" x14ac:dyDescent="0.2">
      <c r="H6658" s="28"/>
    </row>
    <row r="6659" spans="8:8" s="24" customFormat="1" ht="12.75" customHeight="1" x14ac:dyDescent="0.2">
      <c r="H6659" s="28"/>
    </row>
    <row r="6660" spans="8:8" s="24" customFormat="1" ht="12.75" customHeight="1" x14ac:dyDescent="0.2">
      <c r="H6660" s="28"/>
    </row>
    <row r="6661" spans="8:8" s="24" customFormat="1" ht="12.75" customHeight="1" x14ac:dyDescent="0.2">
      <c r="H6661" s="28"/>
    </row>
    <row r="6662" spans="8:8" s="24" customFormat="1" ht="12.75" customHeight="1" x14ac:dyDescent="0.2">
      <c r="H6662" s="28"/>
    </row>
    <row r="6663" spans="8:8" s="24" customFormat="1" ht="12.75" customHeight="1" x14ac:dyDescent="0.2">
      <c r="H6663" s="28"/>
    </row>
    <row r="6664" spans="8:8" s="24" customFormat="1" ht="12.75" customHeight="1" x14ac:dyDescent="0.2">
      <c r="H6664" s="28"/>
    </row>
    <row r="6665" spans="8:8" s="24" customFormat="1" ht="12.75" customHeight="1" x14ac:dyDescent="0.2">
      <c r="H6665" s="28"/>
    </row>
    <row r="6666" spans="8:8" s="24" customFormat="1" ht="12.75" customHeight="1" x14ac:dyDescent="0.2">
      <c r="H6666" s="28"/>
    </row>
    <row r="6667" spans="8:8" s="24" customFormat="1" ht="12.75" customHeight="1" x14ac:dyDescent="0.2">
      <c r="H6667" s="28"/>
    </row>
    <row r="6668" spans="8:8" s="24" customFormat="1" ht="12.75" customHeight="1" x14ac:dyDescent="0.2">
      <c r="H6668" s="28"/>
    </row>
    <row r="6669" spans="8:8" s="24" customFormat="1" ht="12.75" customHeight="1" x14ac:dyDescent="0.2">
      <c r="H6669" s="28"/>
    </row>
    <row r="6670" spans="8:8" s="24" customFormat="1" ht="12.75" customHeight="1" x14ac:dyDescent="0.2">
      <c r="H6670" s="28"/>
    </row>
    <row r="6671" spans="8:8" s="24" customFormat="1" ht="12.75" customHeight="1" x14ac:dyDescent="0.2">
      <c r="H6671" s="28"/>
    </row>
    <row r="6672" spans="8:8" s="24" customFormat="1" ht="12.75" customHeight="1" x14ac:dyDescent="0.2">
      <c r="H6672" s="28"/>
    </row>
    <row r="6673" spans="8:8" s="24" customFormat="1" ht="12.75" customHeight="1" x14ac:dyDescent="0.2">
      <c r="H6673" s="28"/>
    </row>
    <row r="6674" spans="8:8" s="24" customFormat="1" ht="12.75" customHeight="1" x14ac:dyDescent="0.2">
      <c r="H6674" s="28"/>
    </row>
    <row r="6675" spans="8:8" s="24" customFormat="1" ht="12.75" customHeight="1" x14ac:dyDescent="0.2">
      <c r="H6675" s="28"/>
    </row>
    <row r="6676" spans="8:8" s="24" customFormat="1" ht="12.75" customHeight="1" x14ac:dyDescent="0.2">
      <c r="H6676" s="28"/>
    </row>
    <row r="6677" spans="8:8" s="24" customFormat="1" ht="12.75" customHeight="1" x14ac:dyDescent="0.2">
      <c r="H6677" s="28"/>
    </row>
    <row r="6678" spans="8:8" s="24" customFormat="1" ht="12.75" customHeight="1" x14ac:dyDescent="0.2">
      <c r="H6678" s="28"/>
    </row>
    <row r="6679" spans="8:8" s="24" customFormat="1" ht="12.75" customHeight="1" x14ac:dyDescent="0.2">
      <c r="H6679" s="28"/>
    </row>
    <row r="6680" spans="8:8" s="24" customFormat="1" ht="12.75" customHeight="1" x14ac:dyDescent="0.2">
      <c r="H6680" s="28"/>
    </row>
    <row r="6681" spans="8:8" s="24" customFormat="1" ht="12.75" customHeight="1" x14ac:dyDescent="0.2">
      <c r="H6681" s="28"/>
    </row>
    <row r="6682" spans="8:8" s="24" customFormat="1" ht="12.75" customHeight="1" x14ac:dyDescent="0.2">
      <c r="H6682" s="28"/>
    </row>
    <row r="6683" spans="8:8" s="24" customFormat="1" ht="12.75" customHeight="1" x14ac:dyDescent="0.2">
      <c r="H6683" s="28"/>
    </row>
    <row r="6684" spans="8:8" s="24" customFormat="1" ht="12.75" customHeight="1" x14ac:dyDescent="0.2">
      <c r="H6684" s="28"/>
    </row>
    <row r="6685" spans="8:8" s="24" customFormat="1" ht="12.75" customHeight="1" x14ac:dyDescent="0.2">
      <c r="H6685" s="28"/>
    </row>
    <row r="6686" spans="8:8" s="24" customFormat="1" ht="12.75" customHeight="1" x14ac:dyDescent="0.2">
      <c r="H6686" s="28"/>
    </row>
    <row r="6687" spans="8:8" s="24" customFormat="1" ht="12.75" customHeight="1" x14ac:dyDescent="0.2">
      <c r="H6687" s="28"/>
    </row>
    <row r="6688" spans="8:8" s="24" customFormat="1" ht="12.75" customHeight="1" x14ac:dyDescent="0.2">
      <c r="H6688" s="28"/>
    </row>
    <row r="6689" spans="8:8" s="24" customFormat="1" ht="12.75" customHeight="1" x14ac:dyDescent="0.2">
      <c r="H6689" s="28"/>
    </row>
    <row r="6690" spans="8:8" s="24" customFormat="1" ht="12.75" customHeight="1" x14ac:dyDescent="0.2">
      <c r="H6690" s="28"/>
    </row>
    <row r="6691" spans="8:8" s="24" customFormat="1" ht="12.75" customHeight="1" x14ac:dyDescent="0.2">
      <c r="H6691" s="28"/>
    </row>
    <row r="6692" spans="8:8" s="24" customFormat="1" ht="12.75" customHeight="1" x14ac:dyDescent="0.2">
      <c r="H6692" s="28"/>
    </row>
    <row r="6693" spans="8:8" s="24" customFormat="1" ht="12.75" customHeight="1" x14ac:dyDescent="0.2">
      <c r="H6693" s="28"/>
    </row>
    <row r="6694" spans="8:8" s="24" customFormat="1" ht="12.75" customHeight="1" x14ac:dyDescent="0.2">
      <c r="H6694" s="28"/>
    </row>
    <row r="6695" spans="8:8" s="24" customFormat="1" ht="12.75" customHeight="1" x14ac:dyDescent="0.2">
      <c r="H6695" s="28"/>
    </row>
    <row r="6696" spans="8:8" s="24" customFormat="1" ht="12.75" customHeight="1" x14ac:dyDescent="0.2">
      <c r="H6696" s="28"/>
    </row>
    <row r="6697" spans="8:8" s="24" customFormat="1" ht="12.75" customHeight="1" x14ac:dyDescent="0.2">
      <c r="H6697" s="28"/>
    </row>
    <row r="6698" spans="8:8" s="24" customFormat="1" ht="12.75" customHeight="1" x14ac:dyDescent="0.2">
      <c r="H6698" s="28"/>
    </row>
    <row r="6699" spans="8:8" s="24" customFormat="1" ht="12.75" customHeight="1" x14ac:dyDescent="0.2">
      <c r="H6699" s="28"/>
    </row>
    <row r="6700" spans="8:8" s="24" customFormat="1" ht="12.75" customHeight="1" x14ac:dyDescent="0.2">
      <c r="H6700" s="28"/>
    </row>
    <row r="6701" spans="8:8" s="24" customFormat="1" ht="12.75" customHeight="1" x14ac:dyDescent="0.2">
      <c r="H6701" s="28"/>
    </row>
    <row r="6702" spans="8:8" s="24" customFormat="1" ht="12.75" customHeight="1" x14ac:dyDescent="0.2">
      <c r="H6702" s="28"/>
    </row>
    <row r="6703" spans="8:8" s="24" customFormat="1" ht="12.75" customHeight="1" x14ac:dyDescent="0.2">
      <c r="H6703" s="28"/>
    </row>
    <row r="6704" spans="8:8" s="24" customFormat="1" ht="12.75" customHeight="1" x14ac:dyDescent="0.2">
      <c r="H6704" s="28"/>
    </row>
    <row r="6705" spans="8:8" s="24" customFormat="1" ht="12.75" customHeight="1" x14ac:dyDescent="0.2">
      <c r="H6705" s="28"/>
    </row>
    <row r="6706" spans="8:8" s="24" customFormat="1" ht="12.75" customHeight="1" x14ac:dyDescent="0.2">
      <c r="H6706" s="28"/>
    </row>
    <row r="6707" spans="8:8" s="24" customFormat="1" ht="12.75" customHeight="1" x14ac:dyDescent="0.2">
      <c r="H6707" s="28"/>
    </row>
    <row r="6708" spans="8:8" s="24" customFormat="1" ht="12.75" customHeight="1" x14ac:dyDescent="0.2">
      <c r="H6708" s="28"/>
    </row>
    <row r="6709" spans="8:8" s="24" customFormat="1" ht="12.75" customHeight="1" x14ac:dyDescent="0.2">
      <c r="H6709" s="28"/>
    </row>
    <row r="6710" spans="8:8" s="24" customFormat="1" ht="12.75" customHeight="1" x14ac:dyDescent="0.2">
      <c r="H6710" s="28"/>
    </row>
    <row r="6711" spans="8:8" s="24" customFormat="1" ht="12.75" customHeight="1" x14ac:dyDescent="0.2">
      <c r="H6711" s="28"/>
    </row>
    <row r="6712" spans="8:8" s="24" customFormat="1" ht="12.75" customHeight="1" x14ac:dyDescent="0.2">
      <c r="H6712" s="28"/>
    </row>
    <row r="6713" spans="8:8" s="24" customFormat="1" ht="12.75" customHeight="1" x14ac:dyDescent="0.2">
      <c r="H6713" s="28"/>
    </row>
    <row r="6714" spans="8:8" s="24" customFormat="1" ht="12.75" customHeight="1" x14ac:dyDescent="0.2">
      <c r="H6714" s="28"/>
    </row>
    <row r="6715" spans="8:8" s="24" customFormat="1" ht="12.75" customHeight="1" x14ac:dyDescent="0.2">
      <c r="H6715" s="28"/>
    </row>
    <row r="6716" spans="8:8" s="24" customFormat="1" ht="12.75" customHeight="1" x14ac:dyDescent="0.2">
      <c r="H6716" s="28"/>
    </row>
    <row r="6717" spans="8:8" s="24" customFormat="1" ht="12.75" customHeight="1" x14ac:dyDescent="0.2">
      <c r="H6717" s="28"/>
    </row>
    <row r="6718" spans="8:8" s="24" customFormat="1" ht="12.75" customHeight="1" x14ac:dyDescent="0.2">
      <c r="H6718" s="28"/>
    </row>
    <row r="6719" spans="8:8" s="24" customFormat="1" ht="12.75" customHeight="1" x14ac:dyDescent="0.2">
      <c r="H6719" s="28"/>
    </row>
    <row r="6720" spans="8:8" s="24" customFormat="1" ht="12.75" customHeight="1" x14ac:dyDescent="0.2">
      <c r="H6720" s="28"/>
    </row>
    <row r="6721" spans="8:8" s="24" customFormat="1" ht="12.75" customHeight="1" x14ac:dyDescent="0.2">
      <c r="H6721" s="28"/>
    </row>
    <row r="6722" spans="8:8" s="24" customFormat="1" ht="12.75" customHeight="1" x14ac:dyDescent="0.2">
      <c r="H6722" s="28"/>
    </row>
    <row r="6723" spans="8:8" s="24" customFormat="1" ht="12.75" customHeight="1" x14ac:dyDescent="0.2">
      <c r="H6723" s="28"/>
    </row>
    <row r="6724" spans="8:8" s="24" customFormat="1" ht="12.75" customHeight="1" x14ac:dyDescent="0.2">
      <c r="H6724" s="28"/>
    </row>
    <row r="6725" spans="8:8" s="24" customFormat="1" ht="12.75" customHeight="1" x14ac:dyDescent="0.2">
      <c r="H6725" s="28"/>
    </row>
    <row r="6726" spans="8:8" s="24" customFormat="1" ht="12.75" customHeight="1" x14ac:dyDescent="0.2">
      <c r="H6726" s="28"/>
    </row>
    <row r="6727" spans="8:8" s="24" customFormat="1" ht="12.75" customHeight="1" x14ac:dyDescent="0.2">
      <c r="H6727" s="28"/>
    </row>
    <row r="6728" spans="8:8" s="24" customFormat="1" ht="12.75" customHeight="1" x14ac:dyDescent="0.2">
      <c r="H6728" s="28"/>
    </row>
    <row r="6729" spans="8:8" s="24" customFormat="1" ht="12.75" customHeight="1" x14ac:dyDescent="0.2">
      <c r="H6729" s="28"/>
    </row>
    <row r="6730" spans="8:8" s="24" customFormat="1" ht="12.75" customHeight="1" x14ac:dyDescent="0.2">
      <c r="H6730" s="28"/>
    </row>
    <row r="6731" spans="8:8" s="24" customFormat="1" ht="12.75" customHeight="1" x14ac:dyDescent="0.2">
      <c r="H6731" s="28"/>
    </row>
    <row r="6732" spans="8:8" s="24" customFormat="1" ht="12.75" customHeight="1" x14ac:dyDescent="0.2">
      <c r="H6732" s="28"/>
    </row>
    <row r="6733" spans="8:8" s="24" customFormat="1" ht="12.75" customHeight="1" x14ac:dyDescent="0.2">
      <c r="H6733" s="28"/>
    </row>
    <row r="6734" spans="8:8" s="24" customFormat="1" ht="12.75" customHeight="1" x14ac:dyDescent="0.2">
      <c r="H6734" s="28"/>
    </row>
    <row r="6735" spans="8:8" s="24" customFormat="1" ht="12.75" customHeight="1" x14ac:dyDescent="0.2">
      <c r="H6735" s="28"/>
    </row>
    <row r="6736" spans="8:8" s="24" customFormat="1" ht="12.75" customHeight="1" x14ac:dyDescent="0.2">
      <c r="H6736" s="28"/>
    </row>
    <row r="6737" spans="8:8" s="24" customFormat="1" ht="12.75" customHeight="1" x14ac:dyDescent="0.2">
      <c r="H6737" s="28"/>
    </row>
    <row r="6738" spans="8:8" s="24" customFormat="1" ht="12.75" customHeight="1" x14ac:dyDescent="0.2">
      <c r="H6738" s="28"/>
    </row>
    <row r="6739" spans="8:8" s="24" customFormat="1" ht="12.75" customHeight="1" x14ac:dyDescent="0.2">
      <c r="H6739" s="28"/>
    </row>
    <row r="6740" spans="8:8" s="24" customFormat="1" ht="12.75" customHeight="1" x14ac:dyDescent="0.2">
      <c r="H6740" s="28"/>
    </row>
    <row r="6741" spans="8:8" s="24" customFormat="1" ht="12.75" customHeight="1" x14ac:dyDescent="0.2">
      <c r="H6741" s="28"/>
    </row>
    <row r="6742" spans="8:8" s="24" customFormat="1" ht="12.75" customHeight="1" x14ac:dyDescent="0.2">
      <c r="H6742" s="28"/>
    </row>
    <row r="6743" spans="8:8" s="24" customFormat="1" ht="12.75" customHeight="1" x14ac:dyDescent="0.2">
      <c r="H6743" s="28"/>
    </row>
    <row r="6744" spans="8:8" s="24" customFormat="1" ht="12.75" customHeight="1" x14ac:dyDescent="0.2">
      <c r="H6744" s="28"/>
    </row>
    <row r="6745" spans="8:8" s="24" customFormat="1" ht="12.75" customHeight="1" x14ac:dyDescent="0.2">
      <c r="H6745" s="28"/>
    </row>
    <row r="6746" spans="8:8" s="24" customFormat="1" ht="12.75" customHeight="1" x14ac:dyDescent="0.2">
      <c r="H6746" s="28"/>
    </row>
    <row r="6747" spans="8:8" s="24" customFormat="1" ht="12.75" customHeight="1" x14ac:dyDescent="0.2">
      <c r="H6747" s="28"/>
    </row>
    <row r="6748" spans="8:8" s="24" customFormat="1" ht="12.75" customHeight="1" x14ac:dyDescent="0.2">
      <c r="H6748" s="28"/>
    </row>
    <row r="6749" spans="8:8" s="24" customFormat="1" ht="12.75" customHeight="1" x14ac:dyDescent="0.2">
      <c r="H6749" s="28"/>
    </row>
    <row r="6750" spans="8:8" s="24" customFormat="1" ht="12.75" customHeight="1" x14ac:dyDescent="0.2">
      <c r="H6750" s="28"/>
    </row>
    <row r="6751" spans="8:8" s="24" customFormat="1" ht="12.75" customHeight="1" x14ac:dyDescent="0.2">
      <c r="H6751" s="28"/>
    </row>
    <row r="6752" spans="8:8" s="24" customFormat="1" ht="12.75" customHeight="1" x14ac:dyDescent="0.2">
      <c r="H6752" s="28"/>
    </row>
    <row r="6753" spans="8:8" s="24" customFormat="1" ht="12.75" customHeight="1" x14ac:dyDescent="0.2">
      <c r="H6753" s="28"/>
    </row>
    <row r="6754" spans="8:8" s="24" customFormat="1" ht="12.75" customHeight="1" x14ac:dyDescent="0.2">
      <c r="H6754" s="28"/>
    </row>
    <row r="6755" spans="8:8" s="24" customFormat="1" ht="12.75" customHeight="1" x14ac:dyDescent="0.2">
      <c r="H6755" s="28"/>
    </row>
    <row r="6756" spans="8:8" s="24" customFormat="1" ht="12.75" customHeight="1" x14ac:dyDescent="0.2">
      <c r="H6756" s="28"/>
    </row>
    <row r="6757" spans="8:8" s="24" customFormat="1" ht="12.75" customHeight="1" x14ac:dyDescent="0.2">
      <c r="H6757" s="28"/>
    </row>
    <row r="6758" spans="8:8" s="24" customFormat="1" ht="12.75" customHeight="1" x14ac:dyDescent="0.2">
      <c r="H6758" s="28"/>
    </row>
    <row r="6759" spans="8:8" s="24" customFormat="1" ht="12.75" customHeight="1" x14ac:dyDescent="0.2">
      <c r="H6759" s="28"/>
    </row>
    <row r="6760" spans="8:8" s="24" customFormat="1" ht="12.75" customHeight="1" x14ac:dyDescent="0.2">
      <c r="H6760" s="28"/>
    </row>
    <row r="6761" spans="8:8" s="24" customFormat="1" ht="12.75" customHeight="1" x14ac:dyDescent="0.2">
      <c r="H6761" s="28"/>
    </row>
    <row r="6762" spans="8:8" s="24" customFormat="1" ht="12.75" customHeight="1" x14ac:dyDescent="0.2">
      <c r="H6762" s="28"/>
    </row>
    <row r="6763" spans="8:8" s="24" customFormat="1" ht="12.75" customHeight="1" x14ac:dyDescent="0.2">
      <c r="H6763" s="28"/>
    </row>
    <row r="6764" spans="8:8" s="24" customFormat="1" ht="12.75" customHeight="1" x14ac:dyDescent="0.2">
      <c r="H6764" s="28"/>
    </row>
    <row r="6765" spans="8:8" s="24" customFormat="1" ht="12.75" customHeight="1" x14ac:dyDescent="0.2">
      <c r="H6765" s="28"/>
    </row>
    <row r="6766" spans="8:8" s="24" customFormat="1" ht="12.75" customHeight="1" x14ac:dyDescent="0.2">
      <c r="H6766" s="28"/>
    </row>
    <row r="6767" spans="8:8" s="24" customFormat="1" ht="12.75" customHeight="1" x14ac:dyDescent="0.2">
      <c r="H6767" s="28"/>
    </row>
    <row r="6768" spans="8:8" s="24" customFormat="1" ht="12.75" customHeight="1" x14ac:dyDescent="0.2">
      <c r="H6768" s="28"/>
    </row>
    <row r="6769" spans="8:8" s="24" customFormat="1" ht="12.75" customHeight="1" x14ac:dyDescent="0.2">
      <c r="H6769" s="28"/>
    </row>
    <row r="6770" spans="8:8" s="24" customFormat="1" ht="12.75" customHeight="1" x14ac:dyDescent="0.2">
      <c r="H6770" s="28"/>
    </row>
    <row r="6771" spans="8:8" s="24" customFormat="1" ht="12.75" customHeight="1" x14ac:dyDescent="0.2">
      <c r="H6771" s="28"/>
    </row>
    <row r="6772" spans="8:8" s="24" customFormat="1" ht="12.75" customHeight="1" x14ac:dyDescent="0.2">
      <c r="H6772" s="28"/>
    </row>
    <row r="6773" spans="8:8" s="24" customFormat="1" ht="12.75" customHeight="1" x14ac:dyDescent="0.2">
      <c r="H6773" s="28"/>
    </row>
    <row r="6774" spans="8:8" s="24" customFormat="1" ht="12.75" customHeight="1" x14ac:dyDescent="0.2">
      <c r="H6774" s="28"/>
    </row>
    <row r="6775" spans="8:8" s="24" customFormat="1" ht="12.75" customHeight="1" x14ac:dyDescent="0.2">
      <c r="H6775" s="28"/>
    </row>
    <row r="6776" spans="8:8" s="24" customFormat="1" ht="12.75" customHeight="1" x14ac:dyDescent="0.2">
      <c r="H6776" s="28"/>
    </row>
    <row r="6777" spans="8:8" s="24" customFormat="1" ht="12.75" customHeight="1" x14ac:dyDescent="0.2">
      <c r="H6777" s="28"/>
    </row>
    <row r="6778" spans="8:8" s="24" customFormat="1" ht="12.75" customHeight="1" x14ac:dyDescent="0.2">
      <c r="H6778" s="28"/>
    </row>
    <row r="6779" spans="8:8" s="24" customFormat="1" ht="12.75" customHeight="1" x14ac:dyDescent="0.2">
      <c r="H6779" s="28"/>
    </row>
    <row r="6780" spans="8:8" s="24" customFormat="1" ht="12.75" customHeight="1" x14ac:dyDescent="0.2">
      <c r="H6780" s="28"/>
    </row>
    <row r="6781" spans="8:8" s="24" customFormat="1" ht="12.75" customHeight="1" x14ac:dyDescent="0.2">
      <c r="H6781" s="28"/>
    </row>
    <row r="6782" spans="8:8" s="24" customFormat="1" ht="12.75" customHeight="1" x14ac:dyDescent="0.2">
      <c r="H6782" s="28"/>
    </row>
    <row r="6783" spans="8:8" s="24" customFormat="1" ht="12.75" customHeight="1" x14ac:dyDescent="0.2">
      <c r="H6783" s="28"/>
    </row>
    <row r="6784" spans="8:8" s="24" customFormat="1" ht="12.75" customHeight="1" x14ac:dyDescent="0.2">
      <c r="H6784" s="28"/>
    </row>
    <row r="6785" spans="8:8" s="24" customFormat="1" ht="12.75" customHeight="1" x14ac:dyDescent="0.2">
      <c r="H6785" s="28"/>
    </row>
    <row r="6786" spans="8:8" s="24" customFormat="1" ht="12.75" customHeight="1" x14ac:dyDescent="0.2">
      <c r="H6786" s="28"/>
    </row>
    <row r="6787" spans="8:8" s="24" customFormat="1" ht="12.75" customHeight="1" x14ac:dyDescent="0.2">
      <c r="H6787" s="28"/>
    </row>
    <row r="6788" spans="8:8" s="24" customFormat="1" ht="12.75" customHeight="1" x14ac:dyDescent="0.2">
      <c r="H6788" s="28"/>
    </row>
    <row r="6789" spans="8:8" s="24" customFormat="1" ht="12.75" customHeight="1" x14ac:dyDescent="0.2">
      <c r="H6789" s="28"/>
    </row>
    <row r="6790" spans="8:8" s="24" customFormat="1" ht="12.75" customHeight="1" x14ac:dyDescent="0.2">
      <c r="H6790" s="28"/>
    </row>
    <row r="6791" spans="8:8" s="24" customFormat="1" ht="12.75" customHeight="1" x14ac:dyDescent="0.2">
      <c r="H6791" s="28"/>
    </row>
    <row r="6792" spans="8:8" s="24" customFormat="1" ht="12.75" customHeight="1" x14ac:dyDescent="0.2">
      <c r="H6792" s="28"/>
    </row>
    <row r="6793" spans="8:8" s="24" customFormat="1" ht="12.75" customHeight="1" x14ac:dyDescent="0.2">
      <c r="H6793" s="28"/>
    </row>
    <row r="6794" spans="8:8" s="24" customFormat="1" ht="12.75" customHeight="1" x14ac:dyDescent="0.2">
      <c r="H6794" s="28"/>
    </row>
    <row r="6795" spans="8:8" s="24" customFormat="1" ht="12.75" customHeight="1" x14ac:dyDescent="0.2">
      <c r="H6795" s="28"/>
    </row>
    <row r="6796" spans="8:8" s="24" customFormat="1" ht="12.75" customHeight="1" x14ac:dyDescent="0.2">
      <c r="H6796" s="28"/>
    </row>
    <row r="6797" spans="8:8" s="24" customFormat="1" ht="12.75" customHeight="1" x14ac:dyDescent="0.2">
      <c r="H6797" s="28"/>
    </row>
    <row r="6798" spans="8:8" s="24" customFormat="1" ht="12.75" customHeight="1" x14ac:dyDescent="0.2">
      <c r="H6798" s="28"/>
    </row>
    <row r="6799" spans="8:8" s="24" customFormat="1" ht="12.75" customHeight="1" x14ac:dyDescent="0.2">
      <c r="H6799" s="28"/>
    </row>
    <row r="6800" spans="8:8" s="24" customFormat="1" ht="12.75" customHeight="1" x14ac:dyDescent="0.2">
      <c r="H6800" s="28"/>
    </row>
    <row r="6801" spans="8:8" s="24" customFormat="1" ht="12.75" customHeight="1" x14ac:dyDescent="0.2">
      <c r="H6801" s="28"/>
    </row>
    <row r="6802" spans="8:8" s="24" customFormat="1" ht="12.75" customHeight="1" x14ac:dyDescent="0.2">
      <c r="H6802" s="28"/>
    </row>
    <row r="6803" spans="8:8" s="24" customFormat="1" ht="12.75" customHeight="1" x14ac:dyDescent="0.2">
      <c r="H6803" s="28"/>
    </row>
    <row r="6804" spans="8:8" s="24" customFormat="1" ht="12.75" customHeight="1" x14ac:dyDescent="0.2">
      <c r="H6804" s="28"/>
    </row>
    <row r="6805" spans="8:8" s="24" customFormat="1" ht="12.75" customHeight="1" x14ac:dyDescent="0.2">
      <c r="H6805" s="28"/>
    </row>
    <row r="6806" spans="8:8" s="24" customFormat="1" ht="12.75" customHeight="1" x14ac:dyDescent="0.2">
      <c r="H6806" s="28"/>
    </row>
    <row r="6807" spans="8:8" s="24" customFormat="1" ht="12.75" customHeight="1" x14ac:dyDescent="0.2">
      <c r="H6807" s="28"/>
    </row>
    <row r="6808" spans="8:8" s="24" customFormat="1" ht="12.75" customHeight="1" x14ac:dyDescent="0.2">
      <c r="H6808" s="28"/>
    </row>
    <row r="6809" spans="8:8" s="24" customFormat="1" ht="12.75" customHeight="1" x14ac:dyDescent="0.2">
      <c r="H6809" s="28"/>
    </row>
    <row r="6810" spans="8:8" s="24" customFormat="1" ht="12.75" customHeight="1" x14ac:dyDescent="0.2">
      <c r="H6810" s="28"/>
    </row>
    <row r="6811" spans="8:8" s="24" customFormat="1" ht="12.75" customHeight="1" x14ac:dyDescent="0.2">
      <c r="H6811" s="28"/>
    </row>
    <row r="6812" spans="8:8" s="24" customFormat="1" ht="12.75" customHeight="1" x14ac:dyDescent="0.2">
      <c r="H6812" s="28"/>
    </row>
    <row r="6813" spans="8:8" s="24" customFormat="1" ht="12.75" customHeight="1" x14ac:dyDescent="0.2">
      <c r="H6813" s="28"/>
    </row>
    <row r="6814" spans="8:8" s="24" customFormat="1" ht="12.75" customHeight="1" x14ac:dyDescent="0.2">
      <c r="H6814" s="28"/>
    </row>
    <row r="6815" spans="8:8" s="24" customFormat="1" ht="12.75" customHeight="1" x14ac:dyDescent="0.2">
      <c r="H6815" s="28"/>
    </row>
    <row r="6816" spans="8:8" s="24" customFormat="1" ht="12.75" customHeight="1" x14ac:dyDescent="0.2">
      <c r="H6816" s="28"/>
    </row>
    <row r="6817" spans="8:8" s="24" customFormat="1" ht="12.75" customHeight="1" x14ac:dyDescent="0.2">
      <c r="H6817" s="28"/>
    </row>
    <row r="6818" spans="8:8" s="24" customFormat="1" ht="12.75" customHeight="1" x14ac:dyDescent="0.2">
      <c r="H6818" s="28"/>
    </row>
    <row r="6819" spans="8:8" s="24" customFormat="1" ht="12.75" customHeight="1" x14ac:dyDescent="0.2">
      <c r="H6819" s="28"/>
    </row>
    <row r="6820" spans="8:8" s="24" customFormat="1" ht="12.75" customHeight="1" x14ac:dyDescent="0.2">
      <c r="H6820" s="28"/>
    </row>
    <row r="6821" spans="8:8" s="24" customFormat="1" ht="12.75" customHeight="1" x14ac:dyDescent="0.2">
      <c r="H6821" s="28"/>
    </row>
    <row r="6822" spans="8:8" s="24" customFormat="1" ht="12.75" customHeight="1" x14ac:dyDescent="0.2">
      <c r="H6822" s="28"/>
    </row>
    <row r="6823" spans="8:8" s="24" customFormat="1" ht="12.75" customHeight="1" x14ac:dyDescent="0.2">
      <c r="H6823" s="28"/>
    </row>
    <row r="6824" spans="8:8" s="24" customFormat="1" ht="12.75" customHeight="1" x14ac:dyDescent="0.2">
      <c r="H6824" s="28"/>
    </row>
    <row r="6825" spans="8:8" s="24" customFormat="1" ht="12.75" customHeight="1" x14ac:dyDescent="0.2">
      <c r="H6825" s="28"/>
    </row>
    <row r="6826" spans="8:8" s="24" customFormat="1" ht="12.75" customHeight="1" x14ac:dyDescent="0.2">
      <c r="H6826" s="28"/>
    </row>
    <row r="6827" spans="8:8" s="24" customFormat="1" ht="12.75" customHeight="1" x14ac:dyDescent="0.2">
      <c r="H6827" s="28"/>
    </row>
    <row r="6828" spans="8:8" s="24" customFormat="1" ht="12.75" customHeight="1" x14ac:dyDescent="0.2">
      <c r="H6828" s="28"/>
    </row>
    <row r="6829" spans="8:8" s="24" customFormat="1" ht="12.75" customHeight="1" x14ac:dyDescent="0.2">
      <c r="H6829" s="28"/>
    </row>
    <row r="6830" spans="8:8" s="24" customFormat="1" ht="12.75" customHeight="1" x14ac:dyDescent="0.2">
      <c r="H6830" s="28"/>
    </row>
    <row r="6831" spans="8:8" s="24" customFormat="1" ht="12.75" customHeight="1" x14ac:dyDescent="0.2">
      <c r="H6831" s="28"/>
    </row>
    <row r="6832" spans="8:8" s="24" customFormat="1" ht="12.75" customHeight="1" x14ac:dyDescent="0.2">
      <c r="H6832" s="28"/>
    </row>
    <row r="6833" spans="8:8" s="24" customFormat="1" ht="12.75" customHeight="1" x14ac:dyDescent="0.2">
      <c r="H6833" s="28"/>
    </row>
    <row r="6834" spans="8:8" s="24" customFormat="1" ht="12.75" customHeight="1" x14ac:dyDescent="0.2">
      <c r="H6834" s="28"/>
    </row>
    <row r="6835" spans="8:8" s="24" customFormat="1" ht="12.75" customHeight="1" x14ac:dyDescent="0.2">
      <c r="H6835" s="28"/>
    </row>
    <row r="6836" spans="8:8" s="24" customFormat="1" ht="12.75" customHeight="1" x14ac:dyDescent="0.2">
      <c r="H6836" s="28"/>
    </row>
    <row r="6837" spans="8:8" s="24" customFormat="1" ht="12.75" customHeight="1" x14ac:dyDescent="0.2">
      <c r="H6837" s="28"/>
    </row>
    <row r="6838" spans="8:8" s="24" customFormat="1" ht="12.75" customHeight="1" x14ac:dyDescent="0.2">
      <c r="H6838" s="28"/>
    </row>
    <row r="6839" spans="8:8" s="24" customFormat="1" ht="12.75" customHeight="1" x14ac:dyDescent="0.2">
      <c r="H6839" s="28"/>
    </row>
    <row r="6840" spans="8:8" s="24" customFormat="1" ht="12.75" customHeight="1" x14ac:dyDescent="0.2">
      <c r="H6840" s="28"/>
    </row>
    <row r="6841" spans="8:8" s="24" customFormat="1" ht="12.75" customHeight="1" x14ac:dyDescent="0.2">
      <c r="H6841" s="28"/>
    </row>
    <row r="6842" spans="8:8" s="24" customFormat="1" ht="12.75" customHeight="1" x14ac:dyDescent="0.2">
      <c r="H6842" s="28"/>
    </row>
    <row r="6843" spans="8:8" s="24" customFormat="1" ht="12.75" customHeight="1" x14ac:dyDescent="0.2">
      <c r="H6843" s="28"/>
    </row>
    <row r="6844" spans="8:8" s="24" customFormat="1" ht="12.75" customHeight="1" x14ac:dyDescent="0.2">
      <c r="H6844" s="28"/>
    </row>
    <row r="6845" spans="8:8" s="24" customFormat="1" ht="12.75" customHeight="1" x14ac:dyDescent="0.2">
      <c r="H6845" s="28"/>
    </row>
    <row r="6846" spans="8:8" s="24" customFormat="1" ht="12.75" customHeight="1" x14ac:dyDescent="0.2">
      <c r="H6846" s="28"/>
    </row>
    <row r="6847" spans="8:8" s="24" customFormat="1" ht="12.75" customHeight="1" x14ac:dyDescent="0.2">
      <c r="H6847" s="28"/>
    </row>
    <row r="6848" spans="8:8" s="24" customFormat="1" ht="12.75" customHeight="1" x14ac:dyDescent="0.2">
      <c r="H6848" s="28"/>
    </row>
    <row r="6849" spans="8:8" s="24" customFormat="1" ht="12.75" customHeight="1" x14ac:dyDescent="0.2">
      <c r="H6849" s="28"/>
    </row>
    <row r="6850" spans="8:8" s="24" customFormat="1" ht="12.75" customHeight="1" x14ac:dyDescent="0.2">
      <c r="H6850" s="28"/>
    </row>
    <row r="6851" spans="8:8" s="24" customFormat="1" ht="12.75" customHeight="1" x14ac:dyDescent="0.2">
      <c r="H6851" s="28"/>
    </row>
    <row r="6852" spans="8:8" s="24" customFormat="1" ht="12.75" customHeight="1" x14ac:dyDescent="0.2">
      <c r="H6852" s="28"/>
    </row>
    <row r="6853" spans="8:8" s="24" customFormat="1" ht="12.75" customHeight="1" x14ac:dyDescent="0.2">
      <c r="H6853" s="28"/>
    </row>
    <row r="6854" spans="8:8" s="24" customFormat="1" ht="12.75" customHeight="1" x14ac:dyDescent="0.2">
      <c r="H6854" s="28"/>
    </row>
    <row r="6855" spans="8:8" s="24" customFormat="1" ht="12.75" customHeight="1" x14ac:dyDescent="0.2">
      <c r="H6855" s="28"/>
    </row>
    <row r="6856" spans="8:8" s="24" customFormat="1" ht="12.75" customHeight="1" x14ac:dyDescent="0.2">
      <c r="H6856" s="28"/>
    </row>
    <row r="6857" spans="8:8" s="24" customFormat="1" ht="12.75" customHeight="1" x14ac:dyDescent="0.2">
      <c r="H6857" s="28"/>
    </row>
    <row r="6858" spans="8:8" s="24" customFormat="1" ht="12.75" customHeight="1" x14ac:dyDescent="0.2">
      <c r="H6858" s="28"/>
    </row>
    <row r="6859" spans="8:8" s="24" customFormat="1" ht="12.75" customHeight="1" x14ac:dyDescent="0.2">
      <c r="H6859" s="28"/>
    </row>
    <row r="6860" spans="8:8" s="24" customFormat="1" ht="12.75" customHeight="1" x14ac:dyDescent="0.2">
      <c r="H6860" s="28"/>
    </row>
    <row r="6861" spans="8:8" s="24" customFormat="1" ht="12.75" customHeight="1" x14ac:dyDescent="0.2">
      <c r="H6861" s="28"/>
    </row>
    <row r="6862" spans="8:8" s="24" customFormat="1" ht="12.75" customHeight="1" x14ac:dyDescent="0.2">
      <c r="H6862" s="28"/>
    </row>
    <row r="6863" spans="8:8" s="24" customFormat="1" ht="12.75" customHeight="1" x14ac:dyDescent="0.2">
      <c r="H6863" s="28"/>
    </row>
    <row r="6864" spans="8:8" s="24" customFormat="1" ht="12.75" customHeight="1" x14ac:dyDescent="0.2">
      <c r="H6864" s="28"/>
    </row>
    <row r="6865" spans="8:8" s="24" customFormat="1" ht="12.75" customHeight="1" x14ac:dyDescent="0.2">
      <c r="H6865" s="28"/>
    </row>
    <row r="6866" spans="8:8" s="24" customFormat="1" ht="12.75" customHeight="1" x14ac:dyDescent="0.2">
      <c r="H6866" s="28"/>
    </row>
    <row r="6867" spans="8:8" s="24" customFormat="1" ht="12.75" customHeight="1" x14ac:dyDescent="0.2">
      <c r="H6867" s="28"/>
    </row>
    <row r="6868" spans="8:8" s="24" customFormat="1" ht="12.75" customHeight="1" x14ac:dyDescent="0.2">
      <c r="H6868" s="28"/>
    </row>
    <row r="6869" spans="8:8" s="24" customFormat="1" ht="12.75" customHeight="1" x14ac:dyDescent="0.2">
      <c r="H6869" s="28"/>
    </row>
    <row r="6870" spans="8:8" s="24" customFormat="1" ht="12.75" customHeight="1" x14ac:dyDescent="0.2">
      <c r="H6870" s="28"/>
    </row>
    <row r="6871" spans="8:8" s="24" customFormat="1" ht="12.75" customHeight="1" x14ac:dyDescent="0.2">
      <c r="H6871" s="28"/>
    </row>
    <row r="6872" spans="8:8" s="24" customFormat="1" ht="12.75" customHeight="1" x14ac:dyDescent="0.2">
      <c r="H6872" s="28"/>
    </row>
    <row r="6873" spans="8:8" s="24" customFormat="1" ht="12.75" customHeight="1" x14ac:dyDescent="0.2">
      <c r="H6873" s="28"/>
    </row>
    <row r="6874" spans="8:8" s="24" customFormat="1" ht="12.75" customHeight="1" x14ac:dyDescent="0.2">
      <c r="H6874" s="28"/>
    </row>
    <row r="6875" spans="8:8" s="24" customFormat="1" ht="12.75" customHeight="1" x14ac:dyDescent="0.2">
      <c r="H6875" s="28"/>
    </row>
    <row r="6876" spans="8:8" s="24" customFormat="1" ht="12.75" customHeight="1" x14ac:dyDescent="0.2">
      <c r="H6876" s="28"/>
    </row>
    <row r="6877" spans="8:8" s="24" customFormat="1" ht="12.75" customHeight="1" x14ac:dyDescent="0.2">
      <c r="H6877" s="28"/>
    </row>
    <row r="6878" spans="8:8" s="24" customFormat="1" ht="12.75" customHeight="1" x14ac:dyDescent="0.2">
      <c r="H6878" s="28"/>
    </row>
    <row r="6879" spans="8:8" s="24" customFormat="1" ht="12.75" customHeight="1" x14ac:dyDescent="0.2">
      <c r="H6879" s="28"/>
    </row>
    <row r="6880" spans="8:8" s="24" customFormat="1" ht="12.75" customHeight="1" x14ac:dyDescent="0.2">
      <c r="H6880" s="28"/>
    </row>
    <row r="6881" spans="8:8" s="24" customFormat="1" ht="12.75" customHeight="1" x14ac:dyDescent="0.2">
      <c r="H6881" s="28"/>
    </row>
    <row r="6882" spans="8:8" s="24" customFormat="1" ht="12.75" customHeight="1" x14ac:dyDescent="0.2">
      <c r="H6882" s="28"/>
    </row>
    <row r="6883" spans="8:8" s="24" customFormat="1" ht="12.75" customHeight="1" x14ac:dyDescent="0.2">
      <c r="H6883" s="28"/>
    </row>
    <row r="6884" spans="8:8" s="24" customFormat="1" ht="12.75" customHeight="1" x14ac:dyDescent="0.2">
      <c r="H6884" s="28"/>
    </row>
    <row r="6885" spans="8:8" s="24" customFormat="1" ht="12.75" customHeight="1" x14ac:dyDescent="0.2">
      <c r="H6885" s="28"/>
    </row>
    <row r="6886" spans="8:8" s="24" customFormat="1" ht="12.75" customHeight="1" x14ac:dyDescent="0.2">
      <c r="H6886" s="28"/>
    </row>
    <row r="6887" spans="8:8" s="24" customFormat="1" ht="12.75" customHeight="1" x14ac:dyDescent="0.2">
      <c r="H6887" s="28"/>
    </row>
    <row r="6888" spans="8:8" s="24" customFormat="1" ht="12.75" customHeight="1" x14ac:dyDescent="0.2">
      <c r="H6888" s="28"/>
    </row>
    <row r="6889" spans="8:8" s="24" customFormat="1" ht="12.75" customHeight="1" x14ac:dyDescent="0.2">
      <c r="H6889" s="28"/>
    </row>
    <row r="6890" spans="8:8" s="24" customFormat="1" ht="12.75" customHeight="1" x14ac:dyDescent="0.2">
      <c r="H6890" s="28"/>
    </row>
    <row r="6891" spans="8:8" s="24" customFormat="1" ht="12.75" customHeight="1" x14ac:dyDescent="0.2">
      <c r="H6891" s="28"/>
    </row>
    <row r="6892" spans="8:8" s="24" customFormat="1" ht="12.75" customHeight="1" x14ac:dyDescent="0.2">
      <c r="H6892" s="28"/>
    </row>
    <row r="6893" spans="8:8" s="24" customFormat="1" ht="12.75" customHeight="1" x14ac:dyDescent="0.2">
      <c r="H6893" s="28"/>
    </row>
    <row r="6894" spans="8:8" s="24" customFormat="1" ht="12.75" customHeight="1" x14ac:dyDescent="0.2">
      <c r="H6894" s="28"/>
    </row>
    <row r="6895" spans="8:8" s="24" customFormat="1" ht="12.75" customHeight="1" x14ac:dyDescent="0.2">
      <c r="H6895" s="28"/>
    </row>
    <row r="6896" spans="8:8" s="24" customFormat="1" ht="12.75" customHeight="1" x14ac:dyDescent="0.2">
      <c r="H6896" s="28"/>
    </row>
    <row r="6897" spans="8:8" s="24" customFormat="1" ht="12.75" customHeight="1" x14ac:dyDescent="0.2">
      <c r="H6897" s="28"/>
    </row>
    <row r="6898" spans="8:8" s="24" customFormat="1" ht="12.75" customHeight="1" x14ac:dyDescent="0.2">
      <c r="H6898" s="28"/>
    </row>
    <row r="6899" spans="8:8" s="24" customFormat="1" ht="12.75" customHeight="1" x14ac:dyDescent="0.2">
      <c r="H6899" s="28"/>
    </row>
    <row r="6900" spans="8:8" s="24" customFormat="1" ht="12.75" customHeight="1" x14ac:dyDescent="0.2">
      <c r="H6900" s="28"/>
    </row>
    <row r="6901" spans="8:8" s="24" customFormat="1" ht="12.75" customHeight="1" x14ac:dyDescent="0.2">
      <c r="H6901" s="28"/>
    </row>
    <row r="6902" spans="8:8" s="24" customFormat="1" ht="12.75" customHeight="1" x14ac:dyDescent="0.2">
      <c r="H6902" s="28"/>
    </row>
    <row r="6903" spans="8:8" s="24" customFormat="1" ht="12.75" customHeight="1" x14ac:dyDescent="0.2">
      <c r="H6903" s="28"/>
    </row>
    <row r="6904" spans="8:8" s="24" customFormat="1" ht="12.75" customHeight="1" x14ac:dyDescent="0.2">
      <c r="H6904" s="28"/>
    </row>
    <row r="6905" spans="8:8" s="24" customFormat="1" ht="12.75" customHeight="1" x14ac:dyDescent="0.2">
      <c r="H6905" s="28"/>
    </row>
    <row r="6906" spans="8:8" s="24" customFormat="1" ht="12.75" customHeight="1" x14ac:dyDescent="0.2">
      <c r="H6906" s="28"/>
    </row>
    <row r="6907" spans="8:8" s="24" customFormat="1" ht="12.75" customHeight="1" x14ac:dyDescent="0.2">
      <c r="H6907" s="28"/>
    </row>
    <row r="6908" spans="8:8" s="24" customFormat="1" ht="12.75" customHeight="1" x14ac:dyDescent="0.2">
      <c r="H6908" s="28"/>
    </row>
    <row r="6909" spans="8:8" s="24" customFormat="1" ht="12.75" customHeight="1" x14ac:dyDescent="0.2">
      <c r="H6909" s="28"/>
    </row>
    <row r="6910" spans="8:8" s="24" customFormat="1" ht="12.75" customHeight="1" x14ac:dyDescent="0.2">
      <c r="H6910" s="28"/>
    </row>
    <row r="6911" spans="8:8" s="24" customFormat="1" ht="12.75" customHeight="1" x14ac:dyDescent="0.2">
      <c r="H6911" s="28"/>
    </row>
    <row r="6912" spans="8:8" s="24" customFormat="1" ht="12.75" customHeight="1" x14ac:dyDescent="0.2">
      <c r="H6912" s="28"/>
    </row>
    <row r="6913" spans="8:8" s="24" customFormat="1" ht="12.75" customHeight="1" x14ac:dyDescent="0.2">
      <c r="H6913" s="28"/>
    </row>
    <row r="6914" spans="8:8" s="24" customFormat="1" ht="12.75" customHeight="1" x14ac:dyDescent="0.2">
      <c r="H6914" s="28"/>
    </row>
    <row r="6915" spans="8:8" s="24" customFormat="1" ht="12.75" customHeight="1" x14ac:dyDescent="0.2">
      <c r="H6915" s="28"/>
    </row>
    <row r="6916" spans="8:8" s="24" customFormat="1" ht="12.75" customHeight="1" x14ac:dyDescent="0.2">
      <c r="H6916" s="28"/>
    </row>
    <row r="6917" spans="8:8" s="24" customFormat="1" ht="12.75" customHeight="1" x14ac:dyDescent="0.2">
      <c r="H6917" s="28"/>
    </row>
    <row r="6918" spans="8:8" s="24" customFormat="1" ht="12.75" customHeight="1" x14ac:dyDescent="0.2">
      <c r="H6918" s="28"/>
    </row>
    <row r="6919" spans="8:8" s="24" customFormat="1" ht="12.75" customHeight="1" x14ac:dyDescent="0.2">
      <c r="H6919" s="28"/>
    </row>
    <row r="6920" spans="8:8" s="24" customFormat="1" ht="12.75" customHeight="1" x14ac:dyDescent="0.2">
      <c r="H6920" s="28"/>
    </row>
    <row r="6921" spans="8:8" s="24" customFormat="1" ht="12.75" customHeight="1" x14ac:dyDescent="0.2">
      <c r="H6921" s="28"/>
    </row>
    <row r="6922" spans="8:8" s="24" customFormat="1" ht="12.75" customHeight="1" x14ac:dyDescent="0.2">
      <c r="H6922" s="28"/>
    </row>
    <row r="6923" spans="8:8" s="24" customFormat="1" ht="12.75" customHeight="1" x14ac:dyDescent="0.2">
      <c r="H6923" s="28"/>
    </row>
    <row r="6924" spans="8:8" s="24" customFormat="1" ht="12.75" customHeight="1" x14ac:dyDescent="0.2">
      <c r="H6924" s="28"/>
    </row>
    <row r="6925" spans="8:8" s="24" customFormat="1" ht="12.75" customHeight="1" x14ac:dyDescent="0.2">
      <c r="H6925" s="28"/>
    </row>
    <row r="6926" spans="8:8" s="24" customFormat="1" ht="12.75" customHeight="1" x14ac:dyDescent="0.2">
      <c r="H6926" s="28"/>
    </row>
    <row r="6927" spans="8:8" s="24" customFormat="1" ht="12.75" customHeight="1" x14ac:dyDescent="0.2">
      <c r="H6927" s="28"/>
    </row>
    <row r="6928" spans="8:8" s="24" customFormat="1" ht="12.75" customHeight="1" x14ac:dyDescent="0.2">
      <c r="H6928" s="28"/>
    </row>
    <row r="6929" spans="8:8" s="24" customFormat="1" ht="12.75" customHeight="1" x14ac:dyDescent="0.2">
      <c r="H6929" s="28"/>
    </row>
    <row r="6930" spans="8:8" s="24" customFormat="1" ht="12.75" customHeight="1" x14ac:dyDescent="0.2">
      <c r="H6930" s="28"/>
    </row>
    <row r="6931" spans="8:8" s="24" customFormat="1" ht="12.75" customHeight="1" x14ac:dyDescent="0.2">
      <c r="H6931" s="28"/>
    </row>
    <row r="6932" spans="8:8" s="24" customFormat="1" ht="12.75" customHeight="1" x14ac:dyDescent="0.2">
      <c r="H6932" s="28"/>
    </row>
    <row r="6933" spans="8:8" s="24" customFormat="1" ht="12.75" customHeight="1" x14ac:dyDescent="0.2">
      <c r="H6933" s="28"/>
    </row>
    <row r="6934" spans="8:8" s="24" customFormat="1" ht="12.75" customHeight="1" x14ac:dyDescent="0.2">
      <c r="H6934" s="28"/>
    </row>
    <row r="6935" spans="8:8" s="24" customFormat="1" ht="12.75" customHeight="1" x14ac:dyDescent="0.2">
      <c r="H6935" s="28"/>
    </row>
    <row r="6936" spans="8:8" s="24" customFormat="1" ht="12.75" customHeight="1" x14ac:dyDescent="0.2">
      <c r="H6936" s="28"/>
    </row>
    <row r="6937" spans="8:8" s="24" customFormat="1" ht="12.75" customHeight="1" x14ac:dyDescent="0.2">
      <c r="H6937" s="28"/>
    </row>
    <row r="6938" spans="8:8" s="24" customFormat="1" ht="12.75" customHeight="1" x14ac:dyDescent="0.2">
      <c r="H6938" s="28"/>
    </row>
    <row r="6939" spans="8:8" s="24" customFormat="1" ht="12.75" customHeight="1" x14ac:dyDescent="0.2">
      <c r="H6939" s="28"/>
    </row>
    <row r="6940" spans="8:8" s="24" customFormat="1" ht="12.75" customHeight="1" x14ac:dyDescent="0.2">
      <c r="H6940" s="28"/>
    </row>
    <row r="6941" spans="8:8" s="24" customFormat="1" ht="12.75" customHeight="1" x14ac:dyDescent="0.2">
      <c r="H6941" s="28"/>
    </row>
    <row r="6942" spans="8:8" s="24" customFormat="1" ht="12.75" customHeight="1" x14ac:dyDescent="0.2">
      <c r="H6942" s="28"/>
    </row>
    <row r="6943" spans="8:8" s="24" customFormat="1" ht="12.75" customHeight="1" x14ac:dyDescent="0.2">
      <c r="H6943" s="28"/>
    </row>
    <row r="6944" spans="8:8" s="24" customFormat="1" ht="12.75" customHeight="1" x14ac:dyDescent="0.2">
      <c r="H6944" s="28"/>
    </row>
    <row r="6945" spans="8:8" s="24" customFormat="1" ht="12.75" customHeight="1" x14ac:dyDescent="0.2">
      <c r="H6945" s="28"/>
    </row>
    <row r="6946" spans="8:8" s="24" customFormat="1" ht="12.75" customHeight="1" x14ac:dyDescent="0.2">
      <c r="H6946" s="28"/>
    </row>
    <row r="6947" spans="8:8" s="24" customFormat="1" ht="12.75" customHeight="1" x14ac:dyDescent="0.2">
      <c r="H6947" s="28"/>
    </row>
    <row r="6948" spans="8:8" s="24" customFormat="1" ht="12.75" customHeight="1" x14ac:dyDescent="0.2">
      <c r="H6948" s="28"/>
    </row>
    <row r="6949" spans="8:8" s="24" customFormat="1" ht="12.75" customHeight="1" x14ac:dyDescent="0.2">
      <c r="H6949" s="28"/>
    </row>
    <row r="6950" spans="8:8" s="24" customFormat="1" ht="12.75" customHeight="1" x14ac:dyDescent="0.2">
      <c r="H6950" s="28"/>
    </row>
    <row r="6951" spans="8:8" s="24" customFormat="1" ht="12.75" customHeight="1" x14ac:dyDescent="0.2">
      <c r="H6951" s="28"/>
    </row>
    <row r="6952" spans="8:8" s="24" customFormat="1" ht="12.75" customHeight="1" x14ac:dyDescent="0.2">
      <c r="H6952" s="28"/>
    </row>
    <row r="6953" spans="8:8" s="24" customFormat="1" ht="12.75" customHeight="1" x14ac:dyDescent="0.2">
      <c r="H6953" s="28"/>
    </row>
    <row r="6954" spans="8:8" s="24" customFormat="1" ht="12.75" customHeight="1" x14ac:dyDescent="0.2">
      <c r="H6954" s="28"/>
    </row>
    <row r="6955" spans="8:8" s="24" customFormat="1" ht="12.75" customHeight="1" x14ac:dyDescent="0.2">
      <c r="H6955" s="28"/>
    </row>
    <row r="6956" spans="8:8" s="24" customFormat="1" ht="12.75" customHeight="1" x14ac:dyDescent="0.2">
      <c r="H6956" s="28"/>
    </row>
    <row r="6957" spans="8:8" s="24" customFormat="1" ht="12.75" customHeight="1" x14ac:dyDescent="0.2">
      <c r="H6957" s="28"/>
    </row>
    <row r="6958" spans="8:8" s="24" customFormat="1" ht="12.75" customHeight="1" x14ac:dyDescent="0.2">
      <c r="H6958" s="28"/>
    </row>
    <row r="6959" spans="8:8" s="24" customFormat="1" ht="12.75" customHeight="1" x14ac:dyDescent="0.2">
      <c r="H6959" s="28"/>
    </row>
    <row r="6960" spans="8:8" s="24" customFormat="1" ht="12.75" customHeight="1" x14ac:dyDescent="0.2">
      <c r="H6960" s="28"/>
    </row>
    <row r="6961" spans="8:8" s="24" customFormat="1" ht="12.75" customHeight="1" x14ac:dyDescent="0.2">
      <c r="H6961" s="28"/>
    </row>
    <row r="6962" spans="8:8" s="24" customFormat="1" ht="12.75" customHeight="1" x14ac:dyDescent="0.2">
      <c r="H6962" s="28"/>
    </row>
    <row r="6963" spans="8:8" s="24" customFormat="1" ht="12.75" customHeight="1" x14ac:dyDescent="0.2">
      <c r="H6963" s="28"/>
    </row>
    <row r="6964" spans="8:8" s="24" customFormat="1" ht="12.75" customHeight="1" x14ac:dyDescent="0.2">
      <c r="H6964" s="28"/>
    </row>
    <row r="6965" spans="8:8" s="24" customFormat="1" ht="12.75" customHeight="1" x14ac:dyDescent="0.2">
      <c r="H6965" s="28"/>
    </row>
    <row r="6966" spans="8:8" s="24" customFormat="1" ht="12.75" customHeight="1" x14ac:dyDescent="0.2">
      <c r="H6966" s="28"/>
    </row>
    <row r="6967" spans="8:8" s="24" customFormat="1" ht="12.75" customHeight="1" x14ac:dyDescent="0.2">
      <c r="H6967" s="28"/>
    </row>
    <row r="6968" spans="8:8" s="24" customFormat="1" ht="12.75" customHeight="1" x14ac:dyDescent="0.2">
      <c r="H6968" s="28"/>
    </row>
    <row r="6969" spans="8:8" s="24" customFormat="1" ht="12.75" customHeight="1" x14ac:dyDescent="0.2">
      <c r="H6969" s="28"/>
    </row>
    <row r="6970" spans="8:8" s="24" customFormat="1" ht="12.75" customHeight="1" x14ac:dyDescent="0.2">
      <c r="H6970" s="28"/>
    </row>
    <row r="6971" spans="8:8" s="24" customFormat="1" ht="12.75" customHeight="1" x14ac:dyDescent="0.2">
      <c r="H6971" s="28"/>
    </row>
    <row r="6972" spans="8:8" s="24" customFormat="1" ht="12.75" customHeight="1" x14ac:dyDescent="0.2">
      <c r="H6972" s="28"/>
    </row>
    <row r="6973" spans="8:8" s="24" customFormat="1" ht="12.75" customHeight="1" x14ac:dyDescent="0.2">
      <c r="H6973" s="28"/>
    </row>
    <row r="6974" spans="8:8" s="24" customFormat="1" ht="12.75" customHeight="1" x14ac:dyDescent="0.2">
      <c r="H6974" s="28"/>
    </row>
    <row r="6975" spans="8:8" s="24" customFormat="1" ht="12.75" customHeight="1" x14ac:dyDescent="0.2">
      <c r="H6975" s="28"/>
    </row>
    <row r="6976" spans="8:8" s="24" customFormat="1" ht="12.75" customHeight="1" x14ac:dyDescent="0.2">
      <c r="H6976" s="28"/>
    </row>
    <row r="6977" spans="8:8" s="24" customFormat="1" ht="12.75" customHeight="1" x14ac:dyDescent="0.2">
      <c r="H6977" s="28"/>
    </row>
    <row r="6978" spans="8:8" s="24" customFormat="1" ht="12.75" customHeight="1" x14ac:dyDescent="0.2">
      <c r="H6978" s="28"/>
    </row>
    <row r="6979" spans="8:8" s="24" customFormat="1" ht="12.75" customHeight="1" x14ac:dyDescent="0.2">
      <c r="H6979" s="28"/>
    </row>
    <row r="6980" spans="8:8" s="24" customFormat="1" ht="12.75" customHeight="1" x14ac:dyDescent="0.2">
      <c r="H6980" s="28"/>
    </row>
    <row r="6981" spans="8:8" s="24" customFormat="1" ht="12.75" customHeight="1" x14ac:dyDescent="0.2">
      <c r="H6981" s="28"/>
    </row>
    <row r="6982" spans="8:8" s="24" customFormat="1" ht="12.75" customHeight="1" x14ac:dyDescent="0.2">
      <c r="H6982" s="28"/>
    </row>
    <row r="6983" spans="8:8" s="24" customFormat="1" ht="12.75" customHeight="1" x14ac:dyDescent="0.2">
      <c r="H6983" s="28"/>
    </row>
    <row r="6984" spans="8:8" s="24" customFormat="1" ht="12.75" customHeight="1" x14ac:dyDescent="0.2">
      <c r="H6984" s="28"/>
    </row>
    <row r="6985" spans="8:8" s="24" customFormat="1" ht="12.75" customHeight="1" x14ac:dyDescent="0.2">
      <c r="H6985" s="28"/>
    </row>
    <row r="6986" spans="8:8" s="24" customFormat="1" ht="12.75" customHeight="1" x14ac:dyDescent="0.2">
      <c r="H6986" s="28"/>
    </row>
    <row r="6987" spans="8:8" s="24" customFormat="1" ht="12.75" customHeight="1" x14ac:dyDescent="0.2">
      <c r="H6987" s="28"/>
    </row>
    <row r="6988" spans="8:8" s="24" customFormat="1" ht="12.75" customHeight="1" x14ac:dyDescent="0.2">
      <c r="H6988" s="28"/>
    </row>
    <row r="6989" spans="8:8" s="24" customFormat="1" ht="12.75" customHeight="1" x14ac:dyDescent="0.2">
      <c r="H6989" s="28"/>
    </row>
    <row r="6990" spans="8:8" s="24" customFormat="1" ht="12.75" customHeight="1" x14ac:dyDescent="0.2">
      <c r="H6990" s="28"/>
    </row>
    <row r="6991" spans="8:8" s="24" customFormat="1" ht="12.75" customHeight="1" x14ac:dyDescent="0.2">
      <c r="H6991" s="28"/>
    </row>
    <row r="6992" spans="8:8" s="24" customFormat="1" ht="12.75" customHeight="1" x14ac:dyDescent="0.2">
      <c r="H6992" s="28"/>
    </row>
    <row r="6993" spans="8:8" s="24" customFormat="1" ht="12.75" customHeight="1" x14ac:dyDescent="0.2">
      <c r="H6993" s="28"/>
    </row>
    <row r="6994" spans="8:8" s="24" customFormat="1" ht="12.75" customHeight="1" x14ac:dyDescent="0.2">
      <c r="H6994" s="28"/>
    </row>
    <row r="6995" spans="8:8" s="24" customFormat="1" ht="12.75" customHeight="1" x14ac:dyDescent="0.2">
      <c r="H6995" s="28"/>
    </row>
    <row r="6996" spans="8:8" s="24" customFormat="1" ht="12.75" customHeight="1" x14ac:dyDescent="0.2">
      <c r="H6996" s="28"/>
    </row>
    <row r="6997" spans="8:8" s="24" customFormat="1" ht="12.75" customHeight="1" x14ac:dyDescent="0.2">
      <c r="H6997" s="28"/>
    </row>
    <row r="6998" spans="8:8" s="24" customFormat="1" ht="12.75" customHeight="1" x14ac:dyDescent="0.2">
      <c r="H6998" s="28"/>
    </row>
    <row r="6999" spans="8:8" s="24" customFormat="1" ht="12.75" customHeight="1" x14ac:dyDescent="0.2">
      <c r="H6999" s="28"/>
    </row>
    <row r="7000" spans="8:8" s="24" customFormat="1" ht="12.75" customHeight="1" x14ac:dyDescent="0.2">
      <c r="H7000" s="28"/>
    </row>
    <row r="7001" spans="8:8" s="24" customFormat="1" ht="12.75" customHeight="1" x14ac:dyDescent="0.2">
      <c r="H7001" s="28"/>
    </row>
    <row r="7002" spans="8:8" s="24" customFormat="1" ht="12.75" customHeight="1" x14ac:dyDescent="0.2">
      <c r="H7002" s="28"/>
    </row>
    <row r="7003" spans="8:8" s="24" customFormat="1" ht="12.75" customHeight="1" x14ac:dyDescent="0.2">
      <c r="H7003" s="28"/>
    </row>
    <row r="7004" spans="8:8" s="24" customFormat="1" ht="12.75" customHeight="1" x14ac:dyDescent="0.2">
      <c r="H7004" s="28"/>
    </row>
    <row r="7005" spans="8:8" s="24" customFormat="1" ht="12.75" customHeight="1" x14ac:dyDescent="0.2">
      <c r="H7005" s="28"/>
    </row>
    <row r="7006" spans="8:8" s="24" customFormat="1" ht="12.75" customHeight="1" x14ac:dyDescent="0.2">
      <c r="H7006" s="28"/>
    </row>
    <row r="7007" spans="8:8" s="24" customFormat="1" ht="12.75" customHeight="1" x14ac:dyDescent="0.2">
      <c r="H7007" s="28"/>
    </row>
    <row r="7008" spans="8:8" s="24" customFormat="1" ht="12.75" customHeight="1" x14ac:dyDescent="0.2">
      <c r="H7008" s="28"/>
    </row>
    <row r="7009" spans="8:8" s="24" customFormat="1" ht="12.75" customHeight="1" x14ac:dyDescent="0.2">
      <c r="H7009" s="28"/>
    </row>
    <row r="7010" spans="8:8" s="24" customFormat="1" ht="12.75" customHeight="1" x14ac:dyDescent="0.2">
      <c r="H7010" s="28"/>
    </row>
    <row r="7011" spans="8:8" s="24" customFormat="1" ht="12.75" customHeight="1" x14ac:dyDescent="0.2">
      <c r="H7011" s="28"/>
    </row>
    <row r="7012" spans="8:8" s="24" customFormat="1" ht="12.75" customHeight="1" x14ac:dyDescent="0.2">
      <c r="H7012" s="28"/>
    </row>
    <row r="7013" spans="8:8" s="24" customFormat="1" ht="12.75" customHeight="1" x14ac:dyDescent="0.2">
      <c r="H7013" s="28"/>
    </row>
    <row r="7014" spans="8:8" s="24" customFormat="1" ht="12.75" customHeight="1" x14ac:dyDescent="0.2">
      <c r="H7014" s="28"/>
    </row>
    <row r="7015" spans="8:8" s="24" customFormat="1" ht="12.75" customHeight="1" x14ac:dyDescent="0.2">
      <c r="H7015" s="28"/>
    </row>
    <row r="7016" spans="8:8" s="24" customFormat="1" ht="12.75" customHeight="1" x14ac:dyDescent="0.2">
      <c r="H7016" s="28"/>
    </row>
    <row r="7017" spans="8:8" s="24" customFormat="1" ht="12.75" customHeight="1" x14ac:dyDescent="0.2">
      <c r="H7017" s="28"/>
    </row>
    <row r="7018" spans="8:8" s="24" customFormat="1" ht="12.75" customHeight="1" x14ac:dyDescent="0.2">
      <c r="H7018" s="28"/>
    </row>
    <row r="7019" spans="8:8" s="24" customFormat="1" ht="12.75" customHeight="1" x14ac:dyDescent="0.2">
      <c r="H7019" s="28"/>
    </row>
    <row r="7020" spans="8:8" s="24" customFormat="1" ht="12.75" customHeight="1" x14ac:dyDescent="0.2">
      <c r="H7020" s="28"/>
    </row>
    <row r="7021" spans="8:8" s="24" customFormat="1" ht="12.75" customHeight="1" x14ac:dyDescent="0.2">
      <c r="H7021" s="28"/>
    </row>
    <row r="7022" spans="8:8" s="24" customFormat="1" ht="12.75" customHeight="1" x14ac:dyDescent="0.2">
      <c r="H7022" s="28"/>
    </row>
    <row r="7023" spans="8:8" s="24" customFormat="1" ht="12.75" customHeight="1" x14ac:dyDescent="0.2">
      <c r="H7023" s="28"/>
    </row>
    <row r="7024" spans="8:8" s="24" customFormat="1" ht="12.75" customHeight="1" x14ac:dyDescent="0.2">
      <c r="H7024" s="28"/>
    </row>
    <row r="7025" spans="8:8" s="24" customFormat="1" ht="12.75" customHeight="1" x14ac:dyDescent="0.2">
      <c r="H7025" s="28"/>
    </row>
    <row r="7026" spans="8:8" s="24" customFormat="1" ht="12.75" customHeight="1" x14ac:dyDescent="0.2">
      <c r="H7026" s="28"/>
    </row>
    <row r="7027" spans="8:8" s="24" customFormat="1" ht="12.75" customHeight="1" x14ac:dyDescent="0.2">
      <c r="H7027" s="28"/>
    </row>
    <row r="7028" spans="8:8" s="24" customFormat="1" ht="12.75" customHeight="1" x14ac:dyDescent="0.2">
      <c r="H7028" s="28"/>
    </row>
    <row r="7029" spans="8:8" s="24" customFormat="1" ht="12.75" customHeight="1" x14ac:dyDescent="0.2">
      <c r="H7029" s="28"/>
    </row>
    <row r="7030" spans="8:8" s="24" customFormat="1" ht="12.75" customHeight="1" x14ac:dyDescent="0.2">
      <c r="H7030" s="28"/>
    </row>
    <row r="7031" spans="8:8" s="24" customFormat="1" ht="12.75" customHeight="1" x14ac:dyDescent="0.2">
      <c r="H7031" s="28"/>
    </row>
    <row r="7032" spans="8:8" s="24" customFormat="1" ht="12.75" customHeight="1" x14ac:dyDescent="0.2">
      <c r="H7032" s="28"/>
    </row>
    <row r="7033" spans="8:8" s="24" customFormat="1" ht="12.75" customHeight="1" x14ac:dyDescent="0.2">
      <c r="H7033" s="28"/>
    </row>
    <row r="7034" spans="8:8" s="24" customFormat="1" ht="12.75" customHeight="1" x14ac:dyDescent="0.2">
      <c r="H7034" s="28"/>
    </row>
    <row r="7035" spans="8:8" s="24" customFormat="1" ht="12.75" customHeight="1" x14ac:dyDescent="0.2">
      <c r="H7035" s="28"/>
    </row>
    <row r="7036" spans="8:8" s="24" customFormat="1" ht="12.75" customHeight="1" x14ac:dyDescent="0.2">
      <c r="H7036" s="28"/>
    </row>
    <row r="7037" spans="8:8" s="24" customFormat="1" ht="12.75" customHeight="1" x14ac:dyDescent="0.2">
      <c r="H7037" s="28"/>
    </row>
    <row r="7038" spans="8:8" s="24" customFormat="1" ht="12.75" customHeight="1" x14ac:dyDescent="0.2">
      <c r="H7038" s="28"/>
    </row>
    <row r="7039" spans="8:8" s="24" customFormat="1" ht="12.75" customHeight="1" x14ac:dyDescent="0.2">
      <c r="H7039" s="28"/>
    </row>
    <row r="7040" spans="8:8" s="24" customFormat="1" ht="12.75" customHeight="1" x14ac:dyDescent="0.2">
      <c r="H7040" s="28"/>
    </row>
    <row r="7041" spans="8:8" s="24" customFormat="1" ht="12.75" customHeight="1" x14ac:dyDescent="0.2">
      <c r="H7041" s="28"/>
    </row>
    <row r="7042" spans="8:8" s="24" customFormat="1" ht="12.75" customHeight="1" x14ac:dyDescent="0.2">
      <c r="H7042" s="28"/>
    </row>
    <row r="7043" spans="8:8" s="24" customFormat="1" ht="12.75" customHeight="1" x14ac:dyDescent="0.2">
      <c r="H7043" s="28"/>
    </row>
    <row r="7044" spans="8:8" s="24" customFormat="1" ht="12.75" customHeight="1" x14ac:dyDescent="0.2">
      <c r="H7044" s="28"/>
    </row>
    <row r="7045" spans="8:8" s="24" customFormat="1" ht="12.75" customHeight="1" x14ac:dyDescent="0.2">
      <c r="H7045" s="28"/>
    </row>
    <row r="7046" spans="8:8" s="24" customFormat="1" ht="12.75" customHeight="1" x14ac:dyDescent="0.2">
      <c r="H7046" s="28"/>
    </row>
    <row r="7047" spans="8:8" s="24" customFormat="1" ht="12.75" customHeight="1" x14ac:dyDescent="0.2">
      <c r="H7047" s="28"/>
    </row>
    <row r="7048" spans="8:8" s="24" customFormat="1" ht="12.75" customHeight="1" x14ac:dyDescent="0.2">
      <c r="H7048" s="28"/>
    </row>
    <row r="7049" spans="8:8" s="24" customFormat="1" ht="12.75" customHeight="1" x14ac:dyDescent="0.2">
      <c r="H7049" s="28"/>
    </row>
    <row r="7050" spans="8:8" s="24" customFormat="1" ht="12.75" customHeight="1" x14ac:dyDescent="0.2">
      <c r="H7050" s="28"/>
    </row>
    <row r="7051" spans="8:8" s="24" customFormat="1" ht="12.75" customHeight="1" x14ac:dyDescent="0.2">
      <c r="H7051" s="28"/>
    </row>
    <row r="7052" spans="8:8" s="24" customFormat="1" ht="12.75" customHeight="1" x14ac:dyDescent="0.2">
      <c r="H7052" s="28"/>
    </row>
    <row r="7053" spans="8:8" s="24" customFormat="1" ht="12.75" customHeight="1" x14ac:dyDescent="0.2">
      <c r="H7053" s="28"/>
    </row>
    <row r="7054" spans="8:8" s="24" customFormat="1" ht="12.75" customHeight="1" x14ac:dyDescent="0.2">
      <c r="H7054" s="28"/>
    </row>
    <row r="7055" spans="8:8" s="24" customFormat="1" ht="12.75" customHeight="1" x14ac:dyDescent="0.2">
      <c r="H7055" s="28"/>
    </row>
    <row r="7056" spans="8:8" s="24" customFormat="1" ht="12.75" customHeight="1" x14ac:dyDescent="0.2">
      <c r="H7056" s="28"/>
    </row>
    <row r="7057" spans="8:8" s="24" customFormat="1" ht="12.75" customHeight="1" x14ac:dyDescent="0.2">
      <c r="H7057" s="28"/>
    </row>
    <row r="7058" spans="8:8" s="24" customFormat="1" ht="12.75" customHeight="1" x14ac:dyDescent="0.2">
      <c r="H7058" s="28"/>
    </row>
    <row r="7059" spans="8:8" s="24" customFormat="1" ht="12.75" customHeight="1" x14ac:dyDescent="0.2">
      <c r="H7059" s="28"/>
    </row>
    <row r="7060" spans="8:8" s="24" customFormat="1" ht="12.75" customHeight="1" x14ac:dyDescent="0.2">
      <c r="H7060" s="28"/>
    </row>
    <row r="7061" spans="8:8" s="24" customFormat="1" ht="12.75" customHeight="1" x14ac:dyDescent="0.2">
      <c r="H7061" s="28"/>
    </row>
    <row r="7062" spans="8:8" s="24" customFormat="1" ht="12.75" customHeight="1" x14ac:dyDescent="0.2">
      <c r="H7062" s="28"/>
    </row>
    <row r="7063" spans="8:8" s="24" customFormat="1" ht="12.75" customHeight="1" x14ac:dyDescent="0.2">
      <c r="H7063" s="28"/>
    </row>
    <row r="7064" spans="8:8" s="24" customFormat="1" ht="12.75" customHeight="1" x14ac:dyDescent="0.2">
      <c r="H7064" s="28"/>
    </row>
    <row r="7065" spans="8:8" s="24" customFormat="1" ht="12.75" customHeight="1" x14ac:dyDescent="0.2">
      <c r="H7065" s="28"/>
    </row>
    <row r="7066" spans="8:8" s="24" customFormat="1" ht="12.75" customHeight="1" x14ac:dyDescent="0.2">
      <c r="H7066" s="28"/>
    </row>
    <row r="7067" spans="8:8" s="24" customFormat="1" ht="12.75" customHeight="1" x14ac:dyDescent="0.2">
      <c r="H7067" s="28"/>
    </row>
    <row r="7068" spans="8:8" s="24" customFormat="1" ht="12.75" customHeight="1" x14ac:dyDescent="0.2">
      <c r="H7068" s="28"/>
    </row>
    <row r="7069" spans="8:8" s="24" customFormat="1" ht="12.75" customHeight="1" x14ac:dyDescent="0.2">
      <c r="H7069" s="28"/>
    </row>
    <row r="7070" spans="8:8" s="24" customFormat="1" ht="12.75" customHeight="1" x14ac:dyDescent="0.2">
      <c r="H7070" s="28"/>
    </row>
    <row r="7071" spans="8:8" s="24" customFormat="1" ht="12.75" customHeight="1" x14ac:dyDescent="0.2">
      <c r="H7071" s="28"/>
    </row>
    <row r="7072" spans="8:8" s="24" customFormat="1" ht="12.75" customHeight="1" x14ac:dyDescent="0.2">
      <c r="H7072" s="28"/>
    </row>
    <row r="7073" spans="8:8" s="24" customFormat="1" ht="12.75" customHeight="1" x14ac:dyDescent="0.2">
      <c r="H7073" s="28"/>
    </row>
    <row r="7074" spans="8:8" s="24" customFormat="1" ht="12.75" customHeight="1" x14ac:dyDescent="0.2">
      <c r="H7074" s="28"/>
    </row>
    <row r="7075" spans="8:8" s="24" customFormat="1" ht="12.75" customHeight="1" x14ac:dyDescent="0.2">
      <c r="H7075" s="28"/>
    </row>
    <row r="7076" spans="8:8" s="24" customFormat="1" ht="12.75" customHeight="1" x14ac:dyDescent="0.2">
      <c r="H7076" s="28"/>
    </row>
    <row r="7077" spans="8:8" s="24" customFormat="1" ht="12.75" customHeight="1" x14ac:dyDescent="0.2">
      <c r="H7077" s="28"/>
    </row>
    <row r="7078" spans="8:8" s="24" customFormat="1" ht="12.75" customHeight="1" x14ac:dyDescent="0.2">
      <c r="H7078" s="28"/>
    </row>
    <row r="7079" spans="8:8" s="24" customFormat="1" ht="12.75" customHeight="1" x14ac:dyDescent="0.2">
      <c r="H7079" s="28"/>
    </row>
    <row r="7080" spans="8:8" s="24" customFormat="1" ht="12.75" customHeight="1" x14ac:dyDescent="0.2">
      <c r="H7080" s="28"/>
    </row>
    <row r="7081" spans="8:8" s="24" customFormat="1" ht="12.75" customHeight="1" x14ac:dyDescent="0.2">
      <c r="H7081" s="28"/>
    </row>
    <row r="7082" spans="8:8" s="24" customFormat="1" ht="12.75" customHeight="1" x14ac:dyDescent="0.2">
      <c r="H7082" s="28"/>
    </row>
    <row r="7083" spans="8:8" s="24" customFormat="1" ht="12.75" customHeight="1" x14ac:dyDescent="0.2">
      <c r="H7083" s="28"/>
    </row>
    <row r="7084" spans="8:8" s="24" customFormat="1" ht="12.75" customHeight="1" x14ac:dyDescent="0.2">
      <c r="H7084" s="28"/>
    </row>
    <row r="7085" spans="8:8" s="24" customFormat="1" ht="12.75" customHeight="1" x14ac:dyDescent="0.2">
      <c r="H7085" s="28"/>
    </row>
    <row r="7086" spans="8:8" s="24" customFormat="1" ht="12.75" customHeight="1" x14ac:dyDescent="0.2">
      <c r="H7086" s="28"/>
    </row>
    <row r="7087" spans="8:8" s="24" customFormat="1" ht="12.75" customHeight="1" x14ac:dyDescent="0.2">
      <c r="H7087" s="28"/>
    </row>
    <row r="7088" spans="8:8" s="24" customFormat="1" ht="12.75" customHeight="1" x14ac:dyDescent="0.2">
      <c r="H7088" s="28"/>
    </row>
    <row r="7089" spans="8:8" s="24" customFormat="1" ht="12.75" customHeight="1" x14ac:dyDescent="0.2">
      <c r="H7089" s="28"/>
    </row>
    <row r="7090" spans="8:8" s="24" customFormat="1" ht="12.75" customHeight="1" x14ac:dyDescent="0.2">
      <c r="H7090" s="28"/>
    </row>
    <row r="7091" spans="8:8" s="24" customFormat="1" ht="12.75" customHeight="1" x14ac:dyDescent="0.2">
      <c r="H7091" s="28"/>
    </row>
    <row r="7092" spans="8:8" s="24" customFormat="1" ht="12.75" customHeight="1" x14ac:dyDescent="0.2">
      <c r="H7092" s="28"/>
    </row>
    <row r="7093" spans="8:8" s="24" customFormat="1" ht="12.75" customHeight="1" x14ac:dyDescent="0.2">
      <c r="H7093" s="28"/>
    </row>
    <row r="7094" spans="8:8" s="24" customFormat="1" ht="12.75" customHeight="1" x14ac:dyDescent="0.2">
      <c r="H7094" s="28"/>
    </row>
    <row r="7095" spans="8:8" s="24" customFormat="1" ht="12.75" customHeight="1" x14ac:dyDescent="0.2">
      <c r="H7095" s="28"/>
    </row>
    <row r="7096" spans="8:8" s="24" customFormat="1" ht="12.75" customHeight="1" x14ac:dyDescent="0.2">
      <c r="H7096" s="28"/>
    </row>
    <row r="7097" spans="8:8" s="24" customFormat="1" ht="12.75" customHeight="1" x14ac:dyDescent="0.2">
      <c r="H7097" s="28"/>
    </row>
    <row r="7098" spans="8:8" s="24" customFormat="1" ht="12.75" customHeight="1" x14ac:dyDescent="0.2">
      <c r="H7098" s="28"/>
    </row>
    <row r="7099" spans="8:8" s="24" customFormat="1" ht="12.75" customHeight="1" x14ac:dyDescent="0.2">
      <c r="H7099" s="28"/>
    </row>
    <row r="7100" spans="8:8" s="24" customFormat="1" ht="12.75" customHeight="1" x14ac:dyDescent="0.2">
      <c r="H7100" s="28"/>
    </row>
    <row r="7101" spans="8:8" s="24" customFormat="1" ht="12.75" customHeight="1" x14ac:dyDescent="0.2">
      <c r="H7101" s="28"/>
    </row>
    <row r="7102" spans="8:8" s="24" customFormat="1" ht="12.75" customHeight="1" x14ac:dyDescent="0.2">
      <c r="H7102" s="28"/>
    </row>
    <row r="7103" spans="8:8" s="24" customFormat="1" ht="12.75" customHeight="1" x14ac:dyDescent="0.2">
      <c r="H7103" s="28"/>
    </row>
    <row r="7104" spans="8:8" s="24" customFormat="1" ht="12.75" customHeight="1" x14ac:dyDescent="0.2">
      <c r="H7104" s="28"/>
    </row>
    <row r="7105" spans="8:8" s="24" customFormat="1" ht="12.75" customHeight="1" x14ac:dyDescent="0.2">
      <c r="H7105" s="28"/>
    </row>
    <row r="7106" spans="8:8" s="24" customFormat="1" ht="12.75" customHeight="1" x14ac:dyDescent="0.2">
      <c r="H7106" s="28"/>
    </row>
    <row r="7107" spans="8:8" s="24" customFormat="1" ht="12.75" customHeight="1" x14ac:dyDescent="0.2">
      <c r="H7107" s="28"/>
    </row>
    <row r="7108" spans="8:8" s="24" customFormat="1" ht="12.75" customHeight="1" x14ac:dyDescent="0.2">
      <c r="H7108" s="28"/>
    </row>
    <row r="7109" spans="8:8" s="24" customFormat="1" ht="12.75" customHeight="1" x14ac:dyDescent="0.2">
      <c r="H7109" s="28"/>
    </row>
    <row r="7110" spans="8:8" s="24" customFormat="1" ht="12.75" customHeight="1" x14ac:dyDescent="0.2">
      <c r="H7110" s="28"/>
    </row>
    <row r="7111" spans="8:8" s="24" customFormat="1" ht="12.75" customHeight="1" x14ac:dyDescent="0.2">
      <c r="H7111" s="28"/>
    </row>
    <row r="7112" spans="8:8" s="24" customFormat="1" ht="12.75" customHeight="1" x14ac:dyDescent="0.2">
      <c r="H7112" s="28"/>
    </row>
    <row r="7113" spans="8:8" s="24" customFormat="1" ht="12.75" customHeight="1" x14ac:dyDescent="0.2">
      <c r="H7113" s="28"/>
    </row>
    <row r="7114" spans="8:8" s="24" customFormat="1" ht="12.75" customHeight="1" x14ac:dyDescent="0.2">
      <c r="H7114" s="28"/>
    </row>
    <row r="7115" spans="8:8" s="24" customFormat="1" ht="12.75" customHeight="1" x14ac:dyDescent="0.2">
      <c r="H7115" s="28"/>
    </row>
    <row r="7116" spans="8:8" s="24" customFormat="1" ht="12.75" customHeight="1" x14ac:dyDescent="0.2">
      <c r="H7116" s="28"/>
    </row>
    <row r="7117" spans="8:8" s="24" customFormat="1" ht="12.75" customHeight="1" x14ac:dyDescent="0.2">
      <c r="H7117" s="28"/>
    </row>
    <row r="7118" spans="8:8" s="24" customFormat="1" ht="12.75" customHeight="1" x14ac:dyDescent="0.2">
      <c r="H7118" s="28"/>
    </row>
    <row r="7119" spans="8:8" s="24" customFormat="1" ht="12.75" customHeight="1" x14ac:dyDescent="0.2">
      <c r="H7119" s="28"/>
    </row>
    <row r="7120" spans="8:8" s="24" customFormat="1" ht="12.75" customHeight="1" x14ac:dyDescent="0.2">
      <c r="H7120" s="28"/>
    </row>
    <row r="7121" spans="8:8" s="24" customFormat="1" ht="12.75" customHeight="1" x14ac:dyDescent="0.2">
      <c r="H7121" s="28"/>
    </row>
    <row r="7122" spans="8:8" s="24" customFormat="1" ht="12.75" customHeight="1" x14ac:dyDescent="0.2">
      <c r="H7122" s="28"/>
    </row>
    <row r="7123" spans="8:8" s="24" customFormat="1" ht="12.75" customHeight="1" x14ac:dyDescent="0.2">
      <c r="H7123" s="28"/>
    </row>
    <row r="7124" spans="8:8" s="24" customFormat="1" ht="12.75" customHeight="1" x14ac:dyDescent="0.2">
      <c r="H7124" s="28"/>
    </row>
    <row r="7125" spans="8:8" s="24" customFormat="1" ht="12.75" customHeight="1" x14ac:dyDescent="0.2">
      <c r="H7125" s="28"/>
    </row>
    <row r="7126" spans="8:8" s="24" customFormat="1" ht="12.75" customHeight="1" x14ac:dyDescent="0.2">
      <c r="H7126" s="28"/>
    </row>
    <row r="7127" spans="8:8" s="24" customFormat="1" ht="12.75" customHeight="1" x14ac:dyDescent="0.2">
      <c r="H7127" s="28"/>
    </row>
    <row r="7128" spans="8:8" s="24" customFormat="1" ht="12.75" customHeight="1" x14ac:dyDescent="0.2">
      <c r="H7128" s="28"/>
    </row>
    <row r="7129" spans="8:8" s="24" customFormat="1" ht="12.75" customHeight="1" x14ac:dyDescent="0.2">
      <c r="H7129" s="28"/>
    </row>
    <row r="7130" spans="8:8" s="24" customFormat="1" ht="12.75" customHeight="1" x14ac:dyDescent="0.2">
      <c r="H7130" s="28"/>
    </row>
    <row r="7131" spans="8:8" s="24" customFormat="1" ht="12.75" customHeight="1" x14ac:dyDescent="0.2">
      <c r="H7131" s="28"/>
    </row>
    <row r="7132" spans="8:8" s="24" customFormat="1" ht="12.75" customHeight="1" x14ac:dyDescent="0.2">
      <c r="H7132" s="28"/>
    </row>
    <row r="7133" spans="8:8" s="24" customFormat="1" ht="12.75" customHeight="1" x14ac:dyDescent="0.2">
      <c r="H7133" s="28"/>
    </row>
    <row r="7134" spans="8:8" s="24" customFormat="1" ht="12.75" customHeight="1" x14ac:dyDescent="0.2">
      <c r="H7134" s="28"/>
    </row>
    <row r="7135" spans="8:8" s="24" customFormat="1" ht="12.75" customHeight="1" x14ac:dyDescent="0.2">
      <c r="H7135" s="28"/>
    </row>
    <row r="7136" spans="8:8" s="24" customFormat="1" ht="12.75" customHeight="1" x14ac:dyDescent="0.2">
      <c r="H7136" s="28"/>
    </row>
    <row r="7137" spans="8:8" s="24" customFormat="1" ht="12.75" customHeight="1" x14ac:dyDescent="0.2">
      <c r="H7137" s="28"/>
    </row>
    <row r="7138" spans="8:8" s="24" customFormat="1" ht="12.75" customHeight="1" x14ac:dyDescent="0.2">
      <c r="H7138" s="28"/>
    </row>
    <row r="7139" spans="8:8" s="24" customFormat="1" ht="12.75" customHeight="1" x14ac:dyDescent="0.2">
      <c r="H7139" s="28"/>
    </row>
    <row r="7140" spans="8:8" s="24" customFormat="1" ht="12.75" customHeight="1" x14ac:dyDescent="0.2">
      <c r="H7140" s="28"/>
    </row>
    <row r="7141" spans="8:8" s="24" customFormat="1" ht="12.75" customHeight="1" x14ac:dyDescent="0.2">
      <c r="H7141" s="28"/>
    </row>
    <row r="7142" spans="8:8" s="24" customFormat="1" ht="12.75" customHeight="1" x14ac:dyDescent="0.2">
      <c r="H7142" s="28"/>
    </row>
    <row r="7143" spans="8:8" s="24" customFormat="1" ht="12.75" customHeight="1" x14ac:dyDescent="0.2">
      <c r="H7143" s="28"/>
    </row>
    <row r="7144" spans="8:8" s="24" customFormat="1" ht="12.75" customHeight="1" x14ac:dyDescent="0.2">
      <c r="H7144" s="28"/>
    </row>
    <row r="7145" spans="8:8" s="24" customFormat="1" ht="12.75" customHeight="1" x14ac:dyDescent="0.2">
      <c r="H7145" s="28"/>
    </row>
    <row r="7146" spans="8:8" s="24" customFormat="1" ht="12.75" customHeight="1" x14ac:dyDescent="0.2">
      <c r="H7146" s="28"/>
    </row>
    <row r="7147" spans="8:8" s="24" customFormat="1" ht="12.75" customHeight="1" x14ac:dyDescent="0.2">
      <c r="H7147" s="28"/>
    </row>
    <row r="7148" spans="8:8" s="24" customFormat="1" ht="12.75" customHeight="1" x14ac:dyDescent="0.2">
      <c r="H7148" s="28"/>
    </row>
    <row r="7149" spans="8:8" s="24" customFormat="1" ht="12.75" customHeight="1" x14ac:dyDescent="0.2">
      <c r="H7149" s="28"/>
    </row>
    <row r="7150" spans="8:8" s="24" customFormat="1" ht="12.75" customHeight="1" x14ac:dyDescent="0.2">
      <c r="H7150" s="28"/>
    </row>
    <row r="7151" spans="8:8" s="24" customFormat="1" ht="12.75" customHeight="1" x14ac:dyDescent="0.2">
      <c r="H7151" s="28"/>
    </row>
    <row r="7152" spans="8:8" s="24" customFormat="1" ht="12.75" customHeight="1" x14ac:dyDescent="0.2">
      <c r="H7152" s="28"/>
    </row>
    <row r="7153" spans="8:8" s="24" customFormat="1" ht="12.75" customHeight="1" x14ac:dyDescent="0.2">
      <c r="H7153" s="28"/>
    </row>
    <row r="7154" spans="8:8" s="24" customFormat="1" ht="12.75" customHeight="1" x14ac:dyDescent="0.2">
      <c r="H7154" s="28"/>
    </row>
    <row r="7155" spans="8:8" s="24" customFormat="1" ht="12.75" customHeight="1" x14ac:dyDescent="0.2">
      <c r="H7155" s="28"/>
    </row>
    <row r="7156" spans="8:8" s="24" customFormat="1" ht="12.75" customHeight="1" x14ac:dyDescent="0.2">
      <c r="H7156" s="28"/>
    </row>
    <row r="7157" spans="8:8" s="24" customFormat="1" ht="12.75" customHeight="1" x14ac:dyDescent="0.2">
      <c r="H7157" s="28"/>
    </row>
    <row r="7158" spans="8:8" s="24" customFormat="1" ht="12.75" customHeight="1" x14ac:dyDescent="0.2">
      <c r="H7158" s="28"/>
    </row>
    <row r="7159" spans="8:8" s="24" customFormat="1" ht="12.75" customHeight="1" x14ac:dyDescent="0.2">
      <c r="H7159" s="28"/>
    </row>
    <row r="7160" spans="8:8" s="24" customFormat="1" ht="12.75" customHeight="1" x14ac:dyDescent="0.2">
      <c r="H7160" s="28"/>
    </row>
    <row r="7161" spans="8:8" s="24" customFormat="1" ht="12.75" customHeight="1" x14ac:dyDescent="0.2">
      <c r="H7161" s="28"/>
    </row>
    <row r="7162" spans="8:8" s="24" customFormat="1" ht="12.75" customHeight="1" x14ac:dyDescent="0.2">
      <c r="H7162" s="28"/>
    </row>
    <row r="7163" spans="8:8" s="24" customFormat="1" ht="12.75" customHeight="1" x14ac:dyDescent="0.2">
      <c r="H7163" s="28"/>
    </row>
    <row r="7164" spans="8:8" s="24" customFormat="1" ht="12.75" customHeight="1" x14ac:dyDescent="0.2">
      <c r="H7164" s="28"/>
    </row>
    <row r="7165" spans="8:8" s="24" customFormat="1" ht="12.75" customHeight="1" x14ac:dyDescent="0.2">
      <c r="H7165" s="28"/>
    </row>
    <row r="7166" spans="8:8" s="24" customFormat="1" ht="12.75" customHeight="1" x14ac:dyDescent="0.2">
      <c r="H7166" s="28"/>
    </row>
    <row r="7167" spans="8:8" s="24" customFormat="1" ht="12.75" customHeight="1" x14ac:dyDescent="0.2">
      <c r="H7167" s="28"/>
    </row>
    <row r="7168" spans="8:8" s="24" customFormat="1" ht="12.75" customHeight="1" x14ac:dyDescent="0.2">
      <c r="H7168" s="28"/>
    </row>
    <row r="7169" spans="8:8" s="24" customFormat="1" ht="12.75" customHeight="1" x14ac:dyDescent="0.2">
      <c r="H7169" s="28"/>
    </row>
    <row r="7170" spans="8:8" s="24" customFormat="1" ht="12.75" customHeight="1" x14ac:dyDescent="0.2">
      <c r="H7170" s="28"/>
    </row>
    <row r="7171" spans="8:8" s="24" customFormat="1" ht="12.75" customHeight="1" x14ac:dyDescent="0.2">
      <c r="H7171" s="28"/>
    </row>
    <row r="7172" spans="8:8" s="24" customFormat="1" ht="12.75" customHeight="1" x14ac:dyDescent="0.2">
      <c r="H7172" s="28"/>
    </row>
    <row r="7173" spans="8:8" s="24" customFormat="1" ht="12.75" customHeight="1" x14ac:dyDescent="0.2">
      <c r="H7173" s="28"/>
    </row>
    <row r="7174" spans="8:8" s="24" customFormat="1" ht="12.75" customHeight="1" x14ac:dyDescent="0.2">
      <c r="H7174" s="28"/>
    </row>
    <row r="7175" spans="8:8" s="24" customFormat="1" ht="12.75" customHeight="1" x14ac:dyDescent="0.2">
      <c r="H7175" s="28"/>
    </row>
    <row r="7176" spans="8:8" s="24" customFormat="1" ht="12.75" customHeight="1" x14ac:dyDescent="0.2">
      <c r="H7176" s="28"/>
    </row>
    <row r="7177" spans="8:8" s="24" customFormat="1" ht="12.75" customHeight="1" x14ac:dyDescent="0.2">
      <c r="H7177" s="28"/>
    </row>
    <row r="7178" spans="8:8" s="24" customFormat="1" ht="12.75" customHeight="1" x14ac:dyDescent="0.2">
      <c r="H7178" s="28"/>
    </row>
    <row r="7179" spans="8:8" s="24" customFormat="1" ht="12.75" customHeight="1" x14ac:dyDescent="0.2">
      <c r="H7179" s="28"/>
    </row>
    <row r="7180" spans="8:8" s="24" customFormat="1" ht="12.75" customHeight="1" x14ac:dyDescent="0.2">
      <c r="H7180" s="28"/>
    </row>
    <row r="7181" spans="8:8" s="24" customFormat="1" ht="12.75" customHeight="1" x14ac:dyDescent="0.2">
      <c r="H7181" s="28"/>
    </row>
    <row r="7182" spans="8:8" s="24" customFormat="1" ht="12.75" customHeight="1" x14ac:dyDescent="0.2">
      <c r="H7182" s="28"/>
    </row>
    <row r="7183" spans="8:8" s="24" customFormat="1" ht="12.75" customHeight="1" x14ac:dyDescent="0.2">
      <c r="H7183" s="28"/>
    </row>
    <row r="7184" spans="8:8" s="24" customFormat="1" ht="12.75" customHeight="1" x14ac:dyDescent="0.2">
      <c r="H7184" s="28"/>
    </row>
    <row r="7185" spans="8:8" s="24" customFormat="1" ht="12.75" customHeight="1" x14ac:dyDescent="0.2">
      <c r="H7185" s="28"/>
    </row>
    <row r="7186" spans="8:8" s="24" customFormat="1" ht="12.75" customHeight="1" x14ac:dyDescent="0.2">
      <c r="H7186" s="28"/>
    </row>
    <row r="7187" spans="8:8" s="24" customFormat="1" ht="12.75" customHeight="1" x14ac:dyDescent="0.2">
      <c r="H7187" s="28"/>
    </row>
    <row r="7188" spans="8:8" s="24" customFormat="1" ht="12.75" customHeight="1" x14ac:dyDescent="0.2">
      <c r="H7188" s="28"/>
    </row>
    <row r="7189" spans="8:8" s="24" customFormat="1" ht="12.75" customHeight="1" x14ac:dyDescent="0.2">
      <c r="H7189" s="28"/>
    </row>
    <row r="7190" spans="8:8" s="24" customFormat="1" ht="12.75" customHeight="1" x14ac:dyDescent="0.2">
      <c r="H7190" s="28"/>
    </row>
    <row r="7191" spans="8:8" s="24" customFormat="1" ht="12.75" customHeight="1" x14ac:dyDescent="0.2">
      <c r="H7191" s="28"/>
    </row>
    <row r="7192" spans="8:8" s="24" customFormat="1" ht="12.75" customHeight="1" x14ac:dyDescent="0.2">
      <c r="H7192" s="28"/>
    </row>
    <row r="7193" spans="8:8" s="24" customFormat="1" ht="12.75" customHeight="1" x14ac:dyDescent="0.2">
      <c r="H7193" s="28"/>
    </row>
    <row r="7194" spans="8:8" s="24" customFormat="1" ht="12.75" customHeight="1" x14ac:dyDescent="0.2">
      <c r="H7194" s="28"/>
    </row>
    <row r="7195" spans="8:8" s="24" customFormat="1" ht="12.75" customHeight="1" x14ac:dyDescent="0.2">
      <c r="H7195" s="28"/>
    </row>
    <row r="7196" spans="8:8" s="24" customFormat="1" ht="12.75" customHeight="1" x14ac:dyDescent="0.2">
      <c r="H7196" s="28"/>
    </row>
    <row r="7197" spans="8:8" s="24" customFormat="1" ht="12.75" customHeight="1" x14ac:dyDescent="0.2">
      <c r="H7197" s="28"/>
    </row>
    <row r="7198" spans="8:8" s="24" customFormat="1" ht="12.75" customHeight="1" x14ac:dyDescent="0.2">
      <c r="H7198" s="28"/>
    </row>
    <row r="7199" spans="8:8" s="24" customFormat="1" ht="12.75" customHeight="1" x14ac:dyDescent="0.2">
      <c r="H7199" s="28"/>
    </row>
    <row r="7200" spans="8:8" s="24" customFormat="1" ht="12.75" customHeight="1" x14ac:dyDescent="0.2">
      <c r="H7200" s="28"/>
    </row>
    <row r="7201" spans="8:8" s="24" customFormat="1" ht="12.75" customHeight="1" x14ac:dyDescent="0.2">
      <c r="H7201" s="28"/>
    </row>
    <row r="7202" spans="8:8" s="24" customFormat="1" ht="12.75" customHeight="1" x14ac:dyDescent="0.2">
      <c r="H7202" s="28"/>
    </row>
    <row r="7203" spans="8:8" s="24" customFormat="1" ht="12.75" customHeight="1" x14ac:dyDescent="0.2">
      <c r="H7203" s="28"/>
    </row>
    <row r="7204" spans="8:8" s="24" customFormat="1" ht="12.75" customHeight="1" x14ac:dyDescent="0.2">
      <c r="H7204" s="28"/>
    </row>
    <row r="7205" spans="8:8" s="24" customFormat="1" ht="12.75" customHeight="1" x14ac:dyDescent="0.2">
      <c r="H7205" s="28"/>
    </row>
    <row r="7206" spans="8:8" s="24" customFormat="1" ht="12.75" customHeight="1" x14ac:dyDescent="0.2">
      <c r="H7206" s="28"/>
    </row>
    <row r="7207" spans="8:8" s="24" customFormat="1" ht="12.75" customHeight="1" x14ac:dyDescent="0.2">
      <c r="H7207" s="28"/>
    </row>
    <row r="7208" spans="8:8" s="24" customFormat="1" ht="12.75" customHeight="1" x14ac:dyDescent="0.2">
      <c r="H7208" s="28"/>
    </row>
    <row r="7209" spans="8:8" s="24" customFormat="1" ht="12.75" customHeight="1" x14ac:dyDescent="0.2">
      <c r="H7209" s="28"/>
    </row>
    <row r="7210" spans="8:8" s="24" customFormat="1" ht="12.75" customHeight="1" x14ac:dyDescent="0.2">
      <c r="H7210" s="28"/>
    </row>
    <row r="7211" spans="8:8" s="24" customFormat="1" ht="12.75" customHeight="1" x14ac:dyDescent="0.2">
      <c r="H7211" s="28"/>
    </row>
    <row r="7212" spans="8:8" s="24" customFormat="1" ht="12.75" customHeight="1" x14ac:dyDescent="0.2">
      <c r="H7212" s="28"/>
    </row>
    <row r="7213" spans="8:8" s="24" customFormat="1" ht="12.75" customHeight="1" x14ac:dyDescent="0.2">
      <c r="H7213" s="28"/>
    </row>
    <row r="7214" spans="8:8" s="24" customFormat="1" ht="12.75" customHeight="1" x14ac:dyDescent="0.2">
      <c r="H7214" s="28"/>
    </row>
    <row r="7215" spans="8:8" s="24" customFormat="1" ht="12.75" customHeight="1" x14ac:dyDescent="0.2">
      <c r="H7215" s="28"/>
    </row>
    <row r="7216" spans="8:8" s="24" customFormat="1" ht="12.75" customHeight="1" x14ac:dyDescent="0.2">
      <c r="H7216" s="28"/>
    </row>
    <row r="7217" spans="8:8" s="24" customFormat="1" ht="12.75" customHeight="1" x14ac:dyDescent="0.2">
      <c r="H7217" s="28"/>
    </row>
    <row r="7218" spans="8:8" s="24" customFormat="1" ht="12.75" customHeight="1" x14ac:dyDescent="0.2">
      <c r="H7218" s="28"/>
    </row>
    <row r="7219" spans="8:8" s="24" customFormat="1" ht="12.75" customHeight="1" x14ac:dyDescent="0.2">
      <c r="H7219" s="28"/>
    </row>
    <row r="7220" spans="8:8" s="24" customFormat="1" ht="12.75" customHeight="1" x14ac:dyDescent="0.2">
      <c r="H7220" s="28"/>
    </row>
    <row r="7221" spans="8:8" s="24" customFormat="1" ht="12.75" customHeight="1" x14ac:dyDescent="0.2">
      <c r="H7221" s="28"/>
    </row>
    <row r="7222" spans="8:8" s="24" customFormat="1" ht="12.75" customHeight="1" x14ac:dyDescent="0.2">
      <c r="H7222" s="28"/>
    </row>
    <row r="7223" spans="8:8" s="24" customFormat="1" ht="12.75" customHeight="1" x14ac:dyDescent="0.2">
      <c r="H7223" s="28"/>
    </row>
    <row r="7224" spans="8:8" s="24" customFormat="1" ht="12.75" customHeight="1" x14ac:dyDescent="0.2">
      <c r="H7224" s="28"/>
    </row>
    <row r="7225" spans="8:8" s="24" customFormat="1" ht="12.75" customHeight="1" x14ac:dyDescent="0.2">
      <c r="H7225" s="28"/>
    </row>
    <row r="7226" spans="8:8" s="24" customFormat="1" ht="12.75" customHeight="1" x14ac:dyDescent="0.2">
      <c r="H7226" s="28"/>
    </row>
    <row r="7227" spans="8:8" s="24" customFormat="1" ht="12.75" customHeight="1" x14ac:dyDescent="0.2">
      <c r="H7227" s="28"/>
    </row>
    <row r="7228" spans="8:8" s="24" customFormat="1" ht="12.75" customHeight="1" x14ac:dyDescent="0.2">
      <c r="H7228" s="28"/>
    </row>
    <row r="7229" spans="8:8" s="24" customFormat="1" ht="12.75" customHeight="1" x14ac:dyDescent="0.2">
      <c r="H7229" s="28"/>
    </row>
    <row r="7230" spans="8:8" s="24" customFormat="1" ht="12.75" customHeight="1" x14ac:dyDescent="0.2">
      <c r="H7230" s="28"/>
    </row>
    <row r="7231" spans="8:8" s="24" customFormat="1" ht="12.75" customHeight="1" x14ac:dyDescent="0.2">
      <c r="H7231" s="28"/>
    </row>
    <row r="7232" spans="8:8" s="24" customFormat="1" ht="12.75" customHeight="1" x14ac:dyDescent="0.2">
      <c r="H7232" s="28"/>
    </row>
    <row r="7233" spans="8:8" s="24" customFormat="1" ht="12.75" customHeight="1" x14ac:dyDescent="0.2">
      <c r="H7233" s="28"/>
    </row>
    <row r="7234" spans="8:8" s="24" customFormat="1" ht="12.75" customHeight="1" x14ac:dyDescent="0.2">
      <c r="H7234" s="28"/>
    </row>
    <row r="7235" spans="8:8" s="24" customFormat="1" ht="12.75" customHeight="1" x14ac:dyDescent="0.2">
      <c r="H7235" s="28"/>
    </row>
    <row r="7236" spans="8:8" s="24" customFormat="1" ht="12.75" customHeight="1" x14ac:dyDescent="0.2">
      <c r="H7236" s="28"/>
    </row>
    <row r="7237" spans="8:8" s="24" customFormat="1" ht="12.75" customHeight="1" x14ac:dyDescent="0.2">
      <c r="H7237" s="28"/>
    </row>
    <row r="7238" spans="8:8" s="24" customFormat="1" ht="12.75" customHeight="1" x14ac:dyDescent="0.2">
      <c r="H7238" s="28"/>
    </row>
    <row r="7239" spans="8:8" s="24" customFormat="1" ht="12.75" customHeight="1" x14ac:dyDescent="0.2">
      <c r="H7239" s="28"/>
    </row>
    <row r="7240" spans="8:8" s="24" customFormat="1" ht="12.75" customHeight="1" x14ac:dyDescent="0.2">
      <c r="H7240" s="28"/>
    </row>
    <row r="7241" spans="8:8" s="24" customFormat="1" ht="12.75" customHeight="1" x14ac:dyDescent="0.2">
      <c r="H7241" s="28"/>
    </row>
    <row r="7242" spans="8:8" s="24" customFormat="1" ht="12.75" customHeight="1" x14ac:dyDescent="0.2">
      <c r="H7242" s="28"/>
    </row>
    <row r="7243" spans="8:8" s="24" customFormat="1" ht="12.75" customHeight="1" x14ac:dyDescent="0.2">
      <c r="H7243" s="28"/>
    </row>
    <row r="7244" spans="8:8" s="24" customFormat="1" ht="12.75" customHeight="1" x14ac:dyDescent="0.2">
      <c r="H7244" s="28"/>
    </row>
    <row r="7245" spans="8:8" s="24" customFormat="1" ht="12.75" customHeight="1" x14ac:dyDescent="0.2">
      <c r="H7245" s="28"/>
    </row>
    <row r="7246" spans="8:8" s="24" customFormat="1" ht="12.75" customHeight="1" x14ac:dyDescent="0.2">
      <c r="H7246" s="28"/>
    </row>
    <row r="7247" spans="8:8" s="24" customFormat="1" ht="12.75" customHeight="1" x14ac:dyDescent="0.2">
      <c r="H7247" s="28"/>
    </row>
    <row r="7248" spans="8:8" s="24" customFormat="1" ht="12.75" customHeight="1" x14ac:dyDescent="0.2">
      <c r="H7248" s="28"/>
    </row>
    <row r="7249" spans="8:8" s="24" customFormat="1" ht="12.75" customHeight="1" x14ac:dyDescent="0.2">
      <c r="H7249" s="28"/>
    </row>
    <row r="7250" spans="8:8" s="24" customFormat="1" ht="12.75" customHeight="1" x14ac:dyDescent="0.2">
      <c r="H7250" s="28"/>
    </row>
    <row r="7251" spans="8:8" s="24" customFormat="1" ht="12.75" customHeight="1" x14ac:dyDescent="0.2">
      <c r="H7251" s="28"/>
    </row>
    <row r="7252" spans="8:8" s="24" customFormat="1" ht="12.75" customHeight="1" x14ac:dyDescent="0.2">
      <c r="H7252" s="28"/>
    </row>
    <row r="7253" spans="8:8" s="24" customFormat="1" ht="12.75" customHeight="1" x14ac:dyDescent="0.2">
      <c r="H7253" s="28"/>
    </row>
    <row r="7254" spans="8:8" s="24" customFormat="1" ht="12.75" customHeight="1" x14ac:dyDescent="0.2">
      <c r="H7254" s="28"/>
    </row>
    <row r="7255" spans="8:8" s="24" customFormat="1" ht="12.75" customHeight="1" x14ac:dyDescent="0.2">
      <c r="H7255" s="28"/>
    </row>
    <row r="7256" spans="8:8" s="24" customFormat="1" ht="12.75" customHeight="1" x14ac:dyDescent="0.2">
      <c r="H7256" s="28"/>
    </row>
    <row r="7257" spans="8:8" s="24" customFormat="1" ht="12.75" customHeight="1" x14ac:dyDescent="0.2">
      <c r="H7257" s="28"/>
    </row>
    <row r="7258" spans="8:8" s="24" customFormat="1" ht="12.75" customHeight="1" x14ac:dyDescent="0.2">
      <c r="H7258" s="28"/>
    </row>
    <row r="7259" spans="8:8" s="24" customFormat="1" ht="12.75" customHeight="1" x14ac:dyDescent="0.2">
      <c r="H7259" s="28"/>
    </row>
    <row r="7260" spans="8:8" s="24" customFormat="1" ht="12.75" customHeight="1" x14ac:dyDescent="0.2">
      <c r="H7260" s="28"/>
    </row>
    <row r="7261" spans="8:8" s="24" customFormat="1" ht="12.75" customHeight="1" x14ac:dyDescent="0.2">
      <c r="H7261" s="28"/>
    </row>
    <row r="7262" spans="8:8" s="24" customFormat="1" ht="12.75" customHeight="1" x14ac:dyDescent="0.2">
      <c r="H7262" s="28"/>
    </row>
    <row r="7263" spans="8:8" s="24" customFormat="1" ht="12.75" customHeight="1" x14ac:dyDescent="0.2">
      <c r="H7263" s="28"/>
    </row>
    <row r="7264" spans="8:8" s="24" customFormat="1" ht="12.75" customHeight="1" x14ac:dyDescent="0.2">
      <c r="H7264" s="28"/>
    </row>
    <row r="7265" spans="8:8" s="24" customFormat="1" ht="12.75" customHeight="1" x14ac:dyDescent="0.2">
      <c r="H7265" s="28"/>
    </row>
    <row r="7266" spans="8:8" s="24" customFormat="1" ht="12.75" customHeight="1" x14ac:dyDescent="0.2">
      <c r="H7266" s="28"/>
    </row>
    <row r="7267" spans="8:8" s="24" customFormat="1" ht="12.75" customHeight="1" x14ac:dyDescent="0.2">
      <c r="H7267" s="28"/>
    </row>
    <row r="7268" spans="8:8" s="24" customFormat="1" ht="12.75" customHeight="1" x14ac:dyDescent="0.2">
      <c r="H7268" s="28"/>
    </row>
    <row r="7269" spans="8:8" s="24" customFormat="1" ht="12.75" customHeight="1" x14ac:dyDescent="0.2">
      <c r="H7269" s="28"/>
    </row>
    <row r="7270" spans="8:8" s="24" customFormat="1" ht="12.75" customHeight="1" x14ac:dyDescent="0.2">
      <c r="H7270" s="28"/>
    </row>
    <row r="7271" spans="8:8" s="24" customFormat="1" ht="12.75" customHeight="1" x14ac:dyDescent="0.2">
      <c r="H7271" s="28"/>
    </row>
    <row r="7272" spans="8:8" s="24" customFormat="1" ht="12.75" customHeight="1" x14ac:dyDescent="0.2">
      <c r="H7272" s="28"/>
    </row>
    <row r="7273" spans="8:8" s="24" customFormat="1" ht="12.75" customHeight="1" x14ac:dyDescent="0.2">
      <c r="H7273" s="28"/>
    </row>
    <row r="7274" spans="8:8" s="24" customFormat="1" ht="12.75" customHeight="1" x14ac:dyDescent="0.2">
      <c r="H7274" s="28"/>
    </row>
    <row r="7275" spans="8:8" s="24" customFormat="1" ht="12.75" customHeight="1" x14ac:dyDescent="0.2">
      <c r="H7275" s="28"/>
    </row>
    <row r="7276" spans="8:8" s="24" customFormat="1" ht="12.75" customHeight="1" x14ac:dyDescent="0.2">
      <c r="H7276" s="28"/>
    </row>
    <row r="7277" spans="8:8" s="24" customFormat="1" ht="12.75" customHeight="1" x14ac:dyDescent="0.2">
      <c r="H7277" s="28"/>
    </row>
    <row r="7278" spans="8:8" s="24" customFormat="1" ht="12.75" customHeight="1" x14ac:dyDescent="0.2">
      <c r="H7278" s="28"/>
    </row>
    <row r="7279" spans="8:8" s="24" customFormat="1" ht="12.75" customHeight="1" x14ac:dyDescent="0.2">
      <c r="H7279" s="28"/>
    </row>
    <row r="7280" spans="8:8" s="24" customFormat="1" ht="12.75" customHeight="1" x14ac:dyDescent="0.2">
      <c r="H7280" s="28"/>
    </row>
    <row r="7281" spans="8:8" s="24" customFormat="1" ht="12.75" customHeight="1" x14ac:dyDescent="0.2">
      <c r="H7281" s="28"/>
    </row>
    <row r="7282" spans="8:8" s="24" customFormat="1" ht="12.75" customHeight="1" x14ac:dyDescent="0.2">
      <c r="H7282" s="28"/>
    </row>
    <row r="7283" spans="8:8" s="24" customFormat="1" ht="12.75" customHeight="1" x14ac:dyDescent="0.2">
      <c r="H7283" s="28"/>
    </row>
    <row r="7284" spans="8:8" s="24" customFormat="1" ht="12.75" customHeight="1" x14ac:dyDescent="0.2">
      <c r="H7284" s="28"/>
    </row>
    <row r="7285" spans="8:8" s="24" customFormat="1" ht="12.75" customHeight="1" x14ac:dyDescent="0.2">
      <c r="H7285" s="28"/>
    </row>
    <row r="7286" spans="8:8" s="24" customFormat="1" ht="12.75" customHeight="1" x14ac:dyDescent="0.2">
      <c r="H7286" s="28"/>
    </row>
    <row r="7287" spans="8:8" s="24" customFormat="1" ht="12.75" customHeight="1" x14ac:dyDescent="0.2">
      <c r="H7287" s="28"/>
    </row>
    <row r="7288" spans="8:8" s="24" customFormat="1" ht="12.75" customHeight="1" x14ac:dyDescent="0.2">
      <c r="H7288" s="28"/>
    </row>
    <row r="7289" spans="8:8" s="24" customFormat="1" ht="12.75" customHeight="1" x14ac:dyDescent="0.2">
      <c r="H7289" s="28"/>
    </row>
    <row r="7290" spans="8:8" s="24" customFormat="1" ht="12.75" customHeight="1" x14ac:dyDescent="0.2">
      <c r="H7290" s="28"/>
    </row>
    <row r="7291" spans="8:8" s="24" customFormat="1" ht="12.75" customHeight="1" x14ac:dyDescent="0.2">
      <c r="H7291" s="28"/>
    </row>
    <row r="7292" spans="8:8" s="24" customFormat="1" ht="12.75" customHeight="1" x14ac:dyDescent="0.2">
      <c r="H7292" s="28"/>
    </row>
    <row r="7293" spans="8:8" s="24" customFormat="1" ht="12.75" customHeight="1" x14ac:dyDescent="0.2">
      <c r="H7293" s="28"/>
    </row>
    <row r="7294" spans="8:8" s="24" customFormat="1" ht="12.75" customHeight="1" x14ac:dyDescent="0.2">
      <c r="H7294" s="28"/>
    </row>
    <row r="7295" spans="8:8" s="24" customFormat="1" ht="12.75" customHeight="1" x14ac:dyDescent="0.2">
      <c r="H7295" s="28"/>
    </row>
    <row r="7296" spans="8:8" s="24" customFormat="1" ht="12.75" customHeight="1" x14ac:dyDescent="0.2">
      <c r="H7296" s="28"/>
    </row>
    <row r="7297" spans="8:8" s="24" customFormat="1" ht="12.75" customHeight="1" x14ac:dyDescent="0.2">
      <c r="H7297" s="28"/>
    </row>
    <row r="7298" spans="8:8" s="24" customFormat="1" ht="12.75" customHeight="1" x14ac:dyDescent="0.2">
      <c r="H7298" s="28"/>
    </row>
    <row r="7299" spans="8:8" s="24" customFormat="1" ht="12.75" customHeight="1" x14ac:dyDescent="0.2">
      <c r="H7299" s="28"/>
    </row>
    <row r="7300" spans="8:8" s="24" customFormat="1" ht="12.75" customHeight="1" x14ac:dyDescent="0.2">
      <c r="H7300" s="28"/>
    </row>
    <row r="7301" spans="8:8" s="24" customFormat="1" ht="12.75" customHeight="1" x14ac:dyDescent="0.2">
      <c r="H7301" s="28"/>
    </row>
    <row r="7302" spans="8:8" s="24" customFormat="1" ht="12.75" customHeight="1" x14ac:dyDescent="0.2">
      <c r="H7302" s="28"/>
    </row>
    <row r="7303" spans="8:8" s="24" customFormat="1" ht="12.75" customHeight="1" x14ac:dyDescent="0.2">
      <c r="H7303" s="28"/>
    </row>
    <row r="7304" spans="8:8" s="24" customFormat="1" ht="12.75" customHeight="1" x14ac:dyDescent="0.2">
      <c r="H7304" s="28"/>
    </row>
    <row r="7305" spans="8:8" s="24" customFormat="1" ht="12.75" customHeight="1" x14ac:dyDescent="0.2">
      <c r="H7305" s="28"/>
    </row>
    <row r="7306" spans="8:8" s="24" customFormat="1" ht="12.75" customHeight="1" x14ac:dyDescent="0.2">
      <c r="H7306" s="28"/>
    </row>
    <row r="7307" spans="8:8" s="24" customFormat="1" ht="12.75" customHeight="1" x14ac:dyDescent="0.2">
      <c r="H7307" s="28"/>
    </row>
    <row r="7308" spans="8:8" s="24" customFormat="1" ht="12.75" customHeight="1" x14ac:dyDescent="0.2">
      <c r="H7308" s="28"/>
    </row>
    <row r="7309" spans="8:8" s="24" customFormat="1" ht="12.75" customHeight="1" x14ac:dyDescent="0.2">
      <c r="H7309" s="28"/>
    </row>
    <row r="7310" spans="8:8" s="24" customFormat="1" ht="12.75" customHeight="1" x14ac:dyDescent="0.2">
      <c r="H7310" s="28"/>
    </row>
    <row r="7311" spans="8:8" s="24" customFormat="1" ht="12.75" customHeight="1" x14ac:dyDescent="0.2">
      <c r="H7311" s="28"/>
    </row>
    <row r="7312" spans="8:8" s="24" customFormat="1" ht="12.75" customHeight="1" x14ac:dyDescent="0.2">
      <c r="H7312" s="28"/>
    </row>
    <row r="7313" spans="8:8" s="24" customFormat="1" ht="12.75" customHeight="1" x14ac:dyDescent="0.2">
      <c r="H7313" s="28"/>
    </row>
    <row r="7314" spans="8:8" s="24" customFormat="1" ht="12.75" customHeight="1" x14ac:dyDescent="0.2">
      <c r="H7314" s="28"/>
    </row>
    <row r="7315" spans="8:8" s="24" customFormat="1" ht="12.75" customHeight="1" x14ac:dyDescent="0.2">
      <c r="H7315" s="28"/>
    </row>
    <row r="7316" spans="8:8" s="24" customFormat="1" ht="12.75" customHeight="1" x14ac:dyDescent="0.2">
      <c r="H7316" s="28"/>
    </row>
    <row r="7317" spans="8:8" s="24" customFormat="1" ht="12.75" customHeight="1" x14ac:dyDescent="0.2">
      <c r="H7317" s="28"/>
    </row>
    <row r="7318" spans="8:8" s="24" customFormat="1" ht="12.75" customHeight="1" x14ac:dyDescent="0.2">
      <c r="H7318" s="28"/>
    </row>
    <row r="7319" spans="8:8" s="24" customFormat="1" ht="12.75" customHeight="1" x14ac:dyDescent="0.2">
      <c r="H7319" s="28"/>
    </row>
    <row r="7320" spans="8:8" s="24" customFormat="1" ht="12.75" customHeight="1" x14ac:dyDescent="0.2">
      <c r="H7320" s="28"/>
    </row>
    <row r="7321" spans="8:8" s="24" customFormat="1" ht="12.75" customHeight="1" x14ac:dyDescent="0.2">
      <c r="H7321" s="28"/>
    </row>
    <row r="7322" spans="8:8" s="24" customFormat="1" ht="12.75" customHeight="1" x14ac:dyDescent="0.2">
      <c r="H7322" s="28"/>
    </row>
    <row r="7323" spans="8:8" s="24" customFormat="1" ht="12.75" customHeight="1" x14ac:dyDescent="0.2">
      <c r="H7323" s="28"/>
    </row>
    <row r="7324" spans="8:8" s="24" customFormat="1" ht="12.75" customHeight="1" x14ac:dyDescent="0.2">
      <c r="H7324" s="28"/>
    </row>
    <row r="7325" spans="8:8" s="24" customFormat="1" ht="12.75" customHeight="1" x14ac:dyDescent="0.2">
      <c r="H7325" s="28"/>
    </row>
    <row r="7326" spans="8:8" s="24" customFormat="1" ht="12.75" customHeight="1" x14ac:dyDescent="0.2">
      <c r="H7326" s="28"/>
    </row>
    <row r="7327" spans="8:8" s="24" customFormat="1" ht="12.75" customHeight="1" x14ac:dyDescent="0.2">
      <c r="H7327" s="28"/>
    </row>
    <row r="7328" spans="8:8" s="24" customFormat="1" ht="12.75" customHeight="1" x14ac:dyDescent="0.2">
      <c r="H7328" s="28"/>
    </row>
    <row r="7329" spans="8:8" s="24" customFormat="1" ht="12.75" customHeight="1" x14ac:dyDescent="0.2">
      <c r="H7329" s="28"/>
    </row>
    <row r="7330" spans="8:8" s="24" customFormat="1" ht="12.75" customHeight="1" x14ac:dyDescent="0.2">
      <c r="H7330" s="28"/>
    </row>
    <row r="7331" spans="8:8" s="24" customFormat="1" ht="12.75" customHeight="1" x14ac:dyDescent="0.2">
      <c r="H7331" s="28"/>
    </row>
    <row r="7332" spans="8:8" s="24" customFormat="1" ht="12.75" customHeight="1" x14ac:dyDescent="0.2">
      <c r="H7332" s="28"/>
    </row>
    <row r="7333" spans="8:8" s="24" customFormat="1" ht="12.75" customHeight="1" x14ac:dyDescent="0.2">
      <c r="H7333" s="28"/>
    </row>
    <row r="7334" spans="8:8" s="24" customFormat="1" ht="12.75" customHeight="1" x14ac:dyDescent="0.2">
      <c r="H7334" s="28"/>
    </row>
    <row r="7335" spans="8:8" s="24" customFormat="1" ht="12.75" customHeight="1" x14ac:dyDescent="0.2">
      <c r="H7335" s="28"/>
    </row>
    <row r="7336" spans="8:8" s="24" customFormat="1" ht="12.75" customHeight="1" x14ac:dyDescent="0.2">
      <c r="H7336" s="28"/>
    </row>
    <row r="7337" spans="8:8" s="24" customFormat="1" ht="12.75" customHeight="1" x14ac:dyDescent="0.2">
      <c r="H7337" s="28"/>
    </row>
    <row r="7338" spans="8:8" s="24" customFormat="1" ht="12.75" customHeight="1" x14ac:dyDescent="0.2">
      <c r="H7338" s="28"/>
    </row>
    <row r="7339" spans="8:8" s="24" customFormat="1" ht="12.75" customHeight="1" x14ac:dyDescent="0.2">
      <c r="H7339" s="28"/>
    </row>
    <row r="7340" spans="8:8" s="24" customFormat="1" ht="12.75" customHeight="1" x14ac:dyDescent="0.2">
      <c r="H7340" s="28"/>
    </row>
    <row r="7341" spans="8:8" s="24" customFormat="1" ht="12.75" customHeight="1" x14ac:dyDescent="0.2">
      <c r="H7341" s="28"/>
    </row>
    <row r="7342" spans="8:8" s="24" customFormat="1" ht="12.75" customHeight="1" x14ac:dyDescent="0.2">
      <c r="H7342" s="28"/>
    </row>
    <row r="7343" spans="8:8" s="24" customFormat="1" ht="12.75" customHeight="1" x14ac:dyDescent="0.2">
      <c r="H7343" s="28"/>
    </row>
    <row r="7344" spans="8:8" s="24" customFormat="1" ht="12.75" customHeight="1" x14ac:dyDescent="0.2">
      <c r="H7344" s="28"/>
    </row>
    <row r="7345" spans="8:8" s="24" customFormat="1" ht="12.75" customHeight="1" x14ac:dyDescent="0.2">
      <c r="H7345" s="28"/>
    </row>
    <row r="7346" spans="8:8" s="24" customFormat="1" ht="12.75" customHeight="1" x14ac:dyDescent="0.2">
      <c r="H7346" s="28"/>
    </row>
    <row r="7347" spans="8:8" s="24" customFormat="1" ht="12.75" customHeight="1" x14ac:dyDescent="0.2">
      <c r="H7347" s="28"/>
    </row>
    <row r="7348" spans="8:8" s="24" customFormat="1" ht="12.75" customHeight="1" x14ac:dyDescent="0.2">
      <c r="H7348" s="28"/>
    </row>
    <row r="7349" spans="8:8" s="24" customFormat="1" ht="12.75" customHeight="1" x14ac:dyDescent="0.2">
      <c r="H7349" s="28"/>
    </row>
    <row r="7350" spans="8:8" s="24" customFormat="1" ht="12.75" customHeight="1" x14ac:dyDescent="0.2">
      <c r="H7350" s="28"/>
    </row>
    <row r="7351" spans="8:8" s="24" customFormat="1" ht="12.75" customHeight="1" x14ac:dyDescent="0.2">
      <c r="H7351" s="28"/>
    </row>
    <row r="7352" spans="8:8" s="24" customFormat="1" ht="12.75" customHeight="1" x14ac:dyDescent="0.2">
      <c r="H7352" s="28"/>
    </row>
    <row r="7353" spans="8:8" s="24" customFormat="1" ht="12.75" customHeight="1" x14ac:dyDescent="0.2">
      <c r="H7353" s="28"/>
    </row>
    <row r="7354" spans="8:8" s="24" customFormat="1" ht="12.75" customHeight="1" x14ac:dyDescent="0.2">
      <c r="H7354" s="28"/>
    </row>
    <row r="7355" spans="8:8" s="24" customFormat="1" ht="12.75" customHeight="1" x14ac:dyDescent="0.2">
      <c r="H7355" s="28"/>
    </row>
    <row r="7356" spans="8:8" s="24" customFormat="1" ht="12.75" customHeight="1" x14ac:dyDescent="0.2">
      <c r="H7356" s="28"/>
    </row>
    <row r="7357" spans="8:8" s="24" customFormat="1" ht="12.75" customHeight="1" x14ac:dyDescent="0.2">
      <c r="H7357" s="28"/>
    </row>
    <row r="7358" spans="8:8" s="24" customFormat="1" ht="12.75" customHeight="1" x14ac:dyDescent="0.2">
      <c r="H7358" s="28"/>
    </row>
    <row r="7359" spans="8:8" s="24" customFormat="1" ht="12.75" customHeight="1" x14ac:dyDescent="0.2">
      <c r="H7359" s="28"/>
    </row>
    <row r="7360" spans="8:8" s="24" customFormat="1" ht="12.75" customHeight="1" x14ac:dyDescent="0.2">
      <c r="H7360" s="28"/>
    </row>
    <row r="7361" spans="8:8" s="24" customFormat="1" ht="12.75" customHeight="1" x14ac:dyDescent="0.2">
      <c r="H7361" s="28"/>
    </row>
    <row r="7362" spans="8:8" s="24" customFormat="1" ht="12.75" customHeight="1" x14ac:dyDescent="0.2">
      <c r="H7362" s="28"/>
    </row>
    <row r="7363" spans="8:8" s="24" customFormat="1" ht="12.75" customHeight="1" x14ac:dyDescent="0.2">
      <c r="H7363" s="28"/>
    </row>
    <row r="7364" spans="8:8" s="24" customFormat="1" ht="12.75" customHeight="1" x14ac:dyDescent="0.2">
      <c r="H7364" s="28"/>
    </row>
    <row r="7365" spans="8:8" s="24" customFormat="1" ht="12.75" customHeight="1" x14ac:dyDescent="0.2">
      <c r="H7365" s="28"/>
    </row>
    <row r="7366" spans="8:8" s="24" customFormat="1" ht="12.75" customHeight="1" x14ac:dyDescent="0.2">
      <c r="H7366" s="28"/>
    </row>
    <row r="7367" spans="8:8" s="24" customFormat="1" ht="12.75" customHeight="1" x14ac:dyDescent="0.2">
      <c r="H7367" s="28"/>
    </row>
    <row r="7368" spans="8:8" s="24" customFormat="1" ht="12.75" customHeight="1" x14ac:dyDescent="0.2">
      <c r="H7368" s="28"/>
    </row>
    <row r="7369" spans="8:8" s="24" customFormat="1" ht="12.75" customHeight="1" x14ac:dyDescent="0.2">
      <c r="H7369" s="28"/>
    </row>
    <row r="7370" spans="8:8" s="24" customFormat="1" ht="12.75" customHeight="1" x14ac:dyDescent="0.2">
      <c r="H7370" s="28"/>
    </row>
    <row r="7371" spans="8:8" s="24" customFormat="1" ht="12.75" customHeight="1" x14ac:dyDescent="0.2">
      <c r="H7371" s="28"/>
    </row>
    <row r="7372" spans="8:8" s="24" customFormat="1" ht="12.75" customHeight="1" x14ac:dyDescent="0.2">
      <c r="H7372" s="28"/>
    </row>
    <row r="7373" spans="8:8" s="24" customFormat="1" ht="12.75" customHeight="1" x14ac:dyDescent="0.2">
      <c r="H7373" s="28"/>
    </row>
    <row r="7374" spans="8:8" s="24" customFormat="1" ht="12.75" customHeight="1" x14ac:dyDescent="0.2">
      <c r="H7374" s="28"/>
    </row>
    <row r="7375" spans="8:8" s="24" customFormat="1" ht="12.75" customHeight="1" x14ac:dyDescent="0.2">
      <c r="H7375" s="28"/>
    </row>
    <row r="7376" spans="8:8" s="24" customFormat="1" ht="12.75" customHeight="1" x14ac:dyDescent="0.2">
      <c r="H7376" s="28"/>
    </row>
    <row r="7377" spans="8:8" s="24" customFormat="1" ht="12.75" customHeight="1" x14ac:dyDescent="0.2">
      <c r="H7377" s="28"/>
    </row>
    <row r="7378" spans="8:8" s="24" customFormat="1" ht="12.75" customHeight="1" x14ac:dyDescent="0.2">
      <c r="H7378" s="28"/>
    </row>
    <row r="7379" spans="8:8" s="24" customFormat="1" ht="12.75" customHeight="1" x14ac:dyDescent="0.2">
      <c r="H7379" s="28"/>
    </row>
    <row r="7380" spans="8:8" s="24" customFormat="1" ht="12.75" customHeight="1" x14ac:dyDescent="0.2">
      <c r="H7380" s="28"/>
    </row>
    <row r="7381" spans="8:8" s="24" customFormat="1" ht="12.75" customHeight="1" x14ac:dyDescent="0.2">
      <c r="H7381" s="28"/>
    </row>
    <row r="7382" spans="8:8" s="24" customFormat="1" ht="12.75" customHeight="1" x14ac:dyDescent="0.2">
      <c r="H7382" s="28"/>
    </row>
    <row r="7383" spans="8:8" s="24" customFormat="1" ht="12.75" customHeight="1" x14ac:dyDescent="0.2">
      <c r="H7383" s="28"/>
    </row>
    <row r="7384" spans="8:8" s="24" customFormat="1" ht="12.75" customHeight="1" x14ac:dyDescent="0.2">
      <c r="H7384" s="28"/>
    </row>
    <row r="7385" spans="8:8" s="24" customFormat="1" ht="12.75" customHeight="1" x14ac:dyDescent="0.2">
      <c r="H7385" s="28"/>
    </row>
    <row r="7386" spans="8:8" s="24" customFormat="1" ht="12.75" customHeight="1" x14ac:dyDescent="0.2">
      <c r="H7386" s="28"/>
    </row>
    <row r="7387" spans="8:8" s="24" customFormat="1" ht="12.75" customHeight="1" x14ac:dyDescent="0.2">
      <c r="H7387" s="28"/>
    </row>
    <row r="7388" spans="8:8" s="24" customFormat="1" ht="12.75" customHeight="1" x14ac:dyDescent="0.2">
      <c r="H7388" s="28"/>
    </row>
    <row r="7389" spans="8:8" s="24" customFormat="1" ht="12.75" customHeight="1" x14ac:dyDescent="0.2">
      <c r="H7389" s="28"/>
    </row>
    <row r="7390" spans="8:8" s="24" customFormat="1" ht="12.75" customHeight="1" x14ac:dyDescent="0.2">
      <c r="H7390" s="28"/>
    </row>
    <row r="7391" spans="8:8" s="24" customFormat="1" ht="12.75" customHeight="1" x14ac:dyDescent="0.2">
      <c r="H7391" s="28"/>
    </row>
    <row r="7392" spans="8:8" s="24" customFormat="1" ht="12.75" customHeight="1" x14ac:dyDescent="0.2">
      <c r="H7392" s="28"/>
    </row>
    <row r="7393" spans="8:8" s="24" customFormat="1" ht="12.75" customHeight="1" x14ac:dyDescent="0.2">
      <c r="H7393" s="28"/>
    </row>
    <row r="7394" spans="8:8" s="24" customFormat="1" ht="12.75" customHeight="1" x14ac:dyDescent="0.2">
      <c r="H7394" s="28"/>
    </row>
    <row r="7395" spans="8:8" s="24" customFormat="1" ht="12.75" customHeight="1" x14ac:dyDescent="0.2">
      <c r="H7395" s="28"/>
    </row>
    <row r="7396" spans="8:8" s="24" customFormat="1" ht="12.75" customHeight="1" x14ac:dyDescent="0.2">
      <c r="H7396" s="28"/>
    </row>
    <row r="7397" spans="8:8" s="24" customFormat="1" ht="12.75" customHeight="1" x14ac:dyDescent="0.2">
      <c r="H7397" s="28"/>
    </row>
    <row r="7398" spans="8:8" s="24" customFormat="1" ht="12.75" customHeight="1" x14ac:dyDescent="0.2">
      <c r="H7398" s="28"/>
    </row>
    <row r="7399" spans="8:8" s="24" customFormat="1" ht="12.75" customHeight="1" x14ac:dyDescent="0.2">
      <c r="H7399" s="28"/>
    </row>
    <row r="7400" spans="8:8" s="24" customFormat="1" ht="12.75" customHeight="1" x14ac:dyDescent="0.2">
      <c r="H7400" s="28"/>
    </row>
    <row r="7401" spans="8:8" s="24" customFormat="1" ht="12.75" customHeight="1" x14ac:dyDescent="0.2">
      <c r="H7401" s="28"/>
    </row>
    <row r="7402" spans="8:8" s="24" customFormat="1" ht="12.75" customHeight="1" x14ac:dyDescent="0.2">
      <c r="H7402" s="28"/>
    </row>
    <row r="7403" spans="8:8" s="24" customFormat="1" ht="12.75" customHeight="1" x14ac:dyDescent="0.2">
      <c r="H7403" s="28"/>
    </row>
    <row r="7404" spans="8:8" s="24" customFormat="1" ht="12.75" customHeight="1" x14ac:dyDescent="0.2">
      <c r="H7404" s="28"/>
    </row>
    <row r="7405" spans="8:8" s="24" customFormat="1" ht="12.75" customHeight="1" x14ac:dyDescent="0.2">
      <c r="H7405" s="28"/>
    </row>
    <row r="7406" spans="8:8" s="24" customFormat="1" ht="12.75" customHeight="1" x14ac:dyDescent="0.2">
      <c r="H7406" s="28"/>
    </row>
    <row r="7407" spans="8:8" s="24" customFormat="1" ht="12.75" customHeight="1" x14ac:dyDescent="0.2">
      <c r="H7407" s="28"/>
    </row>
    <row r="7408" spans="8:8" s="24" customFormat="1" ht="12.75" customHeight="1" x14ac:dyDescent="0.2">
      <c r="H7408" s="28"/>
    </row>
    <row r="7409" spans="8:8" s="24" customFormat="1" ht="12.75" customHeight="1" x14ac:dyDescent="0.2">
      <c r="H7409" s="28"/>
    </row>
    <row r="7410" spans="8:8" s="24" customFormat="1" ht="12.75" customHeight="1" x14ac:dyDescent="0.2">
      <c r="H7410" s="28"/>
    </row>
    <row r="7411" spans="8:8" s="24" customFormat="1" ht="12.75" customHeight="1" x14ac:dyDescent="0.2">
      <c r="H7411" s="28"/>
    </row>
    <row r="7412" spans="8:8" s="24" customFormat="1" ht="12.75" customHeight="1" x14ac:dyDescent="0.2">
      <c r="H7412" s="28"/>
    </row>
    <row r="7413" spans="8:8" s="24" customFormat="1" ht="12.75" customHeight="1" x14ac:dyDescent="0.2">
      <c r="H7413" s="28"/>
    </row>
    <row r="7414" spans="8:8" s="24" customFormat="1" ht="12.75" customHeight="1" x14ac:dyDescent="0.2">
      <c r="H7414" s="28"/>
    </row>
    <row r="7415" spans="8:8" s="24" customFormat="1" ht="12.75" customHeight="1" x14ac:dyDescent="0.2">
      <c r="H7415" s="28"/>
    </row>
    <row r="7416" spans="8:8" s="24" customFormat="1" ht="12.75" customHeight="1" x14ac:dyDescent="0.2">
      <c r="H7416" s="28"/>
    </row>
    <row r="7417" spans="8:8" s="24" customFormat="1" ht="12.75" customHeight="1" x14ac:dyDescent="0.2">
      <c r="H7417" s="28"/>
    </row>
    <row r="7418" spans="8:8" s="24" customFormat="1" ht="12.75" customHeight="1" x14ac:dyDescent="0.2">
      <c r="H7418" s="28"/>
    </row>
    <row r="7419" spans="8:8" s="24" customFormat="1" ht="12.75" customHeight="1" x14ac:dyDescent="0.2">
      <c r="H7419" s="28"/>
    </row>
    <row r="7420" spans="8:8" s="24" customFormat="1" ht="12.75" customHeight="1" x14ac:dyDescent="0.2">
      <c r="H7420" s="28"/>
    </row>
    <row r="7421" spans="8:8" s="24" customFormat="1" ht="12.75" customHeight="1" x14ac:dyDescent="0.2">
      <c r="H7421" s="28"/>
    </row>
    <row r="7422" spans="8:8" s="24" customFormat="1" ht="12.75" customHeight="1" x14ac:dyDescent="0.2">
      <c r="H7422" s="28"/>
    </row>
    <row r="7423" spans="8:8" s="24" customFormat="1" ht="12.75" customHeight="1" x14ac:dyDescent="0.2">
      <c r="H7423" s="28"/>
    </row>
    <row r="7424" spans="8:8" s="24" customFormat="1" ht="12.75" customHeight="1" x14ac:dyDescent="0.2">
      <c r="H7424" s="28"/>
    </row>
    <row r="7425" spans="8:8" s="24" customFormat="1" ht="12.75" customHeight="1" x14ac:dyDescent="0.2">
      <c r="H7425" s="28"/>
    </row>
    <row r="7426" spans="8:8" s="24" customFormat="1" ht="12.75" customHeight="1" x14ac:dyDescent="0.2">
      <c r="H7426" s="28"/>
    </row>
    <row r="7427" spans="8:8" s="24" customFormat="1" ht="12.75" customHeight="1" x14ac:dyDescent="0.2">
      <c r="H7427" s="28"/>
    </row>
    <row r="7428" spans="8:8" s="24" customFormat="1" ht="12.75" customHeight="1" x14ac:dyDescent="0.2">
      <c r="H7428" s="28"/>
    </row>
    <row r="7429" spans="8:8" s="24" customFormat="1" ht="12.75" customHeight="1" x14ac:dyDescent="0.2">
      <c r="H7429" s="28"/>
    </row>
    <row r="7430" spans="8:8" s="24" customFormat="1" ht="12.75" customHeight="1" x14ac:dyDescent="0.2">
      <c r="H7430" s="28"/>
    </row>
    <row r="7431" spans="8:8" s="24" customFormat="1" ht="12.75" customHeight="1" x14ac:dyDescent="0.2">
      <c r="H7431" s="28"/>
    </row>
    <row r="7432" spans="8:8" s="24" customFormat="1" ht="12.75" customHeight="1" x14ac:dyDescent="0.2">
      <c r="H7432" s="28"/>
    </row>
    <row r="7433" spans="8:8" s="24" customFormat="1" ht="12.75" customHeight="1" x14ac:dyDescent="0.2">
      <c r="H7433" s="28"/>
    </row>
    <row r="7434" spans="8:8" s="24" customFormat="1" ht="12.75" customHeight="1" x14ac:dyDescent="0.2">
      <c r="H7434" s="28"/>
    </row>
    <row r="7435" spans="8:8" s="24" customFormat="1" ht="12.75" customHeight="1" x14ac:dyDescent="0.2">
      <c r="H7435" s="28"/>
    </row>
    <row r="7436" spans="8:8" s="24" customFormat="1" ht="12.75" customHeight="1" x14ac:dyDescent="0.2">
      <c r="H7436" s="28"/>
    </row>
    <row r="7437" spans="8:8" s="24" customFormat="1" ht="12.75" customHeight="1" x14ac:dyDescent="0.2">
      <c r="H7437" s="28"/>
    </row>
    <row r="7438" spans="8:8" s="24" customFormat="1" ht="12.75" customHeight="1" x14ac:dyDescent="0.2">
      <c r="H7438" s="28"/>
    </row>
    <row r="7439" spans="8:8" s="24" customFormat="1" ht="12.75" customHeight="1" x14ac:dyDescent="0.2">
      <c r="H7439" s="28"/>
    </row>
    <row r="7440" spans="8:8" s="24" customFormat="1" ht="12.75" customHeight="1" x14ac:dyDescent="0.2">
      <c r="H7440" s="28"/>
    </row>
    <row r="7441" spans="8:8" s="24" customFormat="1" ht="12.75" customHeight="1" x14ac:dyDescent="0.2">
      <c r="H7441" s="28"/>
    </row>
    <row r="7442" spans="8:8" s="24" customFormat="1" ht="12.75" customHeight="1" x14ac:dyDescent="0.2">
      <c r="H7442" s="28"/>
    </row>
    <row r="7443" spans="8:8" s="24" customFormat="1" ht="12.75" customHeight="1" x14ac:dyDescent="0.2">
      <c r="H7443" s="28"/>
    </row>
    <row r="7444" spans="8:8" s="24" customFormat="1" ht="12.75" customHeight="1" x14ac:dyDescent="0.2">
      <c r="H7444" s="28"/>
    </row>
    <row r="7445" spans="8:8" s="24" customFormat="1" ht="12.75" customHeight="1" x14ac:dyDescent="0.2">
      <c r="H7445" s="28"/>
    </row>
    <row r="7446" spans="8:8" s="24" customFormat="1" ht="12.75" customHeight="1" x14ac:dyDescent="0.2">
      <c r="H7446" s="28"/>
    </row>
    <row r="7447" spans="8:8" s="24" customFormat="1" ht="12.75" customHeight="1" x14ac:dyDescent="0.2">
      <c r="H7447" s="28"/>
    </row>
    <row r="7448" spans="8:8" s="24" customFormat="1" ht="12.75" customHeight="1" x14ac:dyDescent="0.2">
      <c r="H7448" s="28"/>
    </row>
    <row r="7449" spans="8:8" s="24" customFormat="1" ht="12.75" customHeight="1" x14ac:dyDescent="0.2">
      <c r="H7449" s="28"/>
    </row>
    <row r="7450" spans="8:8" s="24" customFormat="1" ht="12.75" customHeight="1" x14ac:dyDescent="0.2">
      <c r="H7450" s="28"/>
    </row>
    <row r="7451" spans="8:8" s="24" customFormat="1" ht="12.75" customHeight="1" x14ac:dyDescent="0.2">
      <c r="H7451" s="28"/>
    </row>
    <row r="7452" spans="8:8" s="24" customFormat="1" ht="12.75" customHeight="1" x14ac:dyDescent="0.2">
      <c r="H7452" s="28"/>
    </row>
    <row r="7453" spans="8:8" s="24" customFormat="1" ht="12.75" customHeight="1" x14ac:dyDescent="0.2">
      <c r="H7453" s="28"/>
    </row>
    <row r="7454" spans="8:8" s="24" customFormat="1" ht="12.75" customHeight="1" x14ac:dyDescent="0.2">
      <c r="H7454" s="28"/>
    </row>
    <row r="7455" spans="8:8" s="24" customFormat="1" ht="12.75" customHeight="1" x14ac:dyDescent="0.2">
      <c r="H7455" s="28"/>
    </row>
    <row r="7456" spans="8:8" s="24" customFormat="1" ht="12.75" customHeight="1" x14ac:dyDescent="0.2">
      <c r="H7456" s="28"/>
    </row>
    <row r="7457" spans="8:8" s="24" customFormat="1" ht="12.75" customHeight="1" x14ac:dyDescent="0.2">
      <c r="H7457" s="28"/>
    </row>
    <row r="7458" spans="8:8" s="24" customFormat="1" ht="12.75" customHeight="1" x14ac:dyDescent="0.2">
      <c r="H7458" s="28"/>
    </row>
    <row r="7459" spans="8:8" s="24" customFormat="1" ht="12.75" customHeight="1" x14ac:dyDescent="0.2">
      <c r="H7459" s="28"/>
    </row>
    <row r="7460" spans="8:8" s="24" customFormat="1" ht="12.75" customHeight="1" x14ac:dyDescent="0.2">
      <c r="H7460" s="28"/>
    </row>
    <row r="7461" spans="8:8" s="24" customFormat="1" ht="12.75" customHeight="1" x14ac:dyDescent="0.2">
      <c r="H7461" s="28"/>
    </row>
    <row r="7462" spans="8:8" s="24" customFormat="1" ht="12.75" customHeight="1" x14ac:dyDescent="0.2">
      <c r="H7462" s="28"/>
    </row>
    <row r="7463" spans="8:8" s="24" customFormat="1" ht="12.75" customHeight="1" x14ac:dyDescent="0.2">
      <c r="H7463" s="28"/>
    </row>
    <row r="7464" spans="8:8" s="24" customFormat="1" ht="12.75" customHeight="1" x14ac:dyDescent="0.2">
      <c r="H7464" s="28"/>
    </row>
    <row r="7465" spans="8:8" s="24" customFormat="1" ht="12.75" customHeight="1" x14ac:dyDescent="0.2">
      <c r="H7465" s="28"/>
    </row>
    <row r="7466" spans="8:8" s="24" customFormat="1" ht="12.75" customHeight="1" x14ac:dyDescent="0.2">
      <c r="H7466" s="28"/>
    </row>
    <row r="7467" spans="8:8" s="24" customFormat="1" ht="12.75" customHeight="1" x14ac:dyDescent="0.2">
      <c r="H7467" s="28"/>
    </row>
    <row r="7468" spans="8:8" s="24" customFormat="1" ht="12.75" customHeight="1" x14ac:dyDescent="0.2">
      <c r="H7468" s="28"/>
    </row>
    <row r="7469" spans="8:8" s="24" customFormat="1" ht="12.75" customHeight="1" x14ac:dyDescent="0.2">
      <c r="H7469" s="28"/>
    </row>
    <row r="7470" spans="8:8" s="24" customFormat="1" ht="12.75" customHeight="1" x14ac:dyDescent="0.2">
      <c r="H7470" s="28"/>
    </row>
    <row r="7471" spans="8:8" s="24" customFormat="1" ht="12.75" customHeight="1" x14ac:dyDescent="0.2">
      <c r="H7471" s="28"/>
    </row>
    <row r="7472" spans="8:8" s="24" customFormat="1" ht="12.75" customHeight="1" x14ac:dyDescent="0.2">
      <c r="H7472" s="28"/>
    </row>
    <row r="7473" spans="8:8" s="24" customFormat="1" ht="12.75" customHeight="1" x14ac:dyDescent="0.2">
      <c r="H7473" s="28"/>
    </row>
    <row r="7474" spans="8:8" s="24" customFormat="1" ht="12.75" customHeight="1" x14ac:dyDescent="0.2">
      <c r="H7474" s="28"/>
    </row>
    <row r="7475" spans="8:8" s="24" customFormat="1" ht="12.75" customHeight="1" x14ac:dyDescent="0.2">
      <c r="H7475" s="28"/>
    </row>
    <row r="7476" spans="8:8" s="24" customFormat="1" ht="12.75" customHeight="1" x14ac:dyDescent="0.2">
      <c r="H7476" s="28"/>
    </row>
    <row r="7477" spans="8:8" s="24" customFormat="1" ht="12.75" customHeight="1" x14ac:dyDescent="0.2">
      <c r="H7477" s="28"/>
    </row>
    <row r="7478" spans="8:8" s="24" customFormat="1" ht="12.75" customHeight="1" x14ac:dyDescent="0.2">
      <c r="H7478" s="28"/>
    </row>
    <row r="7479" spans="8:8" s="24" customFormat="1" ht="12.75" customHeight="1" x14ac:dyDescent="0.2">
      <c r="H7479" s="28"/>
    </row>
    <row r="7480" spans="8:8" s="24" customFormat="1" ht="12.75" customHeight="1" x14ac:dyDescent="0.2">
      <c r="H7480" s="28"/>
    </row>
    <row r="7481" spans="8:8" s="24" customFormat="1" ht="12.75" customHeight="1" x14ac:dyDescent="0.2">
      <c r="H7481" s="28"/>
    </row>
    <row r="7482" spans="8:8" s="24" customFormat="1" ht="12.75" customHeight="1" x14ac:dyDescent="0.2">
      <c r="H7482" s="28"/>
    </row>
    <row r="7483" spans="8:8" s="24" customFormat="1" ht="12.75" customHeight="1" x14ac:dyDescent="0.2">
      <c r="H7483" s="28"/>
    </row>
    <row r="7484" spans="8:8" s="24" customFormat="1" ht="12.75" customHeight="1" x14ac:dyDescent="0.2">
      <c r="H7484" s="28"/>
    </row>
    <row r="7485" spans="8:8" s="24" customFormat="1" ht="12.75" customHeight="1" x14ac:dyDescent="0.2">
      <c r="H7485" s="28"/>
    </row>
    <row r="7486" spans="8:8" s="24" customFormat="1" ht="12.75" customHeight="1" x14ac:dyDescent="0.2">
      <c r="H7486" s="28"/>
    </row>
    <row r="7487" spans="8:8" s="24" customFormat="1" ht="12.75" customHeight="1" x14ac:dyDescent="0.2">
      <c r="H7487" s="28"/>
    </row>
    <row r="7488" spans="8:8" s="24" customFormat="1" ht="12.75" customHeight="1" x14ac:dyDescent="0.2">
      <c r="H7488" s="28"/>
    </row>
    <row r="7489" spans="8:8" s="24" customFormat="1" ht="12.75" customHeight="1" x14ac:dyDescent="0.2">
      <c r="H7489" s="28"/>
    </row>
    <row r="7490" spans="8:8" s="24" customFormat="1" ht="12.75" customHeight="1" x14ac:dyDescent="0.2">
      <c r="H7490" s="28"/>
    </row>
    <row r="7491" spans="8:8" s="24" customFormat="1" ht="12.75" customHeight="1" x14ac:dyDescent="0.2">
      <c r="H7491" s="28"/>
    </row>
    <row r="7492" spans="8:8" s="24" customFormat="1" ht="12.75" customHeight="1" x14ac:dyDescent="0.2">
      <c r="H7492" s="28"/>
    </row>
    <row r="7493" spans="8:8" s="24" customFormat="1" ht="12.75" customHeight="1" x14ac:dyDescent="0.2">
      <c r="H7493" s="28"/>
    </row>
    <row r="7494" spans="8:8" s="24" customFormat="1" ht="12.75" customHeight="1" x14ac:dyDescent="0.2">
      <c r="H7494" s="28"/>
    </row>
    <row r="7495" spans="8:8" s="24" customFormat="1" ht="12.75" customHeight="1" x14ac:dyDescent="0.2">
      <c r="H7495" s="28"/>
    </row>
    <row r="7496" spans="8:8" s="24" customFormat="1" ht="12.75" customHeight="1" x14ac:dyDescent="0.2">
      <c r="H7496" s="28"/>
    </row>
    <row r="7497" spans="8:8" s="24" customFormat="1" ht="12.75" customHeight="1" x14ac:dyDescent="0.2">
      <c r="H7497" s="28"/>
    </row>
    <row r="7498" spans="8:8" s="24" customFormat="1" ht="12.75" customHeight="1" x14ac:dyDescent="0.2">
      <c r="H7498" s="28"/>
    </row>
    <row r="7499" spans="8:8" s="24" customFormat="1" ht="12.75" customHeight="1" x14ac:dyDescent="0.2">
      <c r="H7499" s="28"/>
    </row>
    <row r="7500" spans="8:8" s="24" customFormat="1" ht="12.75" customHeight="1" x14ac:dyDescent="0.2">
      <c r="H7500" s="28"/>
    </row>
    <row r="7501" spans="8:8" s="24" customFormat="1" ht="12.75" customHeight="1" x14ac:dyDescent="0.2">
      <c r="H7501" s="28"/>
    </row>
    <row r="7502" spans="8:8" s="24" customFormat="1" ht="12.75" customHeight="1" x14ac:dyDescent="0.2">
      <c r="H7502" s="28"/>
    </row>
    <row r="7503" spans="8:8" s="24" customFormat="1" ht="12.75" customHeight="1" x14ac:dyDescent="0.2">
      <c r="H7503" s="28"/>
    </row>
    <row r="7504" spans="8:8" s="24" customFormat="1" ht="12.75" customHeight="1" x14ac:dyDescent="0.2">
      <c r="H7504" s="28"/>
    </row>
    <row r="7505" spans="8:8" s="24" customFormat="1" ht="12.75" customHeight="1" x14ac:dyDescent="0.2">
      <c r="H7505" s="28"/>
    </row>
    <row r="7506" spans="8:8" s="24" customFormat="1" ht="12.75" customHeight="1" x14ac:dyDescent="0.2">
      <c r="H7506" s="28"/>
    </row>
    <row r="7507" spans="8:8" s="24" customFormat="1" ht="12.75" customHeight="1" x14ac:dyDescent="0.2">
      <c r="H7507" s="28"/>
    </row>
    <row r="7508" spans="8:8" s="24" customFormat="1" ht="12.75" customHeight="1" x14ac:dyDescent="0.2">
      <c r="H7508" s="28"/>
    </row>
    <row r="7509" spans="8:8" s="24" customFormat="1" ht="12.75" customHeight="1" x14ac:dyDescent="0.2">
      <c r="H7509" s="28"/>
    </row>
    <row r="7510" spans="8:8" s="24" customFormat="1" ht="12.75" customHeight="1" x14ac:dyDescent="0.2">
      <c r="H7510" s="28"/>
    </row>
    <row r="7511" spans="8:8" s="24" customFormat="1" ht="12.75" customHeight="1" x14ac:dyDescent="0.2">
      <c r="H7511" s="28"/>
    </row>
    <row r="7512" spans="8:8" s="24" customFormat="1" ht="12.75" customHeight="1" x14ac:dyDescent="0.2">
      <c r="H7512" s="28"/>
    </row>
    <row r="7513" spans="8:8" s="24" customFormat="1" ht="12.75" customHeight="1" x14ac:dyDescent="0.2">
      <c r="H7513" s="28"/>
    </row>
    <row r="7514" spans="8:8" s="24" customFormat="1" ht="12.75" customHeight="1" x14ac:dyDescent="0.2">
      <c r="H7514" s="28"/>
    </row>
    <row r="7515" spans="8:8" s="24" customFormat="1" ht="12.75" customHeight="1" x14ac:dyDescent="0.2">
      <c r="H7515" s="28"/>
    </row>
    <row r="7516" spans="8:8" s="24" customFormat="1" ht="12.75" customHeight="1" x14ac:dyDescent="0.2">
      <c r="H7516" s="28"/>
    </row>
    <row r="7517" spans="8:8" s="24" customFormat="1" ht="12.75" customHeight="1" x14ac:dyDescent="0.2">
      <c r="H7517" s="28"/>
    </row>
    <row r="7518" spans="8:8" s="24" customFormat="1" ht="12.75" customHeight="1" x14ac:dyDescent="0.2">
      <c r="H7518" s="28"/>
    </row>
    <row r="7519" spans="8:8" s="24" customFormat="1" ht="12.75" customHeight="1" x14ac:dyDescent="0.2">
      <c r="H7519" s="28"/>
    </row>
    <row r="7520" spans="8:8" s="24" customFormat="1" ht="12.75" customHeight="1" x14ac:dyDescent="0.2">
      <c r="H7520" s="28"/>
    </row>
    <row r="7521" spans="8:8" s="24" customFormat="1" ht="12.75" customHeight="1" x14ac:dyDescent="0.2">
      <c r="H7521" s="28"/>
    </row>
    <row r="7522" spans="8:8" s="24" customFormat="1" ht="12.75" customHeight="1" x14ac:dyDescent="0.2">
      <c r="H7522" s="28"/>
    </row>
    <row r="7523" spans="8:8" s="24" customFormat="1" ht="12.75" customHeight="1" x14ac:dyDescent="0.2">
      <c r="H7523" s="28"/>
    </row>
    <row r="7524" spans="8:8" s="24" customFormat="1" ht="12.75" customHeight="1" x14ac:dyDescent="0.2">
      <c r="H7524" s="28"/>
    </row>
    <row r="7525" spans="8:8" s="24" customFormat="1" ht="12.75" customHeight="1" x14ac:dyDescent="0.2">
      <c r="H7525" s="28"/>
    </row>
    <row r="7526" spans="8:8" s="24" customFormat="1" ht="12.75" customHeight="1" x14ac:dyDescent="0.2">
      <c r="H7526" s="28"/>
    </row>
    <row r="7527" spans="8:8" s="24" customFormat="1" ht="12.75" customHeight="1" x14ac:dyDescent="0.2">
      <c r="H7527" s="28"/>
    </row>
    <row r="7528" spans="8:8" s="24" customFormat="1" ht="12.75" customHeight="1" x14ac:dyDescent="0.2">
      <c r="H7528" s="28"/>
    </row>
    <row r="7529" spans="8:8" s="24" customFormat="1" ht="12.75" customHeight="1" x14ac:dyDescent="0.2">
      <c r="H7529" s="28"/>
    </row>
    <row r="7530" spans="8:8" s="24" customFormat="1" ht="12.75" customHeight="1" x14ac:dyDescent="0.2">
      <c r="H7530" s="28"/>
    </row>
    <row r="7531" spans="8:8" s="24" customFormat="1" ht="12.75" customHeight="1" x14ac:dyDescent="0.2">
      <c r="H7531" s="28"/>
    </row>
    <row r="7532" spans="8:8" s="24" customFormat="1" ht="12.75" customHeight="1" x14ac:dyDescent="0.2">
      <c r="H7532" s="28"/>
    </row>
    <row r="7533" spans="8:8" s="24" customFormat="1" ht="12.75" customHeight="1" x14ac:dyDescent="0.2">
      <c r="H7533" s="28"/>
    </row>
    <row r="7534" spans="8:8" s="24" customFormat="1" ht="12.75" customHeight="1" x14ac:dyDescent="0.2">
      <c r="H7534" s="28"/>
    </row>
    <row r="7535" spans="8:8" s="24" customFormat="1" ht="12.75" customHeight="1" x14ac:dyDescent="0.2">
      <c r="H7535" s="28"/>
    </row>
    <row r="7536" spans="8:8" s="24" customFormat="1" ht="12.75" customHeight="1" x14ac:dyDescent="0.2">
      <c r="H7536" s="28"/>
    </row>
    <row r="7537" spans="8:8" s="24" customFormat="1" ht="12.75" customHeight="1" x14ac:dyDescent="0.2">
      <c r="H7537" s="28"/>
    </row>
    <row r="7538" spans="8:8" s="24" customFormat="1" ht="12.75" customHeight="1" x14ac:dyDescent="0.2">
      <c r="H7538" s="28"/>
    </row>
    <row r="7539" spans="8:8" s="24" customFormat="1" ht="12.75" customHeight="1" x14ac:dyDescent="0.2">
      <c r="H7539" s="28"/>
    </row>
    <row r="7540" spans="8:8" s="24" customFormat="1" ht="12.75" customHeight="1" x14ac:dyDescent="0.2">
      <c r="H7540" s="28"/>
    </row>
    <row r="7541" spans="8:8" s="24" customFormat="1" ht="12.75" customHeight="1" x14ac:dyDescent="0.2">
      <c r="H7541" s="28"/>
    </row>
    <row r="7542" spans="8:8" s="24" customFormat="1" ht="12.75" customHeight="1" x14ac:dyDescent="0.2">
      <c r="H7542" s="28"/>
    </row>
    <row r="7543" spans="8:8" s="24" customFormat="1" ht="12.75" customHeight="1" x14ac:dyDescent="0.2">
      <c r="H7543" s="28"/>
    </row>
    <row r="7544" spans="8:8" s="24" customFormat="1" ht="12.75" customHeight="1" x14ac:dyDescent="0.2">
      <c r="H7544" s="28"/>
    </row>
    <row r="7545" spans="8:8" s="24" customFormat="1" ht="12.75" customHeight="1" x14ac:dyDescent="0.2">
      <c r="H7545" s="28"/>
    </row>
    <row r="7546" spans="8:8" s="24" customFormat="1" ht="12.75" customHeight="1" x14ac:dyDescent="0.2">
      <c r="H7546" s="28"/>
    </row>
    <row r="7547" spans="8:8" s="24" customFormat="1" ht="12.75" customHeight="1" x14ac:dyDescent="0.2">
      <c r="H7547" s="28"/>
    </row>
    <row r="7548" spans="8:8" s="24" customFormat="1" ht="12.75" customHeight="1" x14ac:dyDescent="0.2">
      <c r="H7548" s="28"/>
    </row>
    <row r="7549" spans="8:8" s="24" customFormat="1" ht="12.75" customHeight="1" x14ac:dyDescent="0.2">
      <c r="H7549" s="28"/>
    </row>
    <row r="7550" spans="8:8" s="24" customFormat="1" ht="12.75" customHeight="1" x14ac:dyDescent="0.2">
      <c r="H7550" s="28"/>
    </row>
    <row r="7551" spans="8:8" s="24" customFormat="1" ht="12.75" customHeight="1" x14ac:dyDescent="0.2">
      <c r="H7551" s="28"/>
    </row>
    <row r="7552" spans="8:8" s="24" customFormat="1" ht="12.75" customHeight="1" x14ac:dyDescent="0.2">
      <c r="H7552" s="28"/>
    </row>
    <row r="7553" spans="8:8" s="24" customFormat="1" ht="12.75" customHeight="1" x14ac:dyDescent="0.2">
      <c r="H7553" s="28"/>
    </row>
    <row r="7554" spans="8:8" s="24" customFormat="1" ht="12.75" customHeight="1" x14ac:dyDescent="0.2">
      <c r="H7554" s="28"/>
    </row>
    <row r="7555" spans="8:8" s="24" customFormat="1" ht="12.75" customHeight="1" x14ac:dyDescent="0.2">
      <c r="H7555" s="28"/>
    </row>
    <row r="7556" spans="8:8" s="24" customFormat="1" ht="12.75" customHeight="1" x14ac:dyDescent="0.2">
      <c r="H7556" s="28"/>
    </row>
    <row r="7557" spans="8:8" s="24" customFormat="1" ht="12.75" customHeight="1" x14ac:dyDescent="0.2">
      <c r="H7557" s="28"/>
    </row>
    <row r="7558" spans="8:8" s="24" customFormat="1" ht="12.75" customHeight="1" x14ac:dyDescent="0.2">
      <c r="H7558" s="28"/>
    </row>
    <row r="7559" spans="8:8" s="24" customFormat="1" ht="12.75" customHeight="1" x14ac:dyDescent="0.2">
      <c r="H7559" s="28"/>
    </row>
    <row r="7560" spans="8:8" s="24" customFormat="1" ht="12.75" customHeight="1" x14ac:dyDescent="0.2">
      <c r="H7560" s="28"/>
    </row>
    <row r="7561" spans="8:8" s="24" customFormat="1" ht="12.75" customHeight="1" x14ac:dyDescent="0.2">
      <c r="H7561" s="28"/>
    </row>
    <row r="7562" spans="8:8" s="24" customFormat="1" ht="12.75" customHeight="1" x14ac:dyDescent="0.2">
      <c r="H7562" s="28"/>
    </row>
    <row r="7563" spans="8:8" s="24" customFormat="1" ht="12.75" customHeight="1" x14ac:dyDescent="0.2">
      <c r="H7563" s="28"/>
    </row>
    <row r="7564" spans="8:8" s="24" customFormat="1" ht="12.75" customHeight="1" x14ac:dyDescent="0.2">
      <c r="H7564" s="28"/>
    </row>
    <row r="7565" spans="8:8" s="24" customFormat="1" ht="12.75" customHeight="1" x14ac:dyDescent="0.2">
      <c r="H7565" s="28"/>
    </row>
    <row r="7566" spans="8:8" s="24" customFormat="1" ht="12.75" customHeight="1" x14ac:dyDescent="0.2">
      <c r="H7566" s="28"/>
    </row>
    <row r="7567" spans="8:8" s="24" customFormat="1" ht="12.75" customHeight="1" x14ac:dyDescent="0.2">
      <c r="H7567" s="28"/>
    </row>
    <row r="7568" spans="8:8" s="24" customFormat="1" ht="12.75" customHeight="1" x14ac:dyDescent="0.2">
      <c r="H7568" s="28"/>
    </row>
    <row r="7569" spans="8:8" s="24" customFormat="1" ht="12.75" customHeight="1" x14ac:dyDescent="0.2">
      <c r="H7569" s="28"/>
    </row>
    <row r="7570" spans="8:8" s="24" customFormat="1" ht="12.75" customHeight="1" x14ac:dyDescent="0.2">
      <c r="H7570" s="28"/>
    </row>
    <row r="7571" spans="8:8" s="24" customFormat="1" ht="12.75" customHeight="1" x14ac:dyDescent="0.2">
      <c r="H7571" s="28"/>
    </row>
    <row r="7572" spans="8:8" s="24" customFormat="1" ht="12.75" customHeight="1" x14ac:dyDescent="0.2">
      <c r="H7572" s="28"/>
    </row>
    <row r="7573" spans="8:8" s="24" customFormat="1" ht="12.75" customHeight="1" x14ac:dyDescent="0.2">
      <c r="H7573" s="28"/>
    </row>
    <row r="7574" spans="8:8" s="24" customFormat="1" ht="12.75" customHeight="1" x14ac:dyDescent="0.2">
      <c r="H7574" s="28"/>
    </row>
    <row r="7575" spans="8:8" s="24" customFormat="1" ht="12.75" customHeight="1" x14ac:dyDescent="0.2">
      <c r="H7575" s="28"/>
    </row>
    <row r="7576" spans="8:8" s="24" customFormat="1" ht="12.75" customHeight="1" x14ac:dyDescent="0.2">
      <c r="H7576" s="28"/>
    </row>
    <row r="7577" spans="8:8" s="24" customFormat="1" ht="12.75" customHeight="1" x14ac:dyDescent="0.2">
      <c r="H7577" s="28"/>
    </row>
    <row r="7578" spans="8:8" s="24" customFormat="1" ht="12.75" customHeight="1" x14ac:dyDescent="0.2">
      <c r="H7578" s="28"/>
    </row>
    <row r="7579" spans="8:8" s="24" customFormat="1" ht="12.75" customHeight="1" x14ac:dyDescent="0.2">
      <c r="H7579" s="28"/>
    </row>
    <row r="7580" spans="8:8" s="24" customFormat="1" ht="12.75" customHeight="1" x14ac:dyDescent="0.2">
      <c r="H7580" s="28"/>
    </row>
    <row r="7581" spans="8:8" s="24" customFormat="1" ht="12.75" customHeight="1" x14ac:dyDescent="0.2">
      <c r="H7581" s="28"/>
    </row>
    <row r="7582" spans="8:8" s="24" customFormat="1" ht="12.75" customHeight="1" x14ac:dyDescent="0.2">
      <c r="H7582" s="28"/>
    </row>
    <row r="7583" spans="8:8" s="24" customFormat="1" ht="12.75" customHeight="1" x14ac:dyDescent="0.2">
      <c r="H7583" s="28"/>
    </row>
    <row r="7584" spans="8:8" s="24" customFormat="1" ht="12.75" customHeight="1" x14ac:dyDescent="0.2">
      <c r="H7584" s="28"/>
    </row>
    <row r="7585" spans="8:8" s="24" customFormat="1" ht="12.75" customHeight="1" x14ac:dyDescent="0.2">
      <c r="H7585" s="28"/>
    </row>
    <row r="7586" spans="8:8" s="24" customFormat="1" ht="12.75" customHeight="1" x14ac:dyDescent="0.2">
      <c r="H7586" s="28"/>
    </row>
    <row r="7587" spans="8:8" s="24" customFormat="1" ht="12.75" customHeight="1" x14ac:dyDescent="0.2">
      <c r="H7587" s="28"/>
    </row>
    <row r="7588" spans="8:8" s="24" customFormat="1" ht="12.75" customHeight="1" x14ac:dyDescent="0.2">
      <c r="H7588" s="28"/>
    </row>
    <row r="7589" spans="8:8" s="24" customFormat="1" ht="12.75" customHeight="1" x14ac:dyDescent="0.2">
      <c r="H7589" s="28"/>
    </row>
    <row r="7590" spans="8:8" s="24" customFormat="1" ht="12.75" customHeight="1" x14ac:dyDescent="0.2">
      <c r="H7590" s="28"/>
    </row>
    <row r="7591" spans="8:8" s="24" customFormat="1" ht="12.75" customHeight="1" x14ac:dyDescent="0.2">
      <c r="H7591" s="28"/>
    </row>
    <row r="7592" spans="8:8" s="24" customFormat="1" ht="12.75" customHeight="1" x14ac:dyDescent="0.2">
      <c r="H7592" s="28"/>
    </row>
    <row r="7593" spans="8:8" s="24" customFormat="1" ht="12.75" customHeight="1" x14ac:dyDescent="0.2">
      <c r="H7593" s="28"/>
    </row>
    <row r="7594" spans="8:8" s="24" customFormat="1" ht="12.75" customHeight="1" x14ac:dyDescent="0.2">
      <c r="H7594" s="28"/>
    </row>
    <row r="7595" spans="8:8" s="24" customFormat="1" ht="12.75" customHeight="1" x14ac:dyDescent="0.2">
      <c r="H7595" s="28"/>
    </row>
    <row r="7596" spans="8:8" s="24" customFormat="1" ht="12.75" customHeight="1" x14ac:dyDescent="0.2">
      <c r="H7596" s="28"/>
    </row>
    <row r="7597" spans="8:8" s="24" customFormat="1" ht="12.75" customHeight="1" x14ac:dyDescent="0.2">
      <c r="H7597" s="28"/>
    </row>
    <row r="7598" spans="8:8" s="24" customFormat="1" ht="12.75" customHeight="1" x14ac:dyDescent="0.2">
      <c r="H7598" s="28"/>
    </row>
    <row r="7599" spans="8:8" s="24" customFormat="1" ht="12.75" customHeight="1" x14ac:dyDescent="0.2">
      <c r="H7599" s="28"/>
    </row>
    <row r="7600" spans="8:8" s="24" customFormat="1" ht="12.75" customHeight="1" x14ac:dyDescent="0.2">
      <c r="H7600" s="28"/>
    </row>
    <row r="7601" spans="8:8" s="24" customFormat="1" ht="12.75" customHeight="1" x14ac:dyDescent="0.2">
      <c r="H7601" s="28"/>
    </row>
    <row r="7602" spans="8:8" s="24" customFormat="1" ht="12.75" customHeight="1" x14ac:dyDescent="0.2">
      <c r="H7602" s="28"/>
    </row>
    <row r="7603" spans="8:8" s="24" customFormat="1" ht="12.75" customHeight="1" x14ac:dyDescent="0.2">
      <c r="H7603" s="28"/>
    </row>
    <row r="7604" spans="8:8" s="24" customFormat="1" ht="12.75" customHeight="1" x14ac:dyDescent="0.2">
      <c r="H7604" s="28"/>
    </row>
    <row r="7605" spans="8:8" s="24" customFormat="1" ht="12.75" customHeight="1" x14ac:dyDescent="0.2">
      <c r="H7605" s="28"/>
    </row>
    <row r="7606" spans="8:8" s="24" customFormat="1" ht="12.75" customHeight="1" x14ac:dyDescent="0.2">
      <c r="H7606" s="28"/>
    </row>
    <row r="7607" spans="8:8" s="24" customFormat="1" ht="12.75" customHeight="1" x14ac:dyDescent="0.2">
      <c r="H7607" s="28"/>
    </row>
    <row r="7608" spans="8:8" s="24" customFormat="1" ht="12.75" customHeight="1" x14ac:dyDescent="0.2">
      <c r="H7608" s="28"/>
    </row>
    <row r="7609" spans="8:8" s="24" customFormat="1" ht="12.75" customHeight="1" x14ac:dyDescent="0.2">
      <c r="H7609" s="28"/>
    </row>
    <row r="7610" spans="8:8" s="24" customFormat="1" ht="12.75" customHeight="1" x14ac:dyDescent="0.2">
      <c r="H7610" s="28"/>
    </row>
    <row r="7611" spans="8:8" s="24" customFormat="1" ht="12.75" customHeight="1" x14ac:dyDescent="0.2">
      <c r="H7611" s="28"/>
    </row>
    <row r="7612" spans="8:8" s="24" customFormat="1" ht="12.75" customHeight="1" x14ac:dyDescent="0.2">
      <c r="H7612" s="28"/>
    </row>
    <row r="7613" spans="8:8" s="24" customFormat="1" ht="12.75" customHeight="1" x14ac:dyDescent="0.2">
      <c r="H7613" s="28"/>
    </row>
    <row r="7614" spans="8:8" s="24" customFormat="1" ht="12.75" customHeight="1" x14ac:dyDescent="0.2">
      <c r="H7614" s="28"/>
    </row>
    <row r="7615" spans="8:8" s="24" customFormat="1" ht="12.75" customHeight="1" x14ac:dyDescent="0.2">
      <c r="H7615" s="28"/>
    </row>
    <row r="7616" spans="8:8" s="24" customFormat="1" ht="12.75" customHeight="1" x14ac:dyDescent="0.2">
      <c r="H7616" s="28"/>
    </row>
    <row r="7617" spans="8:8" s="24" customFormat="1" ht="12.75" customHeight="1" x14ac:dyDescent="0.2">
      <c r="H7617" s="28"/>
    </row>
    <row r="7618" spans="8:8" s="24" customFormat="1" ht="12.75" customHeight="1" x14ac:dyDescent="0.2">
      <c r="H7618" s="28"/>
    </row>
    <row r="7619" spans="8:8" s="24" customFormat="1" ht="12.75" customHeight="1" x14ac:dyDescent="0.2">
      <c r="H7619" s="28"/>
    </row>
    <row r="7620" spans="8:8" s="24" customFormat="1" ht="12.75" customHeight="1" x14ac:dyDescent="0.2">
      <c r="H7620" s="28"/>
    </row>
    <row r="7621" spans="8:8" s="24" customFormat="1" ht="12.75" customHeight="1" x14ac:dyDescent="0.2">
      <c r="H7621" s="28"/>
    </row>
    <row r="7622" spans="8:8" s="24" customFormat="1" ht="12.75" customHeight="1" x14ac:dyDescent="0.2">
      <c r="H7622" s="28"/>
    </row>
    <row r="7623" spans="8:8" s="24" customFormat="1" ht="12.75" customHeight="1" x14ac:dyDescent="0.2">
      <c r="H7623" s="28"/>
    </row>
    <row r="7624" spans="8:8" s="24" customFormat="1" ht="12.75" customHeight="1" x14ac:dyDescent="0.2">
      <c r="H7624" s="28"/>
    </row>
    <row r="7625" spans="8:8" s="24" customFormat="1" ht="12.75" customHeight="1" x14ac:dyDescent="0.2">
      <c r="H7625" s="28"/>
    </row>
    <row r="7626" spans="8:8" s="24" customFormat="1" ht="12.75" customHeight="1" x14ac:dyDescent="0.2">
      <c r="H7626" s="28"/>
    </row>
    <row r="7627" spans="8:8" s="24" customFormat="1" ht="12.75" customHeight="1" x14ac:dyDescent="0.2">
      <c r="H7627" s="28"/>
    </row>
    <row r="7628" spans="8:8" s="24" customFormat="1" ht="12.75" customHeight="1" x14ac:dyDescent="0.2">
      <c r="H7628" s="28"/>
    </row>
    <row r="7629" spans="8:8" s="24" customFormat="1" ht="12.75" customHeight="1" x14ac:dyDescent="0.2">
      <c r="H7629" s="28"/>
    </row>
    <row r="7630" spans="8:8" s="24" customFormat="1" ht="12.75" customHeight="1" x14ac:dyDescent="0.2">
      <c r="H7630" s="28"/>
    </row>
    <row r="7631" spans="8:8" s="24" customFormat="1" ht="12.75" customHeight="1" x14ac:dyDescent="0.2">
      <c r="H7631" s="28"/>
    </row>
    <row r="7632" spans="8:8" s="24" customFormat="1" ht="12.75" customHeight="1" x14ac:dyDescent="0.2">
      <c r="H7632" s="28"/>
    </row>
    <row r="7633" spans="8:8" s="24" customFormat="1" ht="12.75" customHeight="1" x14ac:dyDescent="0.2">
      <c r="H7633" s="28"/>
    </row>
    <row r="7634" spans="8:8" s="24" customFormat="1" ht="12.75" customHeight="1" x14ac:dyDescent="0.2">
      <c r="H7634" s="28"/>
    </row>
    <row r="7635" spans="8:8" s="24" customFormat="1" ht="12.75" customHeight="1" x14ac:dyDescent="0.2">
      <c r="H7635" s="28"/>
    </row>
    <row r="7636" spans="8:8" s="24" customFormat="1" ht="12.75" customHeight="1" x14ac:dyDescent="0.2">
      <c r="H7636" s="28"/>
    </row>
    <row r="7637" spans="8:8" s="24" customFormat="1" ht="12.75" customHeight="1" x14ac:dyDescent="0.2">
      <c r="H7637" s="28"/>
    </row>
    <row r="7638" spans="8:8" s="24" customFormat="1" ht="12.75" customHeight="1" x14ac:dyDescent="0.2">
      <c r="H7638" s="28"/>
    </row>
    <row r="7639" spans="8:8" s="24" customFormat="1" ht="12.75" customHeight="1" x14ac:dyDescent="0.2">
      <c r="H7639" s="28"/>
    </row>
    <row r="7640" spans="8:8" s="24" customFormat="1" ht="12.75" customHeight="1" x14ac:dyDescent="0.2">
      <c r="H7640" s="28"/>
    </row>
    <row r="7641" spans="8:8" s="24" customFormat="1" ht="12.75" customHeight="1" x14ac:dyDescent="0.2">
      <c r="H7641" s="28"/>
    </row>
    <row r="7642" spans="8:8" s="24" customFormat="1" ht="12.75" customHeight="1" x14ac:dyDescent="0.2">
      <c r="H7642" s="28"/>
    </row>
    <row r="7643" spans="8:8" s="24" customFormat="1" ht="12.75" customHeight="1" x14ac:dyDescent="0.2">
      <c r="H7643" s="28"/>
    </row>
    <row r="7644" spans="8:8" s="24" customFormat="1" ht="12.75" customHeight="1" x14ac:dyDescent="0.2">
      <c r="H7644" s="28"/>
    </row>
    <row r="7645" spans="8:8" s="24" customFormat="1" ht="12.75" customHeight="1" x14ac:dyDescent="0.2">
      <c r="H7645" s="28"/>
    </row>
    <row r="7646" spans="8:8" s="24" customFormat="1" ht="12.75" customHeight="1" x14ac:dyDescent="0.2">
      <c r="H7646" s="28"/>
    </row>
    <row r="7647" spans="8:8" s="24" customFormat="1" ht="12.75" customHeight="1" x14ac:dyDescent="0.2">
      <c r="H7647" s="28"/>
    </row>
    <row r="7648" spans="8:8" s="24" customFormat="1" ht="12.75" customHeight="1" x14ac:dyDescent="0.2">
      <c r="H7648" s="28"/>
    </row>
    <row r="7649" spans="8:8" s="24" customFormat="1" ht="12.75" customHeight="1" x14ac:dyDescent="0.2">
      <c r="H7649" s="28"/>
    </row>
    <row r="7650" spans="8:8" s="24" customFormat="1" ht="12.75" customHeight="1" x14ac:dyDescent="0.2">
      <c r="H7650" s="28"/>
    </row>
    <row r="7651" spans="8:8" s="24" customFormat="1" ht="12.75" customHeight="1" x14ac:dyDescent="0.2">
      <c r="H7651" s="28"/>
    </row>
    <row r="7652" spans="8:8" s="24" customFormat="1" ht="12.75" customHeight="1" x14ac:dyDescent="0.2">
      <c r="H7652" s="28"/>
    </row>
    <row r="7653" spans="8:8" s="24" customFormat="1" ht="12.75" customHeight="1" x14ac:dyDescent="0.2">
      <c r="H7653" s="28"/>
    </row>
    <row r="7654" spans="8:8" s="24" customFormat="1" ht="12.75" customHeight="1" x14ac:dyDescent="0.2">
      <c r="H7654" s="28"/>
    </row>
    <row r="7655" spans="8:8" s="24" customFormat="1" ht="12.75" customHeight="1" x14ac:dyDescent="0.2">
      <c r="H7655" s="28"/>
    </row>
    <row r="7656" spans="8:8" s="24" customFormat="1" ht="12.75" customHeight="1" x14ac:dyDescent="0.2">
      <c r="H7656" s="28"/>
    </row>
    <row r="7657" spans="8:8" s="24" customFormat="1" ht="12.75" customHeight="1" x14ac:dyDescent="0.2">
      <c r="H7657" s="28"/>
    </row>
    <row r="7658" spans="8:8" s="24" customFormat="1" ht="12.75" customHeight="1" x14ac:dyDescent="0.2">
      <c r="H7658" s="28"/>
    </row>
    <row r="7659" spans="8:8" s="24" customFormat="1" ht="12.75" customHeight="1" x14ac:dyDescent="0.2">
      <c r="H7659" s="28"/>
    </row>
    <row r="7660" spans="8:8" s="24" customFormat="1" ht="12.75" customHeight="1" x14ac:dyDescent="0.2">
      <c r="H7660" s="28"/>
    </row>
    <row r="7661" spans="8:8" s="24" customFormat="1" ht="12.75" customHeight="1" x14ac:dyDescent="0.2">
      <c r="H7661" s="28"/>
    </row>
    <row r="7662" spans="8:8" s="24" customFormat="1" ht="12.75" customHeight="1" x14ac:dyDescent="0.2">
      <c r="H7662" s="28"/>
    </row>
    <row r="7663" spans="8:8" s="24" customFormat="1" ht="12.75" customHeight="1" x14ac:dyDescent="0.2">
      <c r="H7663" s="28"/>
    </row>
    <row r="7664" spans="8:8" s="24" customFormat="1" ht="12.75" customHeight="1" x14ac:dyDescent="0.2">
      <c r="H7664" s="28"/>
    </row>
    <row r="7665" spans="8:8" s="24" customFormat="1" ht="12.75" customHeight="1" x14ac:dyDescent="0.2">
      <c r="H7665" s="28"/>
    </row>
    <row r="7666" spans="8:8" s="24" customFormat="1" ht="12.75" customHeight="1" x14ac:dyDescent="0.2">
      <c r="H7666" s="28"/>
    </row>
    <row r="7667" spans="8:8" s="24" customFormat="1" ht="12.75" customHeight="1" x14ac:dyDescent="0.2">
      <c r="H7667" s="28"/>
    </row>
    <row r="7668" spans="8:8" s="24" customFormat="1" ht="12.75" customHeight="1" x14ac:dyDescent="0.2">
      <c r="H7668" s="28"/>
    </row>
    <row r="7669" spans="8:8" s="24" customFormat="1" ht="12.75" customHeight="1" x14ac:dyDescent="0.2">
      <c r="H7669" s="28"/>
    </row>
    <row r="7670" spans="8:8" s="24" customFormat="1" ht="12.75" customHeight="1" x14ac:dyDescent="0.2">
      <c r="H7670" s="28"/>
    </row>
    <row r="7671" spans="8:8" s="24" customFormat="1" ht="12.75" customHeight="1" x14ac:dyDescent="0.2">
      <c r="H7671" s="28"/>
    </row>
    <row r="7672" spans="8:8" s="24" customFormat="1" ht="12.75" customHeight="1" x14ac:dyDescent="0.2">
      <c r="H7672" s="28"/>
    </row>
    <row r="7673" spans="8:8" s="24" customFormat="1" ht="12.75" customHeight="1" x14ac:dyDescent="0.2">
      <c r="H7673" s="28"/>
    </row>
    <row r="7674" spans="8:8" s="24" customFormat="1" ht="12.75" customHeight="1" x14ac:dyDescent="0.2">
      <c r="H7674" s="28"/>
    </row>
    <row r="7675" spans="8:8" s="24" customFormat="1" ht="12.75" customHeight="1" x14ac:dyDescent="0.2">
      <c r="H7675" s="28"/>
    </row>
    <row r="7676" spans="8:8" s="24" customFormat="1" ht="12.75" customHeight="1" x14ac:dyDescent="0.2">
      <c r="H7676" s="28"/>
    </row>
    <row r="7677" spans="8:8" s="24" customFormat="1" ht="12.75" customHeight="1" x14ac:dyDescent="0.2">
      <c r="H7677" s="28"/>
    </row>
    <row r="7678" spans="8:8" s="24" customFormat="1" ht="12.75" customHeight="1" x14ac:dyDescent="0.2">
      <c r="H7678" s="28"/>
    </row>
    <row r="7679" spans="8:8" s="24" customFormat="1" ht="12.75" customHeight="1" x14ac:dyDescent="0.2">
      <c r="H7679" s="28"/>
    </row>
    <row r="7680" spans="8:8" s="24" customFormat="1" ht="12.75" customHeight="1" x14ac:dyDescent="0.2">
      <c r="H7680" s="28"/>
    </row>
    <row r="7681" spans="8:8" s="24" customFormat="1" ht="12.75" customHeight="1" x14ac:dyDescent="0.2">
      <c r="H7681" s="28"/>
    </row>
    <row r="7682" spans="8:8" s="24" customFormat="1" ht="12.75" customHeight="1" x14ac:dyDescent="0.2">
      <c r="H7682" s="28"/>
    </row>
    <row r="7683" spans="8:8" s="24" customFormat="1" ht="12.75" customHeight="1" x14ac:dyDescent="0.2">
      <c r="H7683" s="28"/>
    </row>
    <row r="7684" spans="8:8" s="24" customFormat="1" ht="12.75" customHeight="1" x14ac:dyDescent="0.2">
      <c r="H7684" s="28"/>
    </row>
    <row r="7685" spans="8:8" s="24" customFormat="1" ht="12.75" customHeight="1" x14ac:dyDescent="0.2">
      <c r="H7685" s="28"/>
    </row>
    <row r="7686" spans="8:8" s="24" customFormat="1" ht="12.75" customHeight="1" x14ac:dyDescent="0.2">
      <c r="H7686" s="28"/>
    </row>
    <row r="7687" spans="8:8" s="24" customFormat="1" ht="12.75" customHeight="1" x14ac:dyDescent="0.2">
      <c r="H7687" s="28"/>
    </row>
    <row r="7688" spans="8:8" s="24" customFormat="1" ht="12.75" customHeight="1" x14ac:dyDescent="0.2">
      <c r="H7688" s="28"/>
    </row>
    <row r="7689" spans="8:8" s="24" customFormat="1" ht="12.75" customHeight="1" x14ac:dyDescent="0.2">
      <c r="H7689" s="28"/>
    </row>
    <row r="7690" spans="8:8" s="24" customFormat="1" ht="12.75" customHeight="1" x14ac:dyDescent="0.2">
      <c r="H7690" s="28"/>
    </row>
    <row r="7691" spans="8:8" s="24" customFormat="1" ht="12.75" customHeight="1" x14ac:dyDescent="0.2">
      <c r="H7691" s="28"/>
    </row>
    <row r="7692" spans="8:8" s="24" customFormat="1" ht="12.75" customHeight="1" x14ac:dyDescent="0.2">
      <c r="H7692" s="28"/>
    </row>
    <row r="7693" spans="8:8" s="24" customFormat="1" ht="12.75" customHeight="1" x14ac:dyDescent="0.2">
      <c r="H7693" s="28"/>
    </row>
    <row r="7694" spans="8:8" s="24" customFormat="1" ht="12.75" customHeight="1" x14ac:dyDescent="0.2">
      <c r="H7694" s="28"/>
    </row>
    <row r="7695" spans="8:8" s="24" customFormat="1" ht="12.75" customHeight="1" x14ac:dyDescent="0.2">
      <c r="H7695" s="28"/>
    </row>
    <row r="7696" spans="8:8" s="24" customFormat="1" ht="12.75" customHeight="1" x14ac:dyDescent="0.2">
      <c r="H7696" s="28"/>
    </row>
    <row r="7697" spans="8:8" s="24" customFormat="1" ht="12.75" customHeight="1" x14ac:dyDescent="0.2">
      <c r="H7697" s="28"/>
    </row>
    <row r="7698" spans="8:8" s="24" customFormat="1" ht="12.75" customHeight="1" x14ac:dyDescent="0.2">
      <c r="H7698" s="28"/>
    </row>
    <row r="7699" spans="8:8" s="24" customFormat="1" ht="12.75" customHeight="1" x14ac:dyDescent="0.2">
      <c r="H7699" s="28"/>
    </row>
    <row r="7700" spans="8:8" s="24" customFormat="1" ht="12.75" customHeight="1" x14ac:dyDescent="0.2">
      <c r="H7700" s="28"/>
    </row>
    <row r="7701" spans="8:8" s="24" customFormat="1" ht="12.75" customHeight="1" x14ac:dyDescent="0.2">
      <c r="H7701" s="28"/>
    </row>
    <row r="7702" spans="8:8" s="24" customFormat="1" ht="12.75" customHeight="1" x14ac:dyDescent="0.2">
      <c r="H7702" s="28"/>
    </row>
    <row r="7703" spans="8:8" s="24" customFormat="1" ht="12.75" customHeight="1" x14ac:dyDescent="0.2">
      <c r="H7703" s="28"/>
    </row>
    <row r="7704" spans="8:8" s="24" customFormat="1" ht="12.75" customHeight="1" x14ac:dyDescent="0.2">
      <c r="H7704" s="28"/>
    </row>
    <row r="7705" spans="8:8" s="24" customFormat="1" ht="12.75" customHeight="1" x14ac:dyDescent="0.2">
      <c r="H7705" s="28"/>
    </row>
    <row r="7706" spans="8:8" s="24" customFormat="1" ht="12.75" customHeight="1" x14ac:dyDescent="0.2">
      <c r="H7706" s="28"/>
    </row>
    <row r="7707" spans="8:8" s="24" customFormat="1" ht="12.75" customHeight="1" x14ac:dyDescent="0.2">
      <c r="H7707" s="28"/>
    </row>
    <row r="7708" spans="8:8" s="24" customFormat="1" ht="12.75" customHeight="1" x14ac:dyDescent="0.2">
      <c r="H7708" s="28"/>
    </row>
    <row r="7709" spans="8:8" s="24" customFormat="1" ht="12.75" customHeight="1" x14ac:dyDescent="0.2">
      <c r="H7709" s="28"/>
    </row>
    <row r="7710" spans="8:8" s="24" customFormat="1" ht="12.75" customHeight="1" x14ac:dyDescent="0.2">
      <c r="H7710" s="28"/>
    </row>
    <row r="7711" spans="8:8" s="24" customFormat="1" ht="12.75" customHeight="1" x14ac:dyDescent="0.2">
      <c r="H7711" s="28"/>
    </row>
    <row r="7712" spans="8:8" s="24" customFormat="1" ht="12.75" customHeight="1" x14ac:dyDescent="0.2">
      <c r="H7712" s="28"/>
    </row>
    <row r="7713" spans="8:8" s="24" customFormat="1" ht="12.75" customHeight="1" x14ac:dyDescent="0.2">
      <c r="H7713" s="28"/>
    </row>
    <row r="7714" spans="8:8" s="24" customFormat="1" ht="12.75" customHeight="1" x14ac:dyDescent="0.2">
      <c r="H7714" s="28"/>
    </row>
    <row r="7715" spans="8:8" s="24" customFormat="1" ht="12.75" customHeight="1" x14ac:dyDescent="0.2">
      <c r="H7715" s="28"/>
    </row>
    <row r="7716" spans="8:8" s="24" customFormat="1" ht="12.75" customHeight="1" x14ac:dyDescent="0.2">
      <c r="H7716" s="28"/>
    </row>
    <row r="7717" spans="8:8" s="24" customFormat="1" ht="12.75" customHeight="1" x14ac:dyDescent="0.2">
      <c r="H7717" s="28"/>
    </row>
    <row r="7718" spans="8:8" s="24" customFormat="1" ht="12.75" customHeight="1" x14ac:dyDescent="0.2">
      <c r="H7718" s="28"/>
    </row>
    <row r="7719" spans="8:8" s="24" customFormat="1" ht="12.75" customHeight="1" x14ac:dyDescent="0.2">
      <c r="H7719" s="28"/>
    </row>
    <row r="7720" spans="8:8" s="24" customFormat="1" ht="12.75" customHeight="1" x14ac:dyDescent="0.2">
      <c r="H7720" s="28"/>
    </row>
    <row r="7721" spans="8:8" s="24" customFormat="1" ht="12.75" customHeight="1" x14ac:dyDescent="0.2">
      <c r="H7721" s="28"/>
    </row>
    <row r="7722" spans="8:8" s="24" customFormat="1" ht="12.75" customHeight="1" x14ac:dyDescent="0.2">
      <c r="H7722" s="28"/>
    </row>
    <row r="7723" spans="8:8" s="24" customFormat="1" ht="12.75" customHeight="1" x14ac:dyDescent="0.2">
      <c r="H7723" s="28"/>
    </row>
    <row r="7724" spans="8:8" s="24" customFormat="1" ht="12.75" customHeight="1" x14ac:dyDescent="0.2">
      <c r="H7724" s="28"/>
    </row>
    <row r="7725" spans="8:8" s="24" customFormat="1" ht="12.75" customHeight="1" x14ac:dyDescent="0.2">
      <c r="H7725" s="28"/>
    </row>
    <row r="7726" spans="8:8" s="24" customFormat="1" ht="12.75" customHeight="1" x14ac:dyDescent="0.2">
      <c r="H7726" s="28"/>
    </row>
    <row r="7727" spans="8:8" s="24" customFormat="1" ht="12.75" customHeight="1" x14ac:dyDescent="0.2">
      <c r="H7727" s="28"/>
    </row>
    <row r="7728" spans="8:8" s="24" customFormat="1" ht="12.75" customHeight="1" x14ac:dyDescent="0.2">
      <c r="H7728" s="28"/>
    </row>
    <row r="7729" spans="8:8" s="24" customFormat="1" ht="12.75" customHeight="1" x14ac:dyDescent="0.2">
      <c r="H7729" s="28"/>
    </row>
    <row r="7730" spans="8:8" s="24" customFormat="1" ht="12.75" customHeight="1" x14ac:dyDescent="0.2">
      <c r="H7730" s="28"/>
    </row>
    <row r="7731" spans="8:8" s="24" customFormat="1" ht="12.75" customHeight="1" x14ac:dyDescent="0.2">
      <c r="H7731" s="28"/>
    </row>
    <row r="7732" spans="8:8" s="24" customFormat="1" ht="12.75" customHeight="1" x14ac:dyDescent="0.2">
      <c r="H7732" s="28"/>
    </row>
    <row r="7733" spans="8:8" s="24" customFormat="1" ht="12.75" customHeight="1" x14ac:dyDescent="0.2">
      <c r="H7733" s="28"/>
    </row>
    <row r="7734" spans="8:8" s="24" customFormat="1" ht="12.75" customHeight="1" x14ac:dyDescent="0.2">
      <c r="H7734" s="28"/>
    </row>
    <row r="7735" spans="8:8" s="24" customFormat="1" ht="12.75" customHeight="1" x14ac:dyDescent="0.2">
      <c r="H7735" s="28"/>
    </row>
    <row r="7736" spans="8:8" s="24" customFormat="1" ht="12.75" customHeight="1" x14ac:dyDescent="0.2">
      <c r="H7736" s="28"/>
    </row>
    <row r="7737" spans="8:8" s="24" customFormat="1" ht="12.75" customHeight="1" x14ac:dyDescent="0.2">
      <c r="H7737" s="28"/>
    </row>
    <row r="7738" spans="8:8" s="24" customFormat="1" ht="12.75" customHeight="1" x14ac:dyDescent="0.2">
      <c r="H7738" s="28"/>
    </row>
    <row r="7739" spans="8:8" s="24" customFormat="1" ht="12.75" customHeight="1" x14ac:dyDescent="0.2">
      <c r="H7739" s="28"/>
    </row>
    <row r="7740" spans="8:8" s="24" customFormat="1" ht="12.75" customHeight="1" x14ac:dyDescent="0.2">
      <c r="H7740" s="28"/>
    </row>
    <row r="7741" spans="8:8" s="24" customFormat="1" ht="12.75" customHeight="1" x14ac:dyDescent="0.2">
      <c r="H7741" s="28"/>
    </row>
    <row r="7742" spans="8:8" s="24" customFormat="1" ht="12.75" customHeight="1" x14ac:dyDescent="0.2">
      <c r="H7742" s="28"/>
    </row>
    <row r="7743" spans="8:8" s="24" customFormat="1" ht="12.75" customHeight="1" x14ac:dyDescent="0.2">
      <c r="H7743" s="28"/>
    </row>
    <row r="7744" spans="8:8" s="24" customFormat="1" ht="12.75" customHeight="1" x14ac:dyDescent="0.2">
      <c r="H7744" s="28"/>
    </row>
    <row r="7745" spans="8:8" s="24" customFormat="1" ht="12.75" customHeight="1" x14ac:dyDescent="0.2">
      <c r="H7745" s="28"/>
    </row>
    <row r="7746" spans="8:8" s="24" customFormat="1" ht="12.75" customHeight="1" x14ac:dyDescent="0.2">
      <c r="H7746" s="28"/>
    </row>
    <row r="7747" spans="8:8" s="24" customFormat="1" ht="12.75" customHeight="1" x14ac:dyDescent="0.2">
      <c r="H7747" s="28"/>
    </row>
    <row r="7748" spans="8:8" s="24" customFormat="1" ht="12.75" customHeight="1" x14ac:dyDescent="0.2">
      <c r="H7748" s="28"/>
    </row>
    <row r="7749" spans="8:8" s="24" customFormat="1" ht="12.75" customHeight="1" x14ac:dyDescent="0.2">
      <c r="H7749" s="28"/>
    </row>
    <row r="7750" spans="8:8" s="24" customFormat="1" ht="12.75" customHeight="1" x14ac:dyDescent="0.2">
      <c r="H7750" s="28"/>
    </row>
    <row r="7751" spans="8:8" s="24" customFormat="1" ht="12.75" customHeight="1" x14ac:dyDescent="0.2">
      <c r="H7751" s="28"/>
    </row>
    <row r="7752" spans="8:8" s="24" customFormat="1" ht="12.75" customHeight="1" x14ac:dyDescent="0.2">
      <c r="H7752" s="28"/>
    </row>
    <row r="7753" spans="8:8" s="24" customFormat="1" ht="12.75" customHeight="1" x14ac:dyDescent="0.2">
      <c r="H7753" s="28"/>
    </row>
    <row r="7754" spans="8:8" s="24" customFormat="1" ht="12.75" customHeight="1" x14ac:dyDescent="0.2">
      <c r="H7754" s="28"/>
    </row>
    <row r="7755" spans="8:8" s="24" customFormat="1" ht="12.75" customHeight="1" x14ac:dyDescent="0.2">
      <c r="H7755" s="28"/>
    </row>
    <row r="7756" spans="8:8" s="24" customFormat="1" ht="12.75" customHeight="1" x14ac:dyDescent="0.2">
      <c r="H7756" s="28"/>
    </row>
    <row r="7757" spans="8:8" s="24" customFormat="1" ht="12.75" customHeight="1" x14ac:dyDescent="0.2">
      <c r="H7757" s="28"/>
    </row>
    <row r="7758" spans="8:8" s="24" customFormat="1" ht="12.75" customHeight="1" x14ac:dyDescent="0.2">
      <c r="H7758" s="28"/>
    </row>
    <row r="7759" spans="8:8" s="24" customFormat="1" ht="12.75" customHeight="1" x14ac:dyDescent="0.2">
      <c r="H7759" s="28"/>
    </row>
    <row r="7760" spans="8:8" s="24" customFormat="1" ht="12.75" customHeight="1" x14ac:dyDescent="0.2">
      <c r="H7760" s="28"/>
    </row>
    <row r="7761" spans="8:8" s="24" customFormat="1" ht="12.75" customHeight="1" x14ac:dyDescent="0.2">
      <c r="H7761" s="28"/>
    </row>
    <row r="7762" spans="8:8" s="24" customFormat="1" ht="12.75" customHeight="1" x14ac:dyDescent="0.2">
      <c r="H7762" s="28"/>
    </row>
    <row r="7763" spans="8:8" s="24" customFormat="1" ht="12.75" customHeight="1" x14ac:dyDescent="0.2">
      <c r="H7763" s="28"/>
    </row>
    <row r="7764" spans="8:8" s="24" customFormat="1" ht="12.75" customHeight="1" x14ac:dyDescent="0.2">
      <c r="H7764" s="28"/>
    </row>
    <row r="7765" spans="8:8" s="24" customFormat="1" ht="12.75" customHeight="1" x14ac:dyDescent="0.2">
      <c r="H7765" s="28"/>
    </row>
    <row r="7766" spans="8:8" s="24" customFormat="1" ht="12.75" customHeight="1" x14ac:dyDescent="0.2">
      <c r="H7766" s="28"/>
    </row>
    <row r="7767" spans="8:8" s="24" customFormat="1" ht="12.75" customHeight="1" x14ac:dyDescent="0.2">
      <c r="H7767" s="28"/>
    </row>
    <row r="7768" spans="8:8" s="24" customFormat="1" ht="12.75" customHeight="1" x14ac:dyDescent="0.2">
      <c r="H7768" s="28"/>
    </row>
    <row r="7769" spans="8:8" s="24" customFormat="1" ht="12.75" customHeight="1" x14ac:dyDescent="0.2">
      <c r="H7769" s="28"/>
    </row>
    <row r="7770" spans="8:8" s="24" customFormat="1" ht="12.75" customHeight="1" x14ac:dyDescent="0.2">
      <c r="H7770" s="28"/>
    </row>
    <row r="7771" spans="8:8" s="24" customFormat="1" ht="12.75" customHeight="1" x14ac:dyDescent="0.2">
      <c r="H7771" s="28"/>
    </row>
    <row r="7772" spans="8:8" s="24" customFormat="1" ht="12.75" customHeight="1" x14ac:dyDescent="0.2">
      <c r="H7772" s="28"/>
    </row>
    <row r="7773" spans="8:8" s="24" customFormat="1" ht="12.75" customHeight="1" x14ac:dyDescent="0.2">
      <c r="H7773" s="28"/>
    </row>
    <row r="7774" spans="8:8" s="24" customFormat="1" ht="12.75" customHeight="1" x14ac:dyDescent="0.2">
      <c r="H7774" s="28"/>
    </row>
    <row r="7775" spans="8:8" s="24" customFormat="1" ht="12.75" customHeight="1" x14ac:dyDescent="0.2">
      <c r="H7775" s="28"/>
    </row>
    <row r="7776" spans="8:8" s="24" customFormat="1" ht="12.75" customHeight="1" x14ac:dyDescent="0.2">
      <c r="H7776" s="28"/>
    </row>
    <row r="7777" spans="8:8" s="24" customFormat="1" ht="12.75" customHeight="1" x14ac:dyDescent="0.2">
      <c r="H7777" s="28"/>
    </row>
    <row r="7778" spans="8:8" s="24" customFormat="1" ht="12.75" customHeight="1" x14ac:dyDescent="0.2">
      <c r="H7778" s="28"/>
    </row>
    <row r="7779" spans="8:8" s="24" customFormat="1" ht="12.75" customHeight="1" x14ac:dyDescent="0.2">
      <c r="H7779" s="28"/>
    </row>
    <row r="7780" spans="8:8" s="24" customFormat="1" ht="12.75" customHeight="1" x14ac:dyDescent="0.2">
      <c r="H7780" s="28"/>
    </row>
    <row r="7781" spans="8:8" s="24" customFormat="1" ht="12.75" customHeight="1" x14ac:dyDescent="0.2">
      <c r="H7781" s="28"/>
    </row>
    <row r="7782" spans="8:8" s="24" customFormat="1" ht="12.75" customHeight="1" x14ac:dyDescent="0.2">
      <c r="H7782" s="28"/>
    </row>
    <row r="7783" spans="8:8" s="24" customFormat="1" ht="12.75" customHeight="1" x14ac:dyDescent="0.2">
      <c r="H7783" s="28"/>
    </row>
    <row r="7784" spans="8:8" s="24" customFormat="1" ht="12.75" customHeight="1" x14ac:dyDescent="0.2">
      <c r="H7784" s="28"/>
    </row>
    <row r="7785" spans="8:8" s="24" customFormat="1" ht="12.75" customHeight="1" x14ac:dyDescent="0.2">
      <c r="H7785" s="28"/>
    </row>
    <row r="7786" spans="8:8" s="24" customFormat="1" ht="12.75" customHeight="1" x14ac:dyDescent="0.2">
      <c r="H7786" s="28"/>
    </row>
    <row r="7787" spans="8:8" s="24" customFormat="1" ht="12.75" customHeight="1" x14ac:dyDescent="0.2">
      <c r="H7787" s="28"/>
    </row>
    <row r="7788" spans="8:8" s="24" customFormat="1" ht="12.75" customHeight="1" x14ac:dyDescent="0.2">
      <c r="H7788" s="28"/>
    </row>
    <row r="7789" spans="8:8" s="24" customFormat="1" ht="12.75" customHeight="1" x14ac:dyDescent="0.2">
      <c r="H7789" s="28"/>
    </row>
    <row r="7790" spans="8:8" s="24" customFormat="1" ht="12.75" customHeight="1" x14ac:dyDescent="0.2">
      <c r="H7790" s="28"/>
    </row>
    <row r="7791" spans="8:8" s="24" customFormat="1" ht="12.75" customHeight="1" x14ac:dyDescent="0.2">
      <c r="H7791" s="28"/>
    </row>
    <row r="7792" spans="8:8" s="24" customFormat="1" ht="12.75" customHeight="1" x14ac:dyDescent="0.2">
      <c r="H7792" s="28"/>
    </row>
    <row r="7793" spans="8:8" s="24" customFormat="1" ht="12.75" customHeight="1" x14ac:dyDescent="0.2">
      <c r="H7793" s="28"/>
    </row>
    <row r="7794" spans="8:8" s="24" customFormat="1" ht="12.75" customHeight="1" x14ac:dyDescent="0.2">
      <c r="H7794" s="28"/>
    </row>
    <row r="7795" spans="8:8" s="24" customFormat="1" ht="12.75" customHeight="1" x14ac:dyDescent="0.2">
      <c r="H7795" s="28"/>
    </row>
    <row r="7796" spans="8:8" s="24" customFormat="1" ht="12.75" customHeight="1" x14ac:dyDescent="0.2">
      <c r="H7796" s="28"/>
    </row>
    <row r="7797" spans="8:8" s="24" customFormat="1" ht="12.75" customHeight="1" x14ac:dyDescent="0.2">
      <c r="H7797" s="28"/>
    </row>
    <row r="7798" spans="8:8" s="24" customFormat="1" ht="12.75" customHeight="1" x14ac:dyDescent="0.2">
      <c r="H7798" s="28"/>
    </row>
    <row r="7799" spans="8:8" s="24" customFormat="1" ht="12.75" customHeight="1" x14ac:dyDescent="0.2">
      <c r="H7799" s="28"/>
    </row>
    <row r="7800" spans="8:8" s="24" customFormat="1" ht="12.75" customHeight="1" x14ac:dyDescent="0.2">
      <c r="H7800" s="28"/>
    </row>
    <row r="7801" spans="8:8" s="24" customFormat="1" ht="12.75" customHeight="1" x14ac:dyDescent="0.2">
      <c r="H7801" s="28"/>
    </row>
    <row r="7802" spans="8:8" s="24" customFormat="1" ht="12.75" customHeight="1" x14ac:dyDescent="0.2">
      <c r="H7802" s="28"/>
    </row>
    <row r="7803" spans="8:8" s="24" customFormat="1" ht="12.75" customHeight="1" x14ac:dyDescent="0.2">
      <c r="H7803" s="28"/>
    </row>
    <row r="7804" spans="8:8" s="24" customFormat="1" ht="12.75" customHeight="1" x14ac:dyDescent="0.2">
      <c r="H7804" s="28"/>
    </row>
    <row r="7805" spans="8:8" s="24" customFormat="1" ht="12.75" customHeight="1" x14ac:dyDescent="0.2">
      <c r="H7805" s="28"/>
    </row>
    <row r="7806" spans="8:8" s="24" customFormat="1" ht="12.75" customHeight="1" x14ac:dyDescent="0.2">
      <c r="H7806" s="28"/>
    </row>
    <row r="7807" spans="8:8" s="24" customFormat="1" ht="12.75" customHeight="1" x14ac:dyDescent="0.2">
      <c r="H7807" s="28"/>
    </row>
    <row r="7808" spans="8:8" s="24" customFormat="1" ht="12.75" customHeight="1" x14ac:dyDescent="0.2">
      <c r="H7808" s="28"/>
    </row>
    <row r="7809" spans="8:8" s="24" customFormat="1" ht="12.75" customHeight="1" x14ac:dyDescent="0.2">
      <c r="H7809" s="28"/>
    </row>
    <row r="7810" spans="8:8" s="24" customFormat="1" ht="12.75" customHeight="1" x14ac:dyDescent="0.2">
      <c r="H7810" s="28"/>
    </row>
    <row r="7811" spans="8:8" s="24" customFormat="1" ht="12.75" customHeight="1" x14ac:dyDescent="0.2">
      <c r="H7811" s="28"/>
    </row>
    <row r="7812" spans="8:8" s="24" customFormat="1" ht="12.75" customHeight="1" x14ac:dyDescent="0.2">
      <c r="H7812" s="28"/>
    </row>
    <row r="7813" spans="8:8" s="24" customFormat="1" ht="12.75" customHeight="1" x14ac:dyDescent="0.2">
      <c r="H7813" s="28"/>
    </row>
    <row r="7814" spans="8:8" s="24" customFormat="1" ht="12.75" customHeight="1" x14ac:dyDescent="0.2">
      <c r="H7814" s="28"/>
    </row>
    <row r="7815" spans="8:8" s="24" customFormat="1" ht="12.75" customHeight="1" x14ac:dyDescent="0.2">
      <c r="H7815" s="28"/>
    </row>
    <row r="7816" spans="8:8" s="24" customFormat="1" ht="12.75" customHeight="1" x14ac:dyDescent="0.2">
      <c r="H7816" s="28"/>
    </row>
    <row r="7817" spans="8:8" s="24" customFormat="1" ht="12.75" customHeight="1" x14ac:dyDescent="0.2">
      <c r="H7817" s="28"/>
    </row>
    <row r="7818" spans="8:8" s="24" customFormat="1" ht="12.75" customHeight="1" x14ac:dyDescent="0.2">
      <c r="H7818" s="28"/>
    </row>
    <row r="7819" spans="8:8" s="24" customFormat="1" ht="12.75" customHeight="1" x14ac:dyDescent="0.2">
      <c r="H7819" s="28"/>
    </row>
    <row r="7820" spans="8:8" s="24" customFormat="1" ht="12.75" customHeight="1" x14ac:dyDescent="0.2">
      <c r="H7820" s="28"/>
    </row>
    <row r="7821" spans="8:8" s="24" customFormat="1" ht="12.75" customHeight="1" x14ac:dyDescent="0.2">
      <c r="H7821" s="28"/>
    </row>
    <row r="7822" spans="8:8" s="24" customFormat="1" ht="12.75" customHeight="1" x14ac:dyDescent="0.2">
      <c r="H7822" s="28"/>
    </row>
    <row r="7823" spans="8:8" s="24" customFormat="1" ht="12.75" customHeight="1" x14ac:dyDescent="0.2">
      <c r="H7823" s="28"/>
    </row>
    <row r="7824" spans="8:8" s="24" customFormat="1" ht="12.75" customHeight="1" x14ac:dyDescent="0.2">
      <c r="H7824" s="28"/>
    </row>
    <row r="7825" spans="8:8" s="24" customFormat="1" ht="12.75" customHeight="1" x14ac:dyDescent="0.2">
      <c r="H7825" s="28"/>
    </row>
    <row r="7826" spans="8:8" s="24" customFormat="1" ht="12.75" customHeight="1" x14ac:dyDescent="0.2">
      <c r="H7826" s="28"/>
    </row>
    <row r="7827" spans="8:8" s="24" customFormat="1" ht="12.75" customHeight="1" x14ac:dyDescent="0.2">
      <c r="H7827" s="28"/>
    </row>
    <row r="7828" spans="8:8" s="24" customFormat="1" ht="12.75" customHeight="1" x14ac:dyDescent="0.2">
      <c r="H7828" s="28"/>
    </row>
    <row r="7829" spans="8:8" s="24" customFormat="1" ht="12.75" customHeight="1" x14ac:dyDescent="0.2">
      <c r="H7829" s="28"/>
    </row>
    <row r="7830" spans="8:8" s="24" customFormat="1" ht="12.75" customHeight="1" x14ac:dyDescent="0.2">
      <c r="H7830" s="28"/>
    </row>
    <row r="7831" spans="8:8" s="24" customFormat="1" ht="12.75" customHeight="1" x14ac:dyDescent="0.2">
      <c r="H7831" s="28"/>
    </row>
    <row r="7832" spans="8:8" s="24" customFormat="1" ht="12.75" customHeight="1" x14ac:dyDescent="0.2">
      <c r="H7832" s="28"/>
    </row>
    <row r="7833" spans="8:8" s="24" customFormat="1" ht="12.75" customHeight="1" x14ac:dyDescent="0.2">
      <c r="H7833" s="28"/>
    </row>
    <row r="7834" spans="8:8" s="24" customFormat="1" ht="12.75" customHeight="1" x14ac:dyDescent="0.2">
      <c r="H7834" s="28"/>
    </row>
    <row r="7835" spans="8:8" s="24" customFormat="1" ht="12.75" customHeight="1" x14ac:dyDescent="0.2">
      <c r="H7835" s="28"/>
    </row>
    <row r="7836" spans="8:8" s="24" customFormat="1" ht="12.75" customHeight="1" x14ac:dyDescent="0.2">
      <c r="H7836" s="28"/>
    </row>
    <row r="7837" spans="8:8" s="24" customFormat="1" ht="12.75" customHeight="1" x14ac:dyDescent="0.2">
      <c r="H7837" s="28"/>
    </row>
    <row r="7838" spans="8:8" s="24" customFormat="1" ht="12.75" customHeight="1" x14ac:dyDescent="0.2">
      <c r="H7838" s="28"/>
    </row>
    <row r="7839" spans="8:8" s="24" customFormat="1" ht="12.75" customHeight="1" x14ac:dyDescent="0.2">
      <c r="H7839" s="28"/>
    </row>
    <row r="7840" spans="8:8" s="24" customFormat="1" ht="12.75" customHeight="1" x14ac:dyDescent="0.2">
      <c r="H7840" s="28"/>
    </row>
    <row r="7841" spans="8:8" s="24" customFormat="1" ht="12.75" customHeight="1" x14ac:dyDescent="0.2">
      <c r="H7841" s="28"/>
    </row>
    <row r="7842" spans="8:8" s="24" customFormat="1" ht="12.75" customHeight="1" x14ac:dyDescent="0.2">
      <c r="H7842" s="28"/>
    </row>
    <row r="7843" spans="8:8" s="24" customFormat="1" ht="12.75" customHeight="1" x14ac:dyDescent="0.2">
      <c r="H7843" s="28"/>
    </row>
    <row r="7844" spans="8:8" s="24" customFormat="1" ht="12.75" customHeight="1" x14ac:dyDescent="0.2">
      <c r="H7844" s="28"/>
    </row>
    <row r="7845" spans="8:8" s="24" customFormat="1" ht="12.75" customHeight="1" x14ac:dyDescent="0.2">
      <c r="H7845" s="28"/>
    </row>
    <row r="7846" spans="8:8" s="24" customFormat="1" ht="12.75" customHeight="1" x14ac:dyDescent="0.2">
      <c r="H7846" s="28"/>
    </row>
    <row r="7847" spans="8:8" s="24" customFormat="1" ht="12.75" customHeight="1" x14ac:dyDescent="0.2">
      <c r="H7847" s="28"/>
    </row>
    <row r="7848" spans="8:8" s="24" customFormat="1" ht="12.75" customHeight="1" x14ac:dyDescent="0.2">
      <c r="H7848" s="28"/>
    </row>
    <row r="7849" spans="8:8" s="24" customFormat="1" ht="12.75" customHeight="1" x14ac:dyDescent="0.2">
      <c r="H7849" s="28"/>
    </row>
    <row r="7850" spans="8:8" s="24" customFormat="1" ht="12.75" customHeight="1" x14ac:dyDescent="0.2">
      <c r="H7850" s="28"/>
    </row>
    <row r="7851" spans="8:8" s="24" customFormat="1" ht="12.75" customHeight="1" x14ac:dyDescent="0.2">
      <c r="H7851" s="28"/>
    </row>
    <row r="7852" spans="8:8" s="24" customFormat="1" ht="12.75" customHeight="1" x14ac:dyDescent="0.2">
      <c r="H7852" s="28"/>
    </row>
    <row r="7853" spans="8:8" s="24" customFormat="1" ht="12.75" customHeight="1" x14ac:dyDescent="0.2">
      <c r="H7853" s="28"/>
    </row>
    <row r="7854" spans="8:8" s="24" customFormat="1" ht="12.75" customHeight="1" x14ac:dyDescent="0.2">
      <c r="H7854" s="28"/>
    </row>
    <row r="7855" spans="8:8" s="24" customFormat="1" ht="12.75" customHeight="1" x14ac:dyDescent="0.2">
      <c r="H7855" s="28"/>
    </row>
    <row r="7856" spans="8:8" s="24" customFormat="1" ht="12.75" customHeight="1" x14ac:dyDescent="0.2">
      <c r="H7856" s="28"/>
    </row>
    <row r="7857" spans="8:8" s="24" customFormat="1" ht="12.75" customHeight="1" x14ac:dyDescent="0.2">
      <c r="H7857" s="28"/>
    </row>
    <row r="7858" spans="8:8" s="24" customFormat="1" ht="12.75" customHeight="1" x14ac:dyDescent="0.2">
      <c r="H7858" s="28"/>
    </row>
    <row r="7859" spans="8:8" s="24" customFormat="1" ht="12.75" customHeight="1" x14ac:dyDescent="0.2">
      <c r="H7859" s="28"/>
    </row>
    <row r="7860" spans="8:8" s="24" customFormat="1" ht="12.75" customHeight="1" x14ac:dyDescent="0.2">
      <c r="H7860" s="28"/>
    </row>
    <row r="7861" spans="8:8" s="24" customFormat="1" ht="12.75" customHeight="1" x14ac:dyDescent="0.2">
      <c r="H7861" s="28"/>
    </row>
    <row r="7862" spans="8:8" s="24" customFormat="1" ht="12.75" customHeight="1" x14ac:dyDescent="0.2">
      <c r="H7862" s="28"/>
    </row>
    <row r="7863" spans="8:8" s="24" customFormat="1" ht="12.75" customHeight="1" x14ac:dyDescent="0.2">
      <c r="H7863" s="28"/>
    </row>
    <row r="7864" spans="8:8" s="24" customFormat="1" ht="12.75" customHeight="1" x14ac:dyDescent="0.2">
      <c r="H7864" s="28"/>
    </row>
    <row r="7865" spans="8:8" s="24" customFormat="1" ht="12.75" customHeight="1" x14ac:dyDescent="0.2">
      <c r="H7865" s="28"/>
    </row>
    <row r="7866" spans="8:8" s="24" customFormat="1" ht="12.75" customHeight="1" x14ac:dyDescent="0.2">
      <c r="H7866" s="28"/>
    </row>
    <row r="7867" spans="8:8" s="24" customFormat="1" ht="12.75" customHeight="1" x14ac:dyDescent="0.2">
      <c r="H7867" s="28"/>
    </row>
    <row r="7868" spans="8:8" s="24" customFormat="1" ht="12.75" customHeight="1" x14ac:dyDescent="0.2">
      <c r="H7868" s="28"/>
    </row>
    <row r="7869" spans="8:8" s="24" customFormat="1" ht="12.75" customHeight="1" x14ac:dyDescent="0.2">
      <c r="H7869" s="28"/>
    </row>
    <row r="7870" spans="8:8" s="24" customFormat="1" ht="12.75" customHeight="1" x14ac:dyDescent="0.2">
      <c r="H7870" s="28"/>
    </row>
    <row r="7871" spans="8:8" s="24" customFormat="1" ht="12.75" customHeight="1" x14ac:dyDescent="0.2">
      <c r="H7871" s="28"/>
    </row>
    <row r="7872" spans="8:8" s="24" customFormat="1" ht="12.75" customHeight="1" x14ac:dyDescent="0.2">
      <c r="H7872" s="28"/>
    </row>
    <row r="7873" spans="8:8" s="24" customFormat="1" ht="12.75" customHeight="1" x14ac:dyDescent="0.2">
      <c r="H7873" s="28"/>
    </row>
    <row r="7874" spans="8:8" s="24" customFormat="1" ht="12.75" customHeight="1" x14ac:dyDescent="0.2">
      <c r="H7874" s="28"/>
    </row>
    <row r="7875" spans="8:8" s="24" customFormat="1" ht="12.75" customHeight="1" x14ac:dyDescent="0.2">
      <c r="H7875" s="28"/>
    </row>
    <row r="7876" spans="8:8" s="24" customFormat="1" ht="12.75" customHeight="1" x14ac:dyDescent="0.2">
      <c r="H7876" s="28"/>
    </row>
    <row r="7877" spans="8:8" s="24" customFormat="1" ht="12.75" customHeight="1" x14ac:dyDescent="0.2">
      <c r="H7877" s="28"/>
    </row>
    <row r="7878" spans="8:8" s="24" customFormat="1" ht="12.75" customHeight="1" x14ac:dyDescent="0.2">
      <c r="H7878" s="28"/>
    </row>
    <row r="7879" spans="8:8" s="24" customFormat="1" ht="12.75" customHeight="1" x14ac:dyDescent="0.2">
      <c r="H7879" s="28"/>
    </row>
    <row r="7880" spans="8:8" s="24" customFormat="1" ht="12.75" customHeight="1" x14ac:dyDescent="0.2">
      <c r="H7880" s="28"/>
    </row>
    <row r="7881" spans="8:8" s="24" customFormat="1" ht="12.75" customHeight="1" x14ac:dyDescent="0.2">
      <c r="H7881" s="28"/>
    </row>
    <row r="7882" spans="8:8" s="24" customFormat="1" ht="12.75" customHeight="1" x14ac:dyDescent="0.2">
      <c r="H7882" s="28"/>
    </row>
    <row r="7883" spans="8:8" s="24" customFormat="1" ht="12.75" customHeight="1" x14ac:dyDescent="0.2">
      <c r="H7883" s="28"/>
    </row>
    <row r="7884" spans="8:8" s="24" customFormat="1" ht="12.75" customHeight="1" x14ac:dyDescent="0.2">
      <c r="H7884" s="28"/>
    </row>
    <row r="7885" spans="8:8" s="24" customFormat="1" ht="12.75" customHeight="1" x14ac:dyDescent="0.2">
      <c r="H7885" s="28"/>
    </row>
    <row r="7886" spans="8:8" s="24" customFormat="1" ht="12.75" customHeight="1" x14ac:dyDescent="0.2">
      <c r="H7886" s="28"/>
    </row>
    <row r="7887" spans="8:8" s="24" customFormat="1" ht="12.75" customHeight="1" x14ac:dyDescent="0.2">
      <c r="H7887" s="28"/>
    </row>
    <row r="7888" spans="8:8" s="24" customFormat="1" ht="12.75" customHeight="1" x14ac:dyDescent="0.2">
      <c r="H7888" s="28"/>
    </row>
    <row r="7889" spans="8:8" s="24" customFormat="1" ht="12.75" customHeight="1" x14ac:dyDescent="0.2">
      <c r="H7889" s="28"/>
    </row>
    <row r="7890" spans="8:8" s="24" customFormat="1" ht="12.75" customHeight="1" x14ac:dyDescent="0.2">
      <c r="H7890" s="28"/>
    </row>
    <row r="7891" spans="8:8" s="24" customFormat="1" ht="12.75" customHeight="1" x14ac:dyDescent="0.2">
      <c r="H7891" s="28"/>
    </row>
    <row r="7892" spans="8:8" s="24" customFormat="1" ht="12.75" customHeight="1" x14ac:dyDescent="0.2">
      <c r="H7892" s="28"/>
    </row>
    <row r="7893" spans="8:8" s="24" customFormat="1" ht="12.75" customHeight="1" x14ac:dyDescent="0.2">
      <c r="H7893" s="28"/>
    </row>
    <row r="7894" spans="8:8" s="24" customFormat="1" ht="12.75" customHeight="1" x14ac:dyDescent="0.2">
      <c r="H7894" s="28"/>
    </row>
    <row r="7895" spans="8:8" s="24" customFormat="1" ht="12.75" customHeight="1" x14ac:dyDescent="0.2">
      <c r="H7895" s="28"/>
    </row>
    <row r="7896" spans="8:8" s="24" customFormat="1" ht="12.75" customHeight="1" x14ac:dyDescent="0.2">
      <c r="H7896" s="28"/>
    </row>
    <row r="7897" spans="8:8" s="24" customFormat="1" ht="12.75" customHeight="1" x14ac:dyDescent="0.2">
      <c r="H7897" s="28"/>
    </row>
    <row r="7898" spans="8:8" s="24" customFormat="1" ht="12.75" customHeight="1" x14ac:dyDescent="0.2">
      <c r="H7898" s="28"/>
    </row>
    <row r="7899" spans="8:8" s="24" customFormat="1" ht="12.75" customHeight="1" x14ac:dyDescent="0.2">
      <c r="H7899" s="28"/>
    </row>
    <row r="7900" spans="8:8" s="24" customFormat="1" ht="12.75" customHeight="1" x14ac:dyDescent="0.2">
      <c r="H7900" s="28"/>
    </row>
    <row r="7901" spans="8:8" s="24" customFormat="1" ht="12.75" customHeight="1" x14ac:dyDescent="0.2">
      <c r="H7901" s="28"/>
    </row>
    <row r="7902" spans="8:8" s="24" customFormat="1" ht="12.75" customHeight="1" x14ac:dyDescent="0.2">
      <c r="H7902" s="28"/>
    </row>
    <row r="7903" spans="8:8" s="24" customFormat="1" ht="12.75" customHeight="1" x14ac:dyDescent="0.2">
      <c r="H7903" s="28"/>
    </row>
    <row r="7904" spans="8:8" s="24" customFormat="1" ht="12.75" customHeight="1" x14ac:dyDescent="0.2">
      <c r="H7904" s="28"/>
    </row>
    <row r="7905" spans="8:8" s="24" customFormat="1" ht="12.75" customHeight="1" x14ac:dyDescent="0.2">
      <c r="H7905" s="28"/>
    </row>
    <row r="7906" spans="8:8" s="24" customFormat="1" ht="12.75" customHeight="1" x14ac:dyDescent="0.2">
      <c r="H7906" s="28"/>
    </row>
    <row r="7907" spans="8:8" s="24" customFormat="1" ht="12.75" customHeight="1" x14ac:dyDescent="0.2">
      <c r="H7907" s="28"/>
    </row>
    <row r="7908" spans="8:8" s="24" customFormat="1" ht="12.75" customHeight="1" x14ac:dyDescent="0.2">
      <c r="H7908" s="28"/>
    </row>
    <row r="7909" spans="8:8" s="24" customFormat="1" ht="12.75" customHeight="1" x14ac:dyDescent="0.2">
      <c r="H7909" s="28"/>
    </row>
    <row r="7910" spans="8:8" s="24" customFormat="1" ht="12.75" customHeight="1" x14ac:dyDescent="0.2">
      <c r="H7910" s="28"/>
    </row>
    <row r="7911" spans="8:8" s="24" customFormat="1" ht="12.75" customHeight="1" x14ac:dyDescent="0.2">
      <c r="H7911" s="28"/>
    </row>
    <row r="7912" spans="8:8" s="24" customFormat="1" ht="12.75" customHeight="1" x14ac:dyDescent="0.2">
      <c r="H7912" s="28"/>
    </row>
    <row r="7913" spans="8:8" s="24" customFormat="1" ht="12.75" customHeight="1" x14ac:dyDescent="0.2">
      <c r="H7913" s="28"/>
    </row>
    <row r="7914" spans="8:8" s="24" customFormat="1" ht="12.75" customHeight="1" x14ac:dyDescent="0.2">
      <c r="H7914" s="28"/>
    </row>
    <row r="7915" spans="8:8" s="24" customFormat="1" ht="12.75" customHeight="1" x14ac:dyDescent="0.2">
      <c r="H7915" s="28"/>
    </row>
    <row r="7916" spans="8:8" s="24" customFormat="1" ht="12.75" customHeight="1" x14ac:dyDescent="0.2">
      <c r="H7916" s="28"/>
    </row>
    <row r="7917" spans="8:8" s="24" customFormat="1" ht="12.75" customHeight="1" x14ac:dyDescent="0.2">
      <c r="H7917" s="28"/>
    </row>
    <row r="7918" spans="8:8" s="24" customFormat="1" ht="12.75" customHeight="1" x14ac:dyDescent="0.2">
      <c r="H7918" s="28"/>
    </row>
    <row r="7919" spans="8:8" s="24" customFormat="1" ht="12.75" customHeight="1" x14ac:dyDescent="0.2">
      <c r="H7919" s="28"/>
    </row>
    <row r="7920" spans="8:8" s="24" customFormat="1" ht="12.75" customHeight="1" x14ac:dyDescent="0.2">
      <c r="H7920" s="28"/>
    </row>
    <row r="7921" spans="8:8" s="24" customFormat="1" ht="12.75" customHeight="1" x14ac:dyDescent="0.2">
      <c r="H7921" s="28"/>
    </row>
    <row r="7922" spans="8:8" s="24" customFormat="1" ht="12.75" customHeight="1" x14ac:dyDescent="0.2">
      <c r="H7922" s="28"/>
    </row>
    <row r="7923" spans="8:8" s="24" customFormat="1" ht="12.75" customHeight="1" x14ac:dyDescent="0.2">
      <c r="H7923" s="28"/>
    </row>
    <row r="7924" spans="8:8" s="24" customFormat="1" ht="12.75" customHeight="1" x14ac:dyDescent="0.2">
      <c r="H7924" s="28"/>
    </row>
    <row r="7925" spans="8:8" s="24" customFormat="1" ht="12.75" customHeight="1" x14ac:dyDescent="0.2">
      <c r="H7925" s="28"/>
    </row>
    <row r="7926" spans="8:8" s="24" customFormat="1" ht="12.75" customHeight="1" x14ac:dyDescent="0.2">
      <c r="H7926" s="28"/>
    </row>
    <row r="7927" spans="8:8" s="24" customFormat="1" ht="12.75" customHeight="1" x14ac:dyDescent="0.2">
      <c r="H7927" s="28"/>
    </row>
    <row r="7928" spans="8:8" s="24" customFormat="1" ht="12.75" customHeight="1" x14ac:dyDescent="0.2">
      <c r="H7928" s="28"/>
    </row>
    <row r="7929" spans="8:8" s="24" customFormat="1" ht="12.75" customHeight="1" x14ac:dyDescent="0.2">
      <c r="H7929" s="28"/>
    </row>
    <row r="7930" spans="8:8" s="24" customFormat="1" ht="12.75" customHeight="1" x14ac:dyDescent="0.2">
      <c r="H7930" s="28"/>
    </row>
    <row r="7931" spans="8:8" s="24" customFormat="1" ht="12.75" customHeight="1" x14ac:dyDescent="0.2">
      <c r="H7931" s="28"/>
    </row>
    <row r="7932" spans="8:8" s="24" customFormat="1" ht="12.75" customHeight="1" x14ac:dyDescent="0.2">
      <c r="H7932" s="28"/>
    </row>
    <row r="7933" spans="8:8" s="24" customFormat="1" ht="12.75" customHeight="1" x14ac:dyDescent="0.2">
      <c r="H7933" s="28"/>
    </row>
    <row r="7934" spans="8:8" s="24" customFormat="1" ht="12.75" customHeight="1" x14ac:dyDescent="0.2">
      <c r="H7934" s="28"/>
    </row>
    <row r="7935" spans="8:8" s="24" customFormat="1" ht="12.75" customHeight="1" x14ac:dyDescent="0.2">
      <c r="H7935" s="28"/>
    </row>
    <row r="7936" spans="8:8" s="24" customFormat="1" ht="12.75" customHeight="1" x14ac:dyDescent="0.2">
      <c r="H7936" s="28"/>
    </row>
    <row r="7937" spans="8:8" s="24" customFormat="1" ht="12.75" customHeight="1" x14ac:dyDescent="0.2">
      <c r="H7937" s="28"/>
    </row>
    <row r="7938" spans="8:8" s="24" customFormat="1" ht="12.75" customHeight="1" x14ac:dyDescent="0.2">
      <c r="H7938" s="28"/>
    </row>
    <row r="7939" spans="8:8" s="24" customFormat="1" ht="12.75" customHeight="1" x14ac:dyDescent="0.2">
      <c r="H7939" s="28"/>
    </row>
    <row r="7940" spans="8:8" s="24" customFormat="1" ht="12.75" customHeight="1" x14ac:dyDescent="0.2">
      <c r="H7940" s="28"/>
    </row>
    <row r="7941" spans="8:8" s="24" customFormat="1" ht="12.75" customHeight="1" x14ac:dyDescent="0.2">
      <c r="H7941" s="28"/>
    </row>
    <row r="7942" spans="8:8" s="24" customFormat="1" ht="12.75" customHeight="1" x14ac:dyDescent="0.2">
      <c r="H7942" s="28"/>
    </row>
    <row r="7943" spans="8:8" s="24" customFormat="1" ht="12.75" customHeight="1" x14ac:dyDescent="0.2">
      <c r="H7943" s="28"/>
    </row>
    <row r="7944" spans="8:8" s="24" customFormat="1" ht="12.75" customHeight="1" x14ac:dyDescent="0.2">
      <c r="H7944" s="28"/>
    </row>
    <row r="7945" spans="8:8" s="24" customFormat="1" ht="12.75" customHeight="1" x14ac:dyDescent="0.2">
      <c r="H7945" s="28"/>
    </row>
    <row r="7946" spans="8:8" s="24" customFormat="1" ht="12.75" customHeight="1" x14ac:dyDescent="0.2">
      <c r="H7946" s="28"/>
    </row>
    <row r="7947" spans="8:8" s="24" customFormat="1" ht="12.75" customHeight="1" x14ac:dyDescent="0.2">
      <c r="H7947" s="28"/>
    </row>
    <row r="7948" spans="8:8" s="24" customFormat="1" ht="12.75" customHeight="1" x14ac:dyDescent="0.2">
      <c r="H7948" s="28"/>
    </row>
    <row r="7949" spans="8:8" s="24" customFormat="1" ht="12.75" customHeight="1" x14ac:dyDescent="0.2">
      <c r="H7949" s="28"/>
    </row>
    <row r="7950" spans="8:8" s="24" customFormat="1" ht="12.75" customHeight="1" x14ac:dyDescent="0.2">
      <c r="H7950" s="28"/>
    </row>
    <row r="7951" spans="8:8" s="24" customFormat="1" ht="12.75" customHeight="1" x14ac:dyDescent="0.2">
      <c r="H7951" s="28"/>
    </row>
    <row r="7952" spans="8:8" s="24" customFormat="1" ht="12.75" customHeight="1" x14ac:dyDescent="0.2">
      <c r="H7952" s="28"/>
    </row>
    <row r="7953" spans="8:8" s="24" customFormat="1" ht="12.75" customHeight="1" x14ac:dyDescent="0.2">
      <c r="H7953" s="28"/>
    </row>
    <row r="7954" spans="8:8" s="24" customFormat="1" ht="12.75" customHeight="1" x14ac:dyDescent="0.2">
      <c r="H7954" s="28"/>
    </row>
    <row r="7955" spans="8:8" s="24" customFormat="1" ht="12.75" customHeight="1" x14ac:dyDescent="0.2">
      <c r="H7955" s="28"/>
    </row>
    <row r="7956" spans="8:8" s="24" customFormat="1" ht="12.75" customHeight="1" x14ac:dyDescent="0.2">
      <c r="H7956" s="28"/>
    </row>
    <row r="7957" spans="8:8" s="24" customFormat="1" ht="12.75" customHeight="1" x14ac:dyDescent="0.2">
      <c r="H7957" s="28"/>
    </row>
    <row r="7958" spans="8:8" s="24" customFormat="1" ht="12.75" customHeight="1" x14ac:dyDescent="0.2">
      <c r="H7958" s="28"/>
    </row>
    <row r="7959" spans="8:8" s="24" customFormat="1" ht="12.75" customHeight="1" x14ac:dyDescent="0.2">
      <c r="H7959" s="28"/>
    </row>
    <row r="7960" spans="8:8" s="24" customFormat="1" ht="12.75" customHeight="1" x14ac:dyDescent="0.2">
      <c r="H7960" s="28"/>
    </row>
    <row r="7961" spans="8:8" s="24" customFormat="1" ht="12.75" customHeight="1" x14ac:dyDescent="0.2">
      <c r="H7961" s="28"/>
    </row>
    <row r="7962" spans="8:8" s="24" customFormat="1" ht="12.75" customHeight="1" x14ac:dyDescent="0.2">
      <c r="H7962" s="28"/>
    </row>
    <row r="7963" spans="8:8" s="24" customFormat="1" ht="12.75" customHeight="1" x14ac:dyDescent="0.2">
      <c r="H7963" s="28"/>
    </row>
    <row r="7964" spans="8:8" s="24" customFormat="1" ht="12.75" customHeight="1" x14ac:dyDescent="0.2">
      <c r="H7964" s="28"/>
    </row>
    <row r="7965" spans="8:8" s="24" customFormat="1" ht="12.75" customHeight="1" x14ac:dyDescent="0.2">
      <c r="H7965" s="28"/>
    </row>
    <row r="7966" spans="8:8" s="24" customFormat="1" ht="12.75" customHeight="1" x14ac:dyDescent="0.2">
      <c r="H7966" s="28"/>
    </row>
    <row r="7967" spans="8:8" s="24" customFormat="1" ht="12.75" customHeight="1" x14ac:dyDescent="0.2">
      <c r="H7967" s="28"/>
    </row>
    <row r="7968" spans="8:8" s="24" customFormat="1" ht="12.75" customHeight="1" x14ac:dyDescent="0.2">
      <c r="H7968" s="28"/>
    </row>
    <row r="7969" spans="8:8" s="24" customFormat="1" ht="12.75" customHeight="1" x14ac:dyDescent="0.2">
      <c r="H7969" s="28"/>
    </row>
    <row r="7970" spans="8:8" s="24" customFormat="1" ht="12.75" customHeight="1" x14ac:dyDescent="0.2">
      <c r="H7970" s="28"/>
    </row>
    <row r="7971" spans="8:8" s="24" customFormat="1" ht="12.75" customHeight="1" x14ac:dyDescent="0.2">
      <c r="H7971" s="28"/>
    </row>
    <row r="7972" spans="8:8" s="24" customFormat="1" ht="12.75" customHeight="1" x14ac:dyDescent="0.2">
      <c r="H7972" s="28"/>
    </row>
    <row r="7973" spans="8:8" s="24" customFormat="1" ht="12.75" customHeight="1" x14ac:dyDescent="0.2">
      <c r="H7973" s="28"/>
    </row>
    <row r="7974" spans="8:8" s="24" customFormat="1" ht="12.75" customHeight="1" x14ac:dyDescent="0.2">
      <c r="H7974" s="28"/>
    </row>
    <row r="7975" spans="8:8" s="24" customFormat="1" ht="12.75" customHeight="1" x14ac:dyDescent="0.2">
      <c r="H7975" s="28"/>
    </row>
    <row r="7976" spans="8:8" s="24" customFormat="1" ht="12.75" customHeight="1" x14ac:dyDescent="0.2">
      <c r="H7976" s="28"/>
    </row>
    <row r="7977" spans="8:8" s="24" customFormat="1" ht="12.75" customHeight="1" x14ac:dyDescent="0.2">
      <c r="H7977" s="28"/>
    </row>
    <row r="7978" spans="8:8" s="24" customFormat="1" ht="12.75" customHeight="1" x14ac:dyDescent="0.2">
      <c r="H7978" s="28"/>
    </row>
    <row r="7979" spans="8:8" s="24" customFormat="1" ht="12.75" customHeight="1" x14ac:dyDescent="0.2">
      <c r="H7979" s="28"/>
    </row>
    <row r="7980" spans="8:8" s="24" customFormat="1" ht="12.75" customHeight="1" x14ac:dyDescent="0.2">
      <c r="H7980" s="28"/>
    </row>
    <row r="7981" spans="8:8" s="24" customFormat="1" ht="12.75" customHeight="1" x14ac:dyDescent="0.2">
      <c r="H7981" s="28"/>
    </row>
    <row r="7982" spans="8:8" s="24" customFormat="1" ht="12.75" customHeight="1" x14ac:dyDescent="0.2">
      <c r="H7982" s="28"/>
    </row>
    <row r="7983" spans="8:8" s="24" customFormat="1" ht="12.75" customHeight="1" x14ac:dyDescent="0.2">
      <c r="H7983" s="28"/>
    </row>
    <row r="7984" spans="8:8" s="24" customFormat="1" ht="12.75" customHeight="1" x14ac:dyDescent="0.2">
      <c r="H7984" s="28"/>
    </row>
    <row r="7985" spans="8:8" s="24" customFormat="1" ht="12.75" customHeight="1" x14ac:dyDescent="0.2">
      <c r="H7985" s="28"/>
    </row>
    <row r="7986" spans="8:8" s="24" customFormat="1" ht="12.75" customHeight="1" x14ac:dyDescent="0.2">
      <c r="H7986" s="28"/>
    </row>
    <row r="7987" spans="8:8" s="24" customFormat="1" ht="12.75" customHeight="1" x14ac:dyDescent="0.2">
      <c r="H7987" s="28"/>
    </row>
    <row r="7988" spans="8:8" s="24" customFormat="1" ht="12.75" customHeight="1" x14ac:dyDescent="0.2">
      <c r="H7988" s="28"/>
    </row>
    <row r="7989" spans="8:8" s="24" customFormat="1" ht="12.75" customHeight="1" x14ac:dyDescent="0.2">
      <c r="H7989" s="28"/>
    </row>
    <row r="7990" spans="8:8" s="24" customFormat="1" ht="12.75" customHeight="1" x14ac:dyDescent="0.2">
      <c r="H7990" s="28"/>
    </row>
    <row r="7991" spans="8:8" s="24" customFormat="1" ht="12.75" customHeight="1" x14ac:dyDescent="0.2">
      <c r="H7991" s="28"/>
    </row>
    <row r="7992" spans="8:8" s="24" customFormat="1" ht="12.75" customHeight="1" x14ac:dyDescent="0.2">
      <c r="H7992" s="28"/>
    </row>
    <row r="7993" spans="8:8" s="24" customFormat="1" ht="12.75" customHeight="1" x14ac:dyDescent="0.2">
      <c r="H7993" s="28"/>
    </row>
    <row r="7994" spans="8:8" s="24" customFormat="1" ht="12.75" customHeight="1" x14ac:dyDescent="0.2">
      <c r="H7994" s="28"/>
    </row>
    <row r="7995" spans="8:8" s="24" customFormat="1" ht="12.75" customHeight="1" x14ac:dyDescent="0.2">
      <c r="H7995" s="28"/>
    </row>
    <row r="7996" spans="8:8" s="24" customFormat="1" ht="12.75" customHeight="1" x14ac:dyDescent="0.2">
      <c r="H7996" s="28"/>
    </row>
    <row r="7997" spans="8:8" s="24" customFormat="1" ht="12.75" customHeight="1" x14ac:dyDescent="0.2">
      <c r="H7997" s="28"/>
    </row>
    <row r="7998" spans="8:8" s="24" customFormat="1" ht="12.75" customHeight="1" x14ac:dyDescent="0.2">
      <c r="H7998" s="28"/>
    </row>
    <row r="7999" spans="8:8" s="24" customFormat="1" ht="12.75" customHeight="1" x14ac:dyDescent="0.2">
      <c r="H7999" s="28"/>
    </row>
    <row r="8000" spans="8:8" s="24" customFormat="1" ht="12.75" customHeight="1" x14ac:dyDescent="0.2">
      <c r="H8000" s="28"/>
    </row>
    <row r="8001" spans="8:8" s="24" customFormat="1" ht="12.75" customHeight="1" x14ac:dyDescent="0.2">
      <c r="H8001" s="28"/>
    </row>
    <row r="8002" spans="8:8" s="24" customFormat="1" ht="12.75" customHeight="1" x14ac:dyDescent="0.2">
      <c r="H8002" s="28"/>
    </row>
    <row r="8003" spans="8:8" s="24" customFormat="1" ht="12.75" customHeight="1" x14ac:dyDescent="0.2">
      <c r="H8003" s="28"/>
    </row>
    <row r="8004" spans="8:8" s="24" customFormat="1" ht="12.75" customHeight="1" x14ac:dyDescent="0.2">
      <c r="H8004" s="28"/>
    </row>
    <row r="8005" spans="8:8" s="24" customFormat="1" ht="12.75" customHeight="1" x14ac:dyDescent="0.2">
      <c r="H8005" s="28"/>
    </row>
    <row r="8006" spans="8:8" s="24" customFormat="1" ht="12.75" customHeight="1" x14ac:dyDescent="0.2">
      <c r="H8006" s="28"/>
    </row>
    <row r="8007" spans="8:8" s="24" customFormat="1" ht="12.75" customHeight="1" x14ac:dyDescent="0.2">
      <c r="H8007" s="28"/>
    </row>
    <row r="8008" spans="8:8" s="24" customFormat="1" ht="12.75" customHeight="1" x14ac:dyDescent="0.2">
      <c r="H8008" s="28"/>
    </row>
    <row r="8009" spans="8:8" s="24" customFormat="1" ht="12.75" customHeight="1" x14ac:dyDescent="0.2">
      <c r="H8009" s="28"/>
    </row>
    <row r="8010" spans="8:8" s="24" customFormat="1" ht="12.75" customHeight="1" x14ac:dyDescent="0.2">
      <c r="H8010" s="28"/>
    </row>
    <row r="8011" spans="8:8" s="24" customFormat="1" ht="12.75" customHeight="1" x14ac:dyDescent="0.2">
      <c r="H8011" s="28"/>
    </row>
    <row r="8012" spans="8:8" s="24" customFormat="1" ht="12.75" customHeight="1" x14ac:dyDescent="0.2">
      <c r="H8012" s="28"/>
    </row>
    <row r="8013" spans="8:8" s="24" customFormat="1" ht="12.75" customHeight="1" x14ac:dyDescent="0.2">
      <c r="H8013" s="28"/>
    </row>
    <row r="8014" spans="8:8" s="24" customFormat="1" ht="12.75" customHeight="1" x14ac:dyDescent="0.2">
      <c r="H8014" s="28"/>
    </row>
    <row r="8015" spans="8:8" s="24" customFormat="1" ht="12.75" customHeight="1" x14ac:dyDescent="0.2">
      <c r="H8015" s="28"/>
    </row>
    <row r="8016" spans="8:8" s="24" customFormat="1" ht="12.75" customHeight="1" x14ac:dyDescent="0.2">
      <c r="H8016" s="28"/>
    </row>
    <row r="8017" spans="8:8" s="24" customFormat="1" ht="12.75" customHeight="1" x14ac:dyDescent="0.2">
      <c r="H8017" s="28"/>
    </row>
    <row r="8018" spans="8:8" s="24" customFormat="1" ht="12.75" customHeight="1" x14ac:dyDescent="0.2">
      <c r="H8018" s="28"/>
    </row>
    <row r="8019" spans="8:8" s="24" customFormat="1" ht="12.75" customHeight="1" x14ac:dyDescent="0.2">
      <c r="H8019" s="28"/>
    </row>
    <row r="8020" spans="8:8" s="24" customFormat="1" ht="12.75" customHeight="1" x14ac:dyDescent="0.2">
      <c r="H8020" s="28"/>
    </row>
    <row r="8021" spans="8:8" s="24" customFormat="1" ht="12.75" customHeight="1" x14ac:dyDescent="0.2">
      <c r="H8021" s="28"/>
    </row>
    <row r="8022" spans="8:8" s="24" customFormat="1" ht="12.75" customHeight="1" x14ac:dyDescent="0.2">
      <c r="H8022" s="28"/>
    </row>
    <row r="8023" spans="8:8" s="24" customFormat="1" ht="12.75" customHeight="1" x14ac:dyDescent="0.2">
      <c r="H8023" s="28"/>
    </row>
    <row r="8024" spans="8:8" s="24" customFormat="1" ht="12.75" customHeight="1" x14ac:dyDescent="0.2">
      <c r="H8024" s="28"/>
    </row>
    <row r="8025" spans="8:8" s="24" customFormat="1" ht="12.75" customHeight="1" x14ac:dyDescent="0.2">
      <c r="H8025" s="28"/>
    </row>
    <row r="8026" spans="8:8" s="24" customFormat="1" ht="12.75" customHeight="1" x14ac:dyDescent="0.2">
      <c r="H8026" s="28"/>
    </row>
    <row r="8027" spans="8:8" s="24" customFormat="1" ht="12.75" customHeight="1" x14ac:dyDescent="0.2">
      <c r="H8027" s="28"/>
    </row>
    <row r="8028" spans="8:8" s="24" customFormat="1" ht="12.75" customHeight="1" x14ac:dyDescent="0.2">
      <c r="H8028" s="28"/>
    </row>
    <row r="8029" spans="8:8" s="24" customFormat="1" ht="12.75" customHeight="1" x14ac:dyDescent="0.2">
      <c r="H8029" s="28"/>
    </row>
    <row r="8030" spans="8:8" s="24" customFormat="1" ht="12.75" customHeight="1" x14ac:dyDescent="0.2">
      <c r="H8030" s="28"/>
    </row>
    <row r="8031" spans="8:8" s="24" customFormat="1" ht="12.75" customHeight="1" x14ac:dyDescent="0.2">
      <c r="H8031" s="28"/>
    </row>
    <row r="8032" spans="8:8" s="24" customFormat="1" ht="12.75" customHeight="1" x14ac:dyDescent="0.2">
      <c r="H8032" s="28"/>
    </row>
    <row r="8033" spans="8:8" s="24" customFormat="1" ht="12.75" customHeight="1" x14ac:dyDescent="0.2">
      <c r="H8033" s="28"/>
    </row>
    <row r="8034" spans="8:8" s="24" customFormat="1" ht="12.75" customHeight="1" x14ac:dyDescent="0.2">
      <c r="H8034" s="28"/>
    </row>
    <row r="8035" spans="8:8" s="24" customFormat="1" ht="12.75" customHeight="1" x14ac:dyDescent="0.2">
      <c r="H8035" s="28"/>
    </row>
    <row r="8036" spans="8:8" s="24" customFormat="1" ht="12.75" customHeight="1" x14ac:dyDescent="0.2">
      <c r="H8036" s="28"/>
    </row>
    <row r="8037" spans="8:8" s="24" customFormat="1" ht="12.75" customHeight="1" x14ac:dyDescent="0.2">
      <c r="H8037" s="28"/>
    </row>
    <row r="8038" spans="8:8" s="24" customFormat="1" ht="12.75" customHeight="1" x14ac:dyDescent="0.2">
      <c r="H8038" s="28"/>
    </row>
    <row r="8039" spans="8:8" s="24" customFormat="1" ht="12.75" customHeight="1" x14ac:dyDescent="0.2">
      <c r="H8039" s="28"/>
    </row>
    <row r="8040" spans="8:8" s="24" customFormat="1" ht="12.75" customHeight="1" x14ac:dyDescent="0.2">
      <c r="H8040" s="28"/>
    </row>
    <row r="8041" spans="8:8" s="24" customFormat="1" ht="12.75" customHeight="1" x14ac:dyDescent="0.2">
      <c r="H8041" s="28"/>
    </row>
    <row r="8042" spans="8:8" s="24" customFormat="1" ht="12.75" customHeight="1" x14ac:dyDescent="0.2">
      <c r="H8042" s="28"/>
    </row>
    <row r="8043" spans="8:8" s="24" customFormat="1" ht="12.75" customHeight="1" x14ac:dyDescent="0.2">
      <c r="H8043" s="28"/>
    </row>
    <row r="8044" spans="8:8" s="24" customFormat="1" ht="12.75" customHeight="1" x14ac:dyDescent="0.2">
      <c r="H8044" s="28"/>
    </row>
    <row r="8045" spans="8:8" s="24" customFormat="1" ht="12.75" customHeight="1" x14ac:dyDescent="0.2">
      <c r="H8045" s="28"/>
    </row>
    <row r="8046" spans="8:8" s="24" customFormat="1" ht="12.75" customHeight="1" x14ac:dyDescent="0.2">
      <c r="H8046" s="28"/>
    </row>
    <row r="8047" spans="8:8" s="24" customFormat="1" ht="12.75" customHeight="1" x14ac:dyDescent="0.2">
      <c r="H8047" s="28"/>
    </row>
    <row r="8048" spans="8:8" s="24" customFormat="1" ht="12.75" customHeight="1" x14ac:dyDescent="0.2">
      <c r="H8048" s="28"/>
    </row>
    <row r="8049" spans="8:8" s="24" customFormat="1" ht="12.75" customHeight="1" x14ac:dyDescent="0.2">
      <c r="H8049" s="28"/>
    </row>
    <row r="8050" spans="8:8" s="24" customFormat="1" ht="12.75" customHeight="1" x14ac:dyDescent="0.2">
      <c r="H8050" s="28"/>
    </row>
    <row r="8051" spans="8:8" s="24" customFormat="1" ht="12.75" customHeight="1" x14ac:dyDescent="0.2">
      <c r="H8051" s="28"/>
    </row>
    <row r="8052" spans="8:8" s="24" customFormat="1" ht="12.75" customHeight="1" x14ac:dyDescent="0.2">
      <c r="H8052" s="28"/>
    </row>
    <row r="8053" spans="8:8" s="24" customFormat="1" ht="12.75" customHeight="1" x14ac:dyDescent="0.2">
      <c r="H8053" s="28"/>
    </row>
    <row r="8054" spans="8:8" s="24" customFormat="1" ht="12.75" customHeight="1" x14ac:dyDescent="0.2">
      <c r="H8054" s="28"/>
    </row>
    <row r="8055" spans="8:8" s="24" customFormat="1" ht="12.75" customHeight="1" x14ac:dyDescent="0.2">
      <c r="H8055" s="28"/>
    </row>
    <row r="8056" spans="8:8" s="24" customFormat="1" ht="12.75" customHeight="1" x14ac:dyDescent="0.2">
      <c r="H8056" s="28"/>
    </row>
    <row r="8057" spans="8:8" s="24" customFormat="1" ht="12.75" customHeight="1" x14ac:dyDescent="0.2">
      <c r="H8057" s="28"/>
    </row>
    <row r="8058" spans="8:8" s="24" customFormat="1" ht="12.75" customHeight="1" x14ac:dyDescent="0.2">
      <c r="H8058" s="28"/>
    </row>
    <row r="8059" spans="8:8" s="24" customFormat="1" ht="12.75" customHeight="1" x14ac:dyDescent="0.2">
      <c r="H8059" s="28"/>
    </row>
    <row r="8060" spans="8:8" s="24" customFormat="1" ht="12.75" customHeight="1" x14ac:dyDescent="0.2">
      <c r="H8060" s="28"/>
    </row>
    <row r="8061" spans="8:8" s="24" customFormat="1" ht="12.75" customHeight="1" x14ac:dyDescent="0.2">
      <c r="H8061" s="28"/>
    </row>
    <row r="8062" spans="8:8" s="24" customFormat="1" ht="12.75" customHeight="1" x14ac:dyDescent="0.2">
      <c r="H8062" s="28"/>
    </row>
    <row r="8063" spans="8:8" s="24" customFormat="1" ht="12.75" customHeight="1" x14ac:dyDescent="0.2">
      <c r="H8063" s="28"/>
    </row>
    <row r="8064" spans="8:8" s="24" customFormat="1" ht="12.75" customHeight="1" x14ac:dyDescent="0.2">
      <c r="H8064" s="28"/>
    </row>
    <row r="8065" spans="8:8" s="24" customFormat="1" ht="12.75" customHeight="1" x14ac:dyDescent="0.2">
      <c r="H8065" s="28"/>
    </row>
    <row r="8066" spans="8:8" s="24" customFormat="1" ht="12.75" customHeight="1" x14ac:dyDescent="0.2">
      <c r="H8066" s="28"/>
    </row>
    <row r="8067" spans="8:8" s="24" customFormat="1" ht="12.75" customHeight="1" x14ac:dyDescent="0.2">
      <c r="H8067" s="28"/>
    </row>
    <row r="8068" spans="8:8" s="24" customFormat="1" ht="12.75" customHeight="1" x14ac:dyDescent="0.2">
      <c r="H8068" s="28"/>
    </row>
    <row r="8069" spans="8:8" s="24" customFormat="1" ht="12.75" customHeight="1" x14ac:dyDescent="0.2">
      <c r="H8069" s="28"/>
    </row>
    <row r="8070" spans="8:8" s="24" customFormat="1" ht="12.75" customHeight="1" x14ac:dyDescent="0.2">
      <c r="H8070" s="28"/>
    </row>
    <row r="8071" spans="8:8" s="24" customFormat="1" ht="12.75" customHeight="1" x14ac:dyDescent="0.2">
      <c r="H8071" s="28"/>
    </row>
    <row r="8072" spans="8:8" s="24" customFormat="1" ht="12.75" customHeight="1" x14ac:dyDescent="0.2">
      <c r="H8072" s="28"/>
    </row>
    <row r="8073" spans="8:8" s="24" customFormat="1" ht="12.75" customHeight="1" x14ac:dyDescent="0.2">
      <c r="H8073" s="28"/>
    </row>
    <row r="8074" spans="8:8" s="24" customFormat="1" ht="12.75" customHeight="1" x14ac:dyDescent="0.2">
      <c r="H8074" s="28"/>
    </row>
    <row r="8075" spans="8:8" s="24" customFormat="1" ht="12.75" customHeight="1" x14ac:dyDescent="0.2">
      <c r="H8075" s="28"/>
    </row>
    <row r="8076" spans="8:8" s="24" customFormat="1" ht="12.75" customHeight="1" x14ac:dyDescent="0.2">
      <c r="H8076" s="28"/>
    </row>
    <row r="8077" spans="8:8" s="24" customFormat="1" ht="12.75" customHeight="1" x14ac:dyDescent="0.2">
      <c r="H8077" s="28"/>
    </row>
    <row r="8078" spans="8:8" s="24" customFormat="1" ht="12.75" customHeight="1" x14ac:dyDescent="0.2">
      <c r="H8078" s="28"/>
    </row>
    <row r="8079" spans="8:8" s="24" customFormat="1" ht="12.75" customHeight="1" x14ac:dyDescent="0.2">
      <c r="H8079" s="28"/>
    </row>
    <row r="8080" spans="8:8" s="24" customFormat="1" ht="12.75" customHeight="1" x14ac:dyDescent="0.2">
      <c r="H8080" s="28"/>
    </row>
    <row r="8081" spans="8:8" s="24" customFormat="1" ht="12.75" customHeight="1" x14ac:dyDescent="0.2">
      <c r="H8081" s="28"/>
    </row>
    <row r="8082" spans="8:8" s="24" customFormat="1" ht="12.75" customHeight="1" x14ac:dyDescent="0.2">
      <c r="H8082" s="28"/>
    </row>
    <row r="8083" spans="8:8" s="24" customFormat="1" ht="12.75" customHeight="1" x14ac:dyDescent="0.2">
      <c r="H8083" s="28"/>
    </row>
    <row r="8084" spans="8:8" s="24" customFormat="1" ht="12.75" customHeight="1" x14ac:dyDescent="0.2">
      <c r="H8084" s="28"/>
    </row>
    <row r="8085" spans="8:8" s="24" customFormat="1" ht="12.75" customHeight="1" x14ac:dyDescent="0.2">
      <c r="H8085" s="28"/>
    </row>
    <row r="8086" spans="8:8" s="24" customFormat="1" ht="12.75" customHeight="1" x14ac:dyDescent="0.2">
      <c r="H8086" s="28"/>
    </row>
    <row r="8087" spans="8:8" s="24" customFormat="1" ht="12.75" customHeight="1" x14ac:dyDescent="0.2">
      <c r="H8087" s="28"/>
    </row>
    <row r="8088" spans="8:8" s="24" customFormat="1" ht="12.75" customHeight="1" x14ac:dyDescent="0.2">
      <c r="H8088" s="28"/>
    </row>
    <row r="8089" spans="8:8" s="24" customFormat="1" ht="12.75" customHeight="1" x14ac:dyDescent="0.2">
      <c r="H8089" s="28"/>
    </row>
    <row r="8090" spans="8:8" s="24" customFormat="1" ht="12.75" customHeight="1" x14ac:dyDescent="0.2">
      <c r="H8090" s="28"/>
    </row>
    <row r="8091" spans="8:8" s="24" customFormat="1" ht="12.75" customHeight="1" x14ac:dyDescent="0.2">
      <c r="H8091" s="28"/>
    </row>
    <row r="8092" spans="8:8" s="24" customFormat="1" ht="12.75" customHeight="1" x14ac:dyDescent="0.2">
      <c r="H8092" s="28"/>
    </row>
    <row r="8093" spans="8:8" s="24" customFormat="1" ht="12.75" customHeight="1" x14ac:dyDescent="0.2">
      <c r="H8093" s="28"/>
    </row>
    <row r="8094" spans="8:8" s="24" customFormat="1" ht="12.75" customHeight="1" x14ac:dyDescent="0.2">
      <c r="H8094" s="28"/>
    </row>
    <row r="8095" spans="8:8" s="24" customFormat="1" ht="12.75" customHeight="1" x14ac:dyDescent="0.2">
      <c r="H8095" s="28"/>
    </row>
    <row r="8096" spans="8:8" s="24" customFormat="1" ht="12.75" customHeight="1" x14ac:dyDescent="0.2">
      <c r="H8096" s="28"/>
    </row>
    <row r="8097" spans="8:8" s="24" customFormat="1" ht="12.75" customHeight="1" x14ac:dyDescent="0.2">
      <c r="H8097" s="28"/>
    </row>
    <row r="8098" spans="8:8" s="24" customFormat="1" ht="12.75" customHeight="1" x14ac:dyDescent="0.2">
      <c r="H8098" s="28"/>
    </row>
    <row r="8099" spans="8:8" s="24" customFormat="1" ht="12.75" customHeight="1" x14ac:dyDescent="0.2">
      <c r="H8099" s="28"/>
    </row>
    <row r="8100" spans="8:8" s="24" customFormat="1" ht="12.75" customHeight="1" x14ac:dyDescent="0.2">
      <c r="H8100" s="28"/>
    </row>
    <row r="8101" spans="8:8" s="24" customFormat="1" ht="12.75" customHeight="1" x14ac:dyDescent="0.2">
      <c r="H8101" s="28"/>
    </row>
    <row r="8102" spans="8:8" s="24" customFormat="1" ht="12.75" customHeight="1" x14ac:dyDescent="0.2">
      <c r="H8102" s="28"/>
    </row>
    <row r="8103" spans="8:8" s="24" customFormat="1" ht="12.75" customHeight="1" x14ac:dyDescent="0.2">
      <c r="H8103" s="28"/>
    </row>
    <row r="8104" spans="8:8" s="24" customFormat="1" ht="12.75" customHeight="1" x14ac:dyDescent="0.2">
      <c r="H8104" s="28"/>
    </row>
    <row r="8105" spans="8:8" s="24" customFormat="1" ht="12.75" customHeight="1" x14ac:dyDescent="0.2">
      <c r="H8105" s="28"/>
    </row>
    <row r="8106" spans="8:8" s="24" customFormat="1" ht="12.75" customHeight="1" x14ac:dyDescent="0.2">
      <c r="H8106" s="28"/>
    </row>
    <row r="8107" spans="8:8" s="24" customFormat="1" ht="12.75" customHeight="1" x14ac:dyDescent="0.2">
      <c r="H8107" s="28"/>
    </row>
    <row r="8108" spans="8:8" s="24" customFormat="1" ht="12.75" customHeight="1" x14ac:dyDescent="0.2">
      <c r="H8108" s="28"/>
    </row>
    <row r="8109" spans="8:8" s="24" customFormat="1" ht="12.75" customHeight="1" x14ac:dyDescent="0.2">
      <c r="H8109" s="28"/>
    </row>
    <row r="8110" spans="8:8" s="24" customFormat="1" ht="12.75" customHeight="1" x14ac:dyDescent="0.2">
      <c r="H8110" s="28"/>
    </row>
    <row r="8111" spans="8:8" s="24" customFormat="1" ht="12.75" customHeight="1" x14ac:dyDescent="0.2">
      <c r="H8111" s="28"/>
    </row>
    <row r="8112" spans="8:8" s="24" customFormat="1" ht="12.75" customHeight="1" x14ac:dyDescent="0.2">
      <c r="H8112" s="28"/>
    </row>
    <row r="8113" spans="8:8" s="24" customFormat="1" ht="12.75" customHeight="1" x14ac:dyDescent="0.2">
      <c r="H8113" s="28"/>
    </row>
    <row r="8114" spans="8:8" s="24" customFormat="1" ht="12.75" customHeight="1" x14ac:dyDescent="0.2">
      <c r="H8114" s="28"/>
    </row>
    <row r="8115" spans="8:8" s="24" customFormat="1" ht="12.75" customHeight="1" x14ac:dyDescent="0.2">
      <c r="H8115" s="28"/>
    </row>
    <row r="8116" spans="8:8" s="24" customFormat="1" ht="12.75" customHeight="1" x14ac:dyDescent="0.2">
      <c r="H8116" s="28"/>
    </row>
    <row r="8117" spans="8:8" s="24" customFormat="1" ht="12.75" customHeight="1" x14ac:dyDescent="0.2">
      <c r="H8117" s="28"/>
    </row>
    <row r="8118" spans="8:8" s="24" customFormat="1" ht="12.75" customHeight="1" x14ac:dyDescent="0.2">
      <c r="H8118" s="28"/>
    </row>
    <row r="8119" spans="8:8" s="24" customFormat="1" ht="12.75" customHeight="1" x14ac:dyDescent="0.2">
      <c r="H8119" s="28"/>
    </row>
    <row r="8120" spans="8:8" s="24" customFormat="1" ht="12.75" customHeight="1" x14ac:dyDescent="0.2">
      <c r="H8120" s="28"/>
    </row>
    <row r="8121" spans="8:8" s="24" customFormat="1" ht="12.75" customHeight="1" x14ac:dyDescent="0.2">
      <c r="H8121" s="28"/>
    </row>
    <row r="8122" spans="8:8" s="24" customFormat="1" ht="12.75" customHeight="1" x14ac:dyDescent="0.2">
      <c r="H8122" s="28"/>
    </row>
    <row r="8123" spans="8:8" s="24" customFormat="1" ht="12.75" customHeight="1" x14ac:dyDescent="0.2">
      <c r="H8123" s="28"/>
    </row>
    <row r="8124" spans="8:8" s="24" customFormat="1" ht="12.75" customHeight="1" x14ac:dyDescent="0.2">
      <c r="H8124" s="28"/>
    </row>
    <row r="8125" spans="8:8" s="24" customFormat="1" ht="12.75" customHeight="1" x14ac:dyDescent="0.2">
      <c r="H8125" s="28"/>
    </row>
    <row r="8126" spans="8:8" s="24" customFormat="1" ht="12.75" customHeight="1" x14ac:dyDescent="0.2">
      <c r="H8126" s="28"/>
    </row>
    <row r="8127" spans="8:8" s="24" customFormat="1" ht="12.75" customHeight="1" x14ac:dyDescent="0.2">
      <c r="H8127" s="28"/>
    </row>
    <row r="8128" spans="8:8" s="24" customFormat="1" ht="12.75" customHeight="1" x14ac:dyDescent="0.2">
      <c r="H8128" s="28"/>
    </row>
    <row r="8129" spans="8:8" s="24" customFormat="1" ht="12.75" customHeight="1" x14ac:dyDescent="0.2">
      <c r="H8129" s="28"/>
    </row>
    <row r="8130" spans="8:8" s="24" customFormat="1" ht="12.75" customHeight="1" x14ac:dyDescent="0.2">
      <c r="H8130" s="28"/>
    </row>
    <row r="8131" spans="8:8" s="24" customFormat="1" ht="12.75" customHeight="1" x14ac:dyDescent="0.2">
      <c r="H8131" s="28"/>
    </row>
    <row r="8132" spans="8:8" s="24" customFormat="1" ht="12.75" customHeight="1" x14ac:dyDescent="0.2">
      <c r="H8132" s="28"/>
    </row>
    <row r="8133" spans="8:8" s="24" customFormat="1" ht="12.75" customHeight="1" x14ac:dyDescent="0.2">
      <c r="H8133" s="28"/>
    </row>
    <row r="8134" spans="8:8" s="24" customFormat="1" ht="12.75" customHeight="1" x14ac:dyDescent="0.2">
      <c r="H8134" s="28"/>
    </row>
    <row r="8135" spans="8:8" s="24" customFormat="1" ht="12.75" customHeight="1" x14ac:dyDescent="0.2">
      <c r="H8135" s="28"/>
    </row>
    <row r="8136" spans="8:8" s="24" customFormat="1" ht="12.75" customHeight="1" x14ac:dyDescent="0.2">
      <c r="H8136" s="28"/>
    </row>
    <row r="8137" spans="8:8" s="24" customFormat="1" ht="12.75" customHeight="1" x14ac:dyDescent="0.2">
      <c r="H8137" s="28"/>
    </row>
    <row r="8138" spans="8:8" s="24" customFormat="1" ht="12.75" customHeight="1" x14ac:dyDescent="0.2">
      <c r="H8138" s="28"/>
    </row>
    <row r="8139" spans="8:8" s="24" customFormat="1" ht="12.75" customHeight="1" x14ac:dyDescent="0.2">
      <c r="H8139" s="28"/>
    </row>
    <row r="8140" spans="8:8" s="24" customFormat="1" ht="12.75" customHeight="1" x14ac:dyDescent="0.2">
      <c r="H8140" s="28"/>
    </row>
    <row r="8141" spans="8:8" s="24" customFormat="1" ht="12.75" customHeight="1" x14ac:dyDescent="0.2">
      <c r="H8141" s="28"/>
    </row>
    <row r="8142" spans="8:8" s="24" customFormat="1" ht="12.75" customHeight="1" x14ac:dyDescent="0.2">
      <c r="H8142" s="28"/>
    </row>
    <row r="8143" spans="8:8" s="24" customFormat="1" ht="12.75" customHeight="1" x14ac:dyDescent="0.2">
      <c r="H8143" s="28"/>
    </row>
    <row r="8144" spans="8:8" s="24" customFormat="1" ht="12.75" customHeight="1" x14ac:dyDescent="0.2">
      <c r="H8144" s="28"/>
    </row>
    <row r="8145" spans="8:8" s="24" customFormat="1" ht="12.75" customHeight="1" x14ac:dyDescent="0.2">
      <c r="H8145" s="28"/>
    </row>
    <row r="8146" spans="8:8" s="24" customFormat="1" ht="12.75" customHeight="1" x14ac:dyDescent="0.2">
      <c r="H8146" s="28"/>
    </row>
    <row r="8147" spans="8:8" s="24" customFormat="1" ht="12.75" customHeight="1" x14ac:dyDescent="0.2">
      <c r="H8147" s="28"/>
    </row>
    <row r="8148" spans="8:8" s="24" customFormat="1" ht="12.75" customHeight="1" x14ac:dyDescent="0.2">
      <c r="H8148" s="28"/>
    </row>
    <row r="8149" spans="8:8" s="24" customFormat="1" ht="12.75" customHeight="1" x14ac:dyDescent="0.2">
      <c r="H8149" s="28"/>
    </row>
    <row r="8150" spans="8:8" s="24" customFormat="1" ht="12.75" customHeight="1" x14ac:dyDescent="0.2">
      <c r="H8150" s="28"/>
    </row>
    <row r="8151" spans="8:8" s="24" customFormat="1" ht="12.75" customHeight="1" x14ac:dyDescent="0.2">
      <c r="H8151" s="28"/>
    </row>
    <row r="8152" spans="8:8" s="24" customFormat="1" ht="12.75" customHeight="1" x14ac:dyDescent="0.2">
      <c r="H8152" s="28"/>
    </row>
    <row r="8153" spans="8:8" s="24" customFormat="1" ht="12.75" customHeight="1" x14ac:dyDescent="0.2">
      <c r="H8153" s="28"/>
    </row>
    <row r="8154" spans="8:8" s="24" customFormat="1" ht="12.75" customHeight="1" x14ac:dyDescent="0.2">
      <c r="H8154" s="28"/>
    </row>
    <row r="8155" spans="8:8" s="24" customFormat="1" ht="12.75" customHeight="1" x14ac:dyDescent="0.2">
      <c r="H8155" s="28"/>
    </row>
    <row r="8156" spans="8:8" s="24" customFormat="1" ht="12.75" customHeight="1" x14ac:dyDescent="0.2">
      <c r="H8156" s="28"/>
    </row>
    <row r="8157" spans="8:8" s="24" customFormat="1" ht="12.75" customHeight="1" x14ac:dyDescent="0.2">
      <c r="H8157" s="28"/>
    </row>
    <row r="8158" spans="8:8" s="24" customFormat="1" ht="12.75" customHeight="1" x14ac:dyDescent="0.2">
      <c r="H8158" s="28"/>
    </row>
    <row r="8159" spans="8:8" s="24" customFormat="1" ht="12.75" customHeight="1" x14ac:dyDescent="0.2">
      <c r="H8159" s="28"/>
    </row>
    <row r="8160" spans="8:8" s="24" customFormat="1" ht="12.75" customHeight="1" x14ac:dyDescent="0.2">
      <c r="H8160" s="28"/>
    </row>
    <row r="8161" spans="8:8" s="24" customFormat="1" ht="12.75" customHeight="1" x14ac:dyDescent="0.2">
      <c r="H8161" s="28"/>
    </row>
    <row r="8162" spans="8:8" s="24" customFormat="1" ht="12.75" customHeight="1" x14ac:dyDescent="0.2">
      <c r="H8162" s="28"/>
    </row>
    <row r="8163" spans="8:8" s="24" customFormat="1" ht="12.75" customHeight="1" x14ac:dyDescent="0.2">
      <c r="H8163" s="28"/>
    </row>
    <row r="8164" spans="8:8" s="24" customFormat="1" ht="12.75" customHeight="1" x14ac:dyDescent="0.2">
      <c r="H8164" s="28"/>
    </row>
    <row r="8165" spans="8:8" s="24" customFormat="1" ht="12.75" customHeight="1" x14ac:dyDescent="0.2">
      <c r="H8165" s="28"/>
    </row>
    <row r="8166" spans="8:8" s="24" customFormat="1" ht="12.75" customHeight="1" x14ac:dyDescent="0.2">
      <c r="H8166" s="28"/>
    </row>
    <row r="8167" spans="8:8" s="24" customFormat="1" ht="12.75" customHeight="1" x14ac:dyDescent="0.2">
      <c r="H8167" s="28"/>
    </row>
    <row r="8168" spans="8:8" s="24" customFormat="1" ht="12.75" customHeight="1" x14ac:dyDescent="0.2">
      <c r="H8168" s="28"/>
    </row>
    <row r="8169" spans="8:8" s="24" customFormat="1" ht="12.75" customHeight="1" x14ac:dyDescent="0.2">
      <c r="H8169" s="28"/>
    </row>
    <row r="8170" spans="8:8" s="24" customFormat="1" ht="12.75" customHeight="1" x14ac:dyDescent="0.2">
      <c r="H8170" s="28"/>
    </row>
    <row r="8171" spans="8:8" s="24" customFormat="1" ht="12.75" customHeight="1" x14ac:dyDescent="0.2">
      <c r="H8171" s="28"/>
    </row>
    <row r="8172" spans="8:8" s="24" customFormat="1" ht="12.75" customHeight="1" x14ac:dyDescent="0.2">
      <c r="H8172" s="28"/>
    </row>
    <row r="8173" spans="8:8" s="24" customFormat="1" ht="12.75" customHeight="1" x14ac:dyDescent="0.2">
      <c r="H8173" s="28"/>
    </row>
    <row r="8174" spans="8:8" s="24" customFormat="1" ht="12.75" customHeight="1" x14ac:dyDescent="0.2">
      <c r="H8174" s="28"/>
    </row>
    <row r="8175" spans="8:8" s="24" customFormat="1" ht="12.75" customHeight="1" x14ac:dyDescent="0.2">
      <c r="H8175" s="28"/>
    </row>
    <row r="8176" spans="8:8" s="24" customFormat="1" ht="12.75" customHeight="1" x14ac:dyDescent="0.2">
      <c r="H8176" s="28"/>
    </row>
    <row r="8177" spans="8:8" s="24" customFormat="1" ht="12.75" customHeight="1" x14ac:dyDescent="0.2">
      <c r="H8177" s="28"/>
    </row>
    <row r="8178" spans="8:8" s="24" customFormat="1" ht="12.75" customHeight="1" x14ac:dyDescent="0.2">
      <c r="H8178" s="28"/>
    </row>
    <row r="8179" spans="8:8" s="24" customFormat="1" ht="12.75" customHeight="1" x14ac:dyDescent="0.2">
      <c r="H8179" s="28"/>
    </row>
    <row r="8180" spans="8:8" s="24" customFormat="1" ht="12.75" customHeight="1" x14ac:dyDescent="0.2">
      <c r="H8180" s="28"/>
    </row>
    <row r="8181" spans="8:8" s="24" customFormat="1" ht="12.75" customHeight="1" x14ac:dyDescent="0.2">
      <c r="H8181" s="28"/>
    </row>
    <row r="8182" spans="8:8" s="24" customFormat="1" ht="12.75" customHeight="1" x14ac:dyDescent="0.2">
      <c r="H8182" s="28"/>
    </row>
    <row r="8183" spans="8:8" s="24" customFormat="1" ht="12.75" customHeight="1" x14ac:dyDescent="0.2">
      <c r="H8183" s="28"/>
    </row>
    <row r="8184" spans="8:8" s="24" customFormat="1" ht="12.75" customHeight="1" x14ac:dyDescent="0.2">
      <c r="H8184" s="28"/>
    </row>
    <row r="8185" spans="8:8" s="24" customFormat="1" ht="12.75" customHeight="1" x14ac:dyDescent="0.2">
      <c r="H8185" s="28"/>
    </row>
    <row r="8186" spans="8:8" s="24" customFormat="1" ht="12.75" customHeight="1" x14ac:dyDescent="0.2">
      <c r="H8186" s="28"/>
    </row>
    <row r="8187" spans="8:8" s="24" customFormat="1" ht="12.75" customHeight="1" x14ac:dyDescent="0.2">
      <c r="H8187" s="28"/>
    </row>
    <row r="8188" spans="8:8" s="24" customFormat="1" ht="12.75" customHeight="1" x14ac:dyDescent="0.2">
      <c r="H8188" s="28"/>
    </row>
    <row r="8189" spans="8:8" s="24" customFormat="1" ht="12.75" customHeight="1" x14ac:dyDescent="0.2">
      <c r="H8189" s="28"/>
    </row>
    <row r="8190" spans="8:8" s="24" customFormat="1" ht="12.75" customHeight="1" x14ac:dyDescent="0.2">
      <c r="H8190" s="28"/>
    </row>
    <row r="8191" spans="8:8" s="24" customFormat="1" ht="12.75" customHeight="1" x14ac:dyDescent="0.2">
      <c r="H8191" s="28"/>
    </row>
    <row r="8192" spans="8:8" s="24" customFormat="1" ht="12.75" customHeight="1" x14ac:dyDescent="0.2">
      <c r="H8192" s="28"/>
    </row>
    <row r="8193" spans="8:8" s="24" customFormat="1" ht="12.75" customHeight="1" x14ac:dyDescent="0.2">
      <c r="H8193" s="28"/>
    </row>
    <row r="8194" spans="8:8" s="24" customFormat="1" ht="12.75" customHeight="1" x14ac:dyDescent="0.2">
      <c r="H8194" s="28"/>
    </row>
    <row r="8195" spans="8:8" s="24" customFormat="1" ht="12.75" customHeight="1" x14ac:dyDescent="0.2">
      <c r="H8195" s="28"/>
    </row>
    <row r="8196" spans="8:8" s="24" customFormat="1" ht="12.75" customHeight="1" x14ac:dyDescent="0.2">
      <c r="H8196" s="28"/>
    </row>
    <row r="8197" spans="8:8" s="24" customFormat="1" ht="12.75" customHeight="1" x14ac:dyDescent="0.2">
      <c r="H8197" s="28"/>
    </row>
    <row r="8198" spans="8:8" s="24" customFormat="1" ht="12.75" customHeight="1" x14ac:dyDescent="0.2">
      <c r="H8198" s="28"/>
    </row>
    <row r="8199" spans="8:8" s="24" customFormat="1" ht="12.75" customHeight="1" x14ac:dyDescent="0.2">
      <c r="H8199" s="28"/>
    </row>
    <row r="8200" spans="8:8" s="24" customFormat="1" ht="12.75" customHeight="1" x14ac:dyDescent="0.2">
      <c r="H8200" s="28"/>
    </row>
    <row r="8201" spans="8:8" s="24" customFormat="1" ht="12.75" customHeight="1" x14ac:dyDescent="0.2">
      <c r="H8201" s="28"/>
    </row>
    <row r="8202" spans="8:8" s="24" customFormat="1" ht="12.75" customHeight="1" x14ac:dyDescent="0.2">
      <c r="H8202" s="28"/>
    </row>
    <row r="8203" spans="8:8" s="24" customFormat="1" ht="12.75" customHeight="1" x14ac:dyDescent="0.2">
      <c r="H8203" s="28"/>
    </row>
    <row r="8204" spans="8:8" s="24" customFormat="1" ht="12.75" customHeight="1" x14ac:dyDescent="0.2">
      <c r="H8204" s="28"/>
    </row>
    <row r="8205" spans="8:8" s="24" customFormat="1" ht="12.75" customHeight="1" x14ac:dyDescent="0.2">
      <c r="H8205" s="28"/>
    </row>
    <row r="8206" spans="8:8" s="24" customFormat="1" ht="12.75" customHeight="1" x14ac:dyDescent="0.2">
      <c r="H8206" s="28"/>
    </row>
    <row r="8207" spans="8:8" s="24" customFormat="1" ht="12.75" customHeight="1" x14ac:dyDescent="0.2">
      <c r="H8207" s="28"/>
    </row>
    <row r="8208" spans="8:8" s="24" customFormat="1" ht="12.75" customHeight="1" x14ac:dyDescent="0.2">
      <c r="H8208" s="28"/>
    </row>
    <row r="8209" spans="8:8" s="24" customFormat="1" ht="12.75" customHeight="1" x14ac:dyDescent="0.2">
      <c r="H8209" s="28"/>
    </row>
    <row r="8210" spans="8:8" s="24" customFormat="1" ht="12.75" customHeight="1" x14ac:dyDescent="0.2">
      <c r="H8210" s="28"/>
    </row>
    <row r="8211" spans="8:8" s="24" customFormat="1" ht="12.75" customHeight="1" x14ac:dyDescent="0.2">
      <c r="H8211" s="28"/>
    </row>
    <row r="8212" spans="8:8" s="24" customFormat="1" ht="12.75" customHeight="1" x14ac:dyDescent="0.2">
      <c r="H8212" s="28"/>
    </row>
    <row r="8213" spans="8:8" s="24" customFormat="1" ht="12.75" customHeight="1" x14ac:dyDescent="0.2">
      <c r="H8213" s="28"/>
    </row>
    <row r="8214" spans="8:8" s="24" customFormat="1" ht="12.75" customHeight="1" x14ac:dyDescent="0.2">
      <c r="H8214" s="28"/>
    </row>
    <row r="8215" spans="8:8" s="24" customFormat="1" ht="12.75" customHeight="1" x14ac:dyDescent="0.2">
      <c r="H8215" s="28"/>
    </row>
    <row r="8216" spans="8:8" s="24" customFormat="1" ht="12.75" customHeight="1" x14ac:dyDescent="0.2">
      <c r="H8216" s="28"/>
    </row>
    <row r="8217" spans="8:8" s="24" customFormat="1" ht="12.75" customHeight="1" x14ac:dyDescent="0.2">
      <c r="H8217" s="28"/>
    </row>
    <row r="8218" spans="8:8" s="24" customFormat="1" ht="12.75" customHeight="1" x14ac:dyDescent="0.2">
      <c r="H8218" s="28"/>
    </row>
    <row r="8219" spans="8:8" s="24" customFormat="1" ht="12.75" customHeight="1" x14ac:dyDescent="0.2">
      <c r="H8219" s="28"/>
    </row>
    <row r="8220" spans="8:8" s="24" customFormat="1" ht="12.75" customHeight="1" x14ac:dyDescent="0.2">
      <c r="H8220" s="28"/>
    </row>
    <row r="8221" spans="8:8" s="24" customFormat="1" ht="12.75" customHeight="1" x14ac:dyDescent="0.2">
      <c r="H8221" s="28"/>
    </row>
    <row r="8222" spans="8:8" s="24" customFormat="1" ht="12.75" customHeight="1" x14ac:dyDescent="0.2">
      <c r="H8222" s="28"/>
    </row>
    <row r="8223" spans="8:8" s="24" customFormat="1" ht="12.75" customHeight="1" x14ac:dyDescent="0.2">
      <c r="H8223" s="28"/>
    </row>
    <row r="8224" spans="8:8" s="24" customFormat="1" ht="12.75" customHeight="1" x14ac:dyDescent="0.2">
      <c r="H8224" s="28"/>
    </row>
    <row r="8225" spans="8:8" s="24" customFormat="1" ht="12.75" customHeight="1" x14ac:dyDescent="0.2">
      <c r="H8225" s="28"/>
    </row>
    <row r="8226" spans="8:8" s="24" customFormat="1" ht="12.75" customHeight="1" x14ac:dyDescent="0.2">
      <c r="H8226" s="28"/>
    </row>
    <row r="8227" spans="8:8" s="24" customFormat="1" ht="12.75" customHeight="1" x14ac:dyDescent="0.2">
      <c r="H8227" s="28"/>
    </row>
    <row r="8228" spans="8:8" s="24" customFormat="1" ht="12.75" customHeight="1" x14ac:dyDescent="0.2">
      <c r="H8228" s="28"/>
    </row>
    <row r="8229" spans="8:8" s="24" customFormat="1" ht="12.75" customHeight="1" x14ac:dyDescent="0.2">
      <c r="H8229" s="28"/>
    </row>
    <row r="8230" spans="8:8" s="24" customFormat="1" ht="12.75" customHeight="1" x14ac:dyDescent="0.2">
      <c r="H8230" s="28"/>
    </row>
    <row r="8231" spans="8:8" s="24" customFormat="1" ht="12.75" customHeight="1" x14ac:dyDescent="0.2">
      <c r="H8231" s="28"/>
    </row>
    <row r="8232" spans="8:8" s="24" customFormat="1" ht="12.75" customHeight="1" x14ac:dyDescent="0.2">
      <c r="H8232" s="28"/>
    </row>
    <row r="8233" spans="8:8" s="24" customFormat="1" ht="12.75" customHeight="1" x14ac:dyDescent="0.2">
      <c r="H8233" s="28"/>
    </row>
    <row r="8234" spans="8:8" s="24" customFormat="1" ht="12.75" customHeight="1" x14ac:dyDescent="0.2">
      <c r="H8234" s="28"/>
    </row>
    <row r="8235" spans="8:8" s="24" customFormat="1" ht="12.75" customHeight="1" x14ac:dyDescent="0.2">
      <c r="H8235" s="28"/>
    </row>
    <row r="8236" spans="8:8" s="24" customFormat="1" ht="12.75" customHeight="1" x14ac:dyDescent="0.2">
      <c r="H8236" s="28"/>
    </row>
    <row r="8237" spans="8:8" s="24" customFormat="1" ht="12.75" customHeight="1" x14ac:dyDescent="0.2">
      <c r="H8237" s="28"/>
    </row>
    <row r="8238" spans="8:8" s="24" customFormat="1" ht="12.75" customHeight="1" x14ac:dyDescent="0.2">
      <c r="H8238" s="28"/>
    </row>
    <row r="8239" spans="8:8" s="24" customFormat="1" ht="12.75" customHeight="1" x14ac:dyDescent="0.2">
      <c r="H8239" s="28"/>
    </row>
    <row r="8240" spans="8:8" s="24" customFormat="1" ht="12.75" customHeight="1" x14ac:dyDescent="0.2">
      <c r="H8240" s="28"/>
    </row>
    <row r="8241" spans="8:8" s="24" customFormat="1" ht="12.75" customHeight="1" x14ac:dyDescent="0.2">
      <c r="H8241" s="28"/>
    </row>
    <row r="8242" spans="8:8" s="24" customFormat="1" ht="12.75" customHeight="1" x14ac:dyDescent="0.2">
      <c r="H8242" s="28"/>
    </row>
    <row r="8243" spans="8:8" s="24" customFormat="1" ht="12.75" customHeight="1" x14ac:dyDescent="0.2">
      <c r="H8243" s="28"/>
    </row>
    <row r="8244" spans="8:8" s="24" customFormat="1" ht="12.75" customHeight="1" x14ac:dyDescent="0.2">
      <c r="H8244" s="28"/>
    </row>
    <row r="8245" spans="8:8" s="24" customFormat="1" ht="12.75" customHeight="1" x14ac:dyDescent="0.2">
      <c r="H8245" s="28"/>
    </row>
    <row r="8246" spans="8:8" s="24" customFormat="1" ht="12.75" customHeight="1" x14ac:dyDescent="0.2">
      <c r="H8246" s="28"/>
    </row>
    <row r="8247" spans="8:8" s="24" customFormat="1" ht="12.75" customHeight="1" x14ac:dyDescent="0.2">
      <c r="H8247" s="28"/>
    </row>
    <row r="8248" spans="8:8" s="24" customFormat="1" ht="12.75" customHeight="1" x14ac:dyDescent="0.2">
      <c r="H8248" s="28"/>
    </row>
    <row r="8249" spans="8:8" s="24" customFormat="1" ht="12.75" customHeight="1" x14ac:dyDescent="0.2">
      <c r="H8249" s="28"/>
    </row>
    <row r="8250" spans="8:8" s="24" customFormat="1" ht="12.75" customHeight="1" x14ac:dyDescent="0.2">
      <c r="H8250" s="28"/>
    </row>
    <row r="8251" spans="8:8" s="24" customFormat="1" ht="12.75" customHeight="1" x14ac:dyDescent="0.2">
      <c r="H8251" s="28"/>
    </row>
    <row r="8252" spans="8:8" s="24" customFormat="1" ht="12.75" customHeight="1" x14ac:dyDescent="0.2">
      <c r="H8252" s="28"/>
    </row>
    <row r="8253" spans="8:8" s="24" customFormat="1" ht="12.75" customHeight="1" x14ac:dyDescent="0.2">
      <c r="H8253" s="28"/>
    </row>
    <row r="8254" spans="8:8" s="24" customFormat="1" ht="12.75" customHeight="1" x14ac:dyDescent="0.2">
      <c r="H8254" s="28"/>
    </row>
    <row r="8255" spans="8:8" s="24" customFormat="1" ht="12.75" customHeight="1" x14ac:dyDescent="0.2">
      <c r="H8255" s="28"/>
    </row>
    <row r="8256" spans="8:8" s="24" customFormat="1" ht="12.75" customHeight="1" x14ac:dyDescent="0.2">
      <c r="H8256" s="28"/>
    </row>
    <row r="8257" spans="8:8" s="24" customFormat="1" ht="12.75" customHeight="1" x14ac:dyDescent="0.2">
      <c r="H8257" s="28"/>
    </row>
    <row r="8258" spans="8:8" s="24" customFormat="1" ht="12.75" customHeight="1" x14ac:dyDescent="0.2">
      <c r="H8258" s="28"/>
    </row>
    <row r="8259" spans="8:8" s="24" customFormat="1" ht="12.75" customHeight="1" x14ac:dyDescent="0.2">
      <c r="H8259" s="28"/>
    </row>
    <row r="8260" spans="8:8" s="24" customFormat="1" ht="12.75" customHeight="1" x14ac:dyDescent="0.2">
      <c r="H8260" s="28"/>
    </row>
    <row r="8261" spans="8:8" s="24" customFormat="1" ht="12.75" customHeight="1" x14ac:dyDescent="0.2">
      <c r="H8261" s="28"/>
    </row>
    <row r="8262" spans="8:8" s="24" customFormat="1" ht="12.75" customHeight="1" x14ac:dyDescent="0.2">
      <c r="H8262" s="28"/>
    </row>
    <row r="8263" spans="8:8" s="24" customFormat="1" ht="12.75" customHeight="1" x14ac:dyDescent="0.2">
      <c r="H8263" s="28"/>
    </row>
    <row r="8264" spans="8:8" s="24" customFormat="1" ht="12.75" customHeight="1" x14ac:dyDescent="0.2">
      <c r="H8264" s="28"/>
    </row>
    <row r="8265" spans="8:8" s="24" customFormat="1" ht="12.75" customHeight="1" x14ac:dyDescent="0.2">
      <c r="H8265" s="28"/>
    </row>
    <row r="8266" spans="8:8" s="24" customFormat="1" ht="12.75" customHeight="1" x14ac:dyDescent="0.2">
      <c r="H8266" s="28"/>
    </row>
    <row r="8267" spans="8:8" s="24" customFormat="1" ht="12.75" customHeight="1" x14ac:dyDescent="0.2">
      <c r="H8267" s="28"/>
    </row>
    <row r="8268" spans="8:8" s="24" customFormat="1" ht="12.75" customHeight="1" x14ac:dyDescent="0.2">
      <c r="H8268" s="28"/>
    </row>
    <row r="8269" spans="8:8" s="24" customFormat="1" ht="12.75" customHeight="1" x14ac:dyDescent="0.2">
      <c r="H8269" s="28"/>
    </row>
    <row r="8270" spans="8:8" s="24" customFormat="1" ht="12.75" customHeight="1" x14ac:dyDescent="0.2">
      <c r="H8270" s="28"/>
    </row>
    <row r="8271" spans="8:8" s="24" customFormat="1" ht="12.75" customHeight="1" x14ac:dyDescent="0.2">
      <c r="H8271" s="28"/>
    </row>
    <row r="8272" spans="8:8" s="24" customFormat="1" ht="12.75" customHeight="1" x14ac:dyDescent="0.2">
      <c r="H8272" s="28"/>
    </row>
    <row r="8273" spans="8:8" s="24" customFormat="1" ht="12.75" customHeight="1" x14ac:dyDescent="0.2">
      <c r="H8273" s="28"/>
    </row>
    <row r="8274" spans="8:8" s="24" customFormat="1" ht="12.75" customHeight="1" x14ac:dyDescent="0.2">
      <c r="H8274" s="28"/>
    </row>
    <row r="8275" spans="8:8" s="24" customFormat="1" ht="12.75" customHeight="1" x14ac:dyDescent="0.2">
      <c r="H8275" s="28"/>
    </row>
    <row r="8276" spans="8:8" s="24" customFormat="1" ht="12.75" customHeight="1" x14ac:dyDescent="0.2">
      <c r="H8276" s="28"/>
    </row>
    <row r="8277" spans="8:8" s="24" customFormat="1" ht="12.75" customHeight="1" x14ac:dyDescent="0.2">
      <c r="H8277" s="28"/>
    </row>
    <row r="8278" spans="8:8" s="24" customFormat="1" ht="12.75" customHeight="1" x14ac:dyDescent="0.2">
      <c r="H8278" s="28"/>
    </row>
    <row r="8279" spans="8:8" s="24" customFormat="1" ht="12.75" customHeight="1" x14ac:dyDescent="0.2">
      <c r="H8279" s="28"/>
    </row>
    <row r="8280" spans="8:8" s="24" customFormat="1" ht="12.75" customHeight="1" x14ac:dyDescent="0.2">
      <c r="H8280" s="28"/>
    </row>
    <row r="8281" spans="8:8" s="24" customFormat="1" ht="12.75" customHeight="1" x14ac:dyDescent="0.2">
      <c r="H8281" s="28"/>
    </row>
    <row r="8282" spans="8:8" s="24" customFormat="1" ht="12.75" customHeight="1" x14ac:dyDescent="0.2">
      <c r="H8282" s="28"/>
    </row>
    <row r="8283" spans="8:8" s="24" customFormat="1" ht="12.75" customHeight="1" x14ac:dyDescent="0.2">
      <c r="H8283" s="28"/>
    </row>
    <row r="8284" spans="8:8" s="24" customFormat="1" ht="12.75" customHeight="1" x14ac:dyDescent="0.2">
      <c r="H8284" s="28"/>
    </row>
    <row r="8285" spans="8:8" s="24" customFormat="1" ht="12.75" customHeight="1" x14ac:dyDescent="0.2">
      <c r="H8285" s="28"/>
    </row>
    <row r="8286" spans="8:8" s="24" customFormat="1" ht="12.75" customHeight="1" x14ac:dyDescent="0.2">
      <c r="H8286" s="28"/>
    </row>
    <row r="8287" spans="8:8" s="24" customFormat="1" ht="12.75" customHeight="1" x14ac:dyDescent="0.2">
      <c r="H8287" s="28"/>
    </row>
    <row r="8288" spans="8:8" s="24" customFormat="1" ht="12.75" customHeight="1" x14ac:dyDescent="0.2">
      <c r="H8288" s="28"/>
    </row>
    <row r="8289" spans="8:8" s="24" customFormat="1" ht="12.75" customHeight="1" x14ac:dyDescent="0.2">
      <c r="H8289" s="28"/>
    </row>
    <row r="8290" spans="8:8" s="24" customFormat="1" ht="12.75" customHeight="1" x14ac:dyDescent="0.2">
      <c r="H8290" s="28"/>
    </row>
    <row r="8291" spans="8:8" s="24" customFormat="1" ht="12.75" customHeight="1" x14ac:dyDescent="0.2">
      <c r="H8291" s="28"/>
    </row>
    <row r="8292" spans="8:8" s="24" customFormat="1" ht="12.75" customHeight="1" x14ac:dyDescent="0.2">
      <c r="H8292" s="28"/>
    </row>
    <row r="8293" spans="8:8" s="24" customFormat="1" ht="12.75" customHeight="1" x14ac:dyDescent="0.2">
      <c r="H8293" s="28"/>
    </row>
    <row r="8294" spans="8:8" s="24" customFormat="1" ht="12.75" customHeight="1" x14ac:dyDescent="0.2">
      <c r="H8294" s="28"/>
    </row>
    <row r="8295" spans="8:8" s="24" customFormat="1" ht="12.75" customHeight="1" x14ac:dyDescent="0.2">
      <c r="H8295" s="28"/>
    </row>
    <row r="8296" spans="8:8" s="24" customFormat="1" ht="12.75" customHeight="1" x14ac:dyDescent="0.2">
      <c r="H8296" s="28"/>
    </row>
    <row r="8297" spans="8:8" s="24" customFormat="1" ht="12.75" customHeight="1" x14ac:dyDescent="0.2">
      <c r="H8297" s="28"/>
    </row>
    <row r="8298" spans="8:8" s="24" customFormat="1" ht="12.75" customHeight="1" x14ac:dyDescent="0.2">
      <c r="H8298" s="28"/>
    </row>
    <row r="8299" spans="8:8" s="24" customFormat="1" ht="12.75" customHeight="1" x14ac:dyDescent="0.2">
      <c r="H8299" s="28"/>
    </row>
    <row r="8300" spans="8:8" s="24" customFormat="1" ht="12.75" customHeight="1" x14ac:dyDescent="0.2">
      <c r="H8300" s="28"/>
    </row>
    <row r="8301" spans="8:8" s="24" customFormat="1" ht="12.75" customHeight="1" x14ac:dyDescent="0.2">
      <c r="H8301" s="28"/>
    </row>
    <row r="8302" spans="8:8" s="24" customFormat="1" ht="12.75" customHeight="1" x14ac:dyDescent="0.2">
      <c r="H8302" s="28"/>
    </row>
    <row r="8303" spans="8:8" s="24" customFormat="1" ht="12.75" customHeight="1" x14ac:dyDescent="0.2">
      <c r="H8303" s="28"/>
    </row>
    <row r="8304" spans="8:8" s="24" customFormat="1" ht="12.75" customHeight="1" x14ac:dyDescent="0.2">
      <c r="H8304" s="28"/>
    </row>
    <row r="8305" spans="8:8" s="24" customFormat="1" ht="12.75" customHeight="1" x14ac:dyDescent="0.2">
      <c r="H8305" s="28"/>
    </row>
    <row r="8306" spans="8:8" s="24" customFormat="1" ht="12.75" customHeight="1" x14ac:dyDescent="0.2">
      <c r="H8306" s="28"/>
    </row>
    <row r="8307" spans="8:8" s="24" customFormat="1" ht="12.75" customHeight="1" x14ac:dyDescent="0.2">
      <c r="H8307" s="28"/>
    </row>
    <row r="8308" spans="8:8" s="24" customFormat="1" ht="12.75" customHeight="1" x14ac:dyDescent="0.2">
      <c r="H8308" s="28"/>
    </row>
    <row r="8309" spans="8:8" s="24" customFormat="1" ht="12.75" customHeight="1" x14ac:dyDescent="0.2">
      <c r="H8309" s="28"/>
    </row>
    <row r="8310" spans="8:8" s="24" customFormat="1" ht="12.75" customHeight="1" x14ac:dyDescent="0.2">
      <c r="H8310" s="28"/>
    </row>
    <row r="8311" spans="8:8" s="24" customFormat="1" ht="12.75" customHeight="1" x14ac:dyDescent="0.2">
      <c r="H8311" s="28"/>
    </row>
    <row r="8312" spans="8:8" s="24" customFormat="1" ht="12.75" customHeight="1" x14ac:dyDescent="0.2">
      <c r="H8312" s="28"/>
    </row>
    <row r="8313" spans="8:8" s="24" customFormat="1" ht="12.75" customHeight="1" x14ac:dyDescent="0.2">
      <c r="H8313" s="28"/>
    </row>
    <row r="8314" spans="8:8" s="24" customFormat="1" ht="12.75" customHeight="1" x14ac:dyDescent="0.2">
      <c r="H8314" s="28"/>
    </row>
    <row r="8315" spans="8:8" s="24" customFormat="1" ht="12.75" customHeight="1" x14ac:dyDescent="0.2">
      <c r="H8315" s="28"/>
    </row>
    <row r="8316" spans="8:8" s="24" customFormat="1" ht="12.75" customHeight="1" x14ac:dyDescent="0.2">
      <c r="H8316" s="28"/>
    </row>
    <row r="8317" spans="8:8" s="24" customFormat="1" ht="12.75" customHeight="1" x14ac:dyDescent="0.2">
      <c r="H8317" s="28"/>
    </row>
    <row r="8318" spans="8:8" s="24" customFormat="1" ht="12.75" customHeight="1" x14ac:dyDescent="0.2">
      <c r="H8318" s="28"/>
    </row>
    <row r="8319" spans="8:8" s="24" customFormat="1" ht="12.75" customHeight="1" x14ac:dyDescent="0.2">
      <c r="H8319" s="28"/>
    </row>
    <row r="8320" spans="8:8" s="24" customFormat="1" ht="12.75" customHeight="1" x14ac:dyDescent="0.2">
      <c r="H8320" s="28"/>
    </row>
    <row r="8321" spans="8:8" s="24" customFormat="1" ht="12.75" customHeight="1" x14ac:dyDescent="0.2">
      <c r="H8321" s="28"/>
    </row>
    <row r="8322" spans="8:8" s="24" customFormat="1" ht="12.75" customHeight="1" x14ac:dyDescent="0.2">
      <c r="H8322" s="28"/>
    </row>
    <row r="8323" spans="8:8" s="24" customFormat="1" ht="12.75" customHeight="1" x14ac:dyDescent="0.2">
      <c r="H8323" s="28"/>
    </row>
    <row r="8324" spans="8:8" s="24" customFormat="1" ht="12.75" customHeight="1" x14ac:dyDescent="0.2">
      <c r="H8324" s="28"/>
    </row>
    <row r="8325" spans="8:8" s="24" customFormat="1" ht="12.75" customHeight="1" x14ac:dyDescent="0.2">
      <c r="H8325" s="28"/>
    </row>
    <row r="8326" spans="8:8" s="24" customFormat="1" ht="12.75" customHeight="1" x14ac:dyDescent="0.2">
      <c r="H8326" s="28"/>
    </row>
    <row r="8327" spans="8:8" s="24" customFormat="1" ht="12.75" customHeight="1" x14ac:dyDescent="0.2">
      <c r="H8327" s="28"/>
    </row>
    <row r="8328" spans="8:8" s="24" customFormat="1" ht="12.75" customHeight="1" x14ac:dyDescent="0.2">
      <c r="H8328" s="28"/>
    </row>
    <row r="8329" spans="8:8" s="24" customFormat="1" ht="12.75" customHeight="1" x14ac:dyDescent="0.2">
      <c r="H8329" s="28"/>
    </row>
    <row r="8330" spans="8:8" s="24" customFormat="1" ht="12.75" customHeight="1" x14ac:dyDescent="0.2">
      <c r="H8330" s="28"/>
    </row>
    <row r="8331" spans="8:8" s="24" customFormat="1" ht="12.75" customHeight="1" x14ac:dyDescent="0.2">
      <c r="H8331" s="28"/>
    </row>
    <row r="8332" spans="8:8" s="24" customFormat="1" ht="12.75" customHeight="1" x14ac:dyDescent="0.2">
      <c r="H8332" s="28"/>
    </row>
    <row r="8333" spans="8:8" s="24" customFormat="1" ht="12.75" customHeight="1" x14ac:dyDescent="0.2">
      <c r="H8333" s="28"/>
    </row>
    <row r="8334" spans="8:8" s="24" customFormat="1" ht="12.75" customHeight="1" x14ac:dyDescent="0.2">
      <c r="H8334" s="28"/>
    </row>
    <row r="8335" spans="8:8" s="24" customFormat="1" ht="12.75" customHeight="1" x14ac:dyDescent="0.2">
      <c r="H8335" s="28"/>
    </row>
    <row r="8336" spans="8:8" s="24" customFormat="1" ht="12.75" customHeight="1" x14ac:dyDescent="0.2">
      <c r="H8336" s="28"/>
    </row>
    <row r="8337" spans="8:8" s="24" customFormat="1" ht="12.75" customHeight="1" x14ac:dyDescent="0.2">
      <c r="H8337" s="28"/>
    </row>
    <row r="8338" spans="8:8" s="24" customFormat="1" ht="12.75" customHeight="1" x14ac:dyDescent="0.2">
      <c r="H8338" s="28"/>
    </row>
    <row r="8339" spans="8:8" s="24" customFormat="1" ht="12.75" customHeight="1" x14ac:dyDescent="0.2">
      <c r="H8339" s="28"/>
    </row>
    <row r="8340" spans="8:8" s="24" customFormat="1" ht="12.75" customHeight="1" x14ac:dyDescent="0.2">
      <c r="H8340" s="28"/>
    </row>
    <row r="8341" spans="8:8" s="24" customFormat="1" ht="12.75" customHeight="1" x14ac:dyDescent="0.2">
      <c r="H8341" s="28"/>
    </row>
    <row r="8342" spans="8:8" s="24" customFormat="1" ht="12.75" customHeight="1" x14ac:dyDescent="0.2">
      <c r="H8342" s="28"/>
    </row>
    <row r="8343" spans="8:8" s="24" customFormat="1" ht="12.75" customHeight="1" x14ac:dyDescent="0.2">
      <c r="H8343" s="28"/>
    </row>
    <row r="8344" spans="8:8" s="24" customFormat="1" ht="12.75" customHeight="1" x14ac:dyDescent="0.2">
      <c r="H8344" s="28"/>
    </row>
    <row r="8345" spans="8:8" s="24" customFormat="1" ht="12.75" customHeight="1" x14ac:dyDescent="0.2">
      <c r="H8345" s="28"/>
    </row>
    <row r="8346" spans="8:8" s="24" customFormat="1" ht="12.75" customHeight="1" x14ac:dyDescent="0.2">
      <c r="H8346" s="28"/>
    </row>
    <row r="8347" spans="8:8" s="24" customFormat="1" ht="12.75" customHeight="1" x14ac:dyDescent="0.2">
      <c r="H8347" s="28"/>
    </row>
    <row r="8348" spans="8:8" s="24" customFormat="1" ht="12.75" customHeight="1" x14ac:dyDescent="0.2">
      <c r="H8348" s="28"/>
    </row>
    <row r="8349" spans="8:8" s="24" customFormat="1" ht="12.75" customHeight="1" x14ac:dyDescent="0.2">
      <c r="H8349" s="28"/>
    </row>
    <row r="8350" spans="8:8" s="24" customFormat="1" ht="12.75" customHeight="1" x14ac:dyDescent="0.2">
      <c r="H8350" s="28"/>
    </row>
    <row r="8351" spans="8:8" s="24" customFormat="1" ht="12.75" customHeight="1" x14ac:dyDescent="0.2">
      <c r="H8351" s="28"/>
    </row>
    <row r="8352" spans="8:8" s="24" customFormat="1" ht="12.75" customHeight="1" x14ac:dyDescent="0.2">
      <c r="H8352" s="28"/>
    </row>
    <row r="8353" spans="8:8" s="24" customFormat="1" ht="12.75" customHeight="1" x14ac:dyDescent="0.2">
      <c r="H8353" s="28"/>
    </row>
    <row r="8354" spans="8:8" s="24" customFormat="1" ht="12.75" customHeight="1" x14ac:dyDescent="0.2">
      <c r="H8354" s="28"/>
    </row>
    <row r="8355" spans="8:8" s="24" customFormat="1" ht="12.75" customHeight="1" x14ac:dyDescent="0.2">
      <c r="H8355" s="28"/>
    </row>
    <row r="8356" spans="8:8" s="24" customFormat="1" ht="12.75" customHeight="1" x14ac:dyDescent="0.2">
      <c r="H8356" s="28"/>
    </row>
    <row r="8357" spans="8:8" s="24" customFormat="1" ht="12.75" customHeight="1" x14ac:dyDescent="0.2">
      <c r="H8357" s="28"/>
    </row>
    <row r="8358" spans="8:8" s="24" customFormat="1" ht="12.75" customHeight="1" x14ac:dyDescent="0.2">
      <c r="H8358" s="28"/>
    </row>
    <row r="8359" spans="8:8" s="24" customFormat="1" ht="12.75" customHeight="1" x14ac:dyDescent="0.2">
      <c r="H8359" s="28"/>
    </row>
    <row r="8360" spans="8:8" s="24" customFormat="1" ht="12.75" customHeight="1" x14ac:dyDescent="0.2">
      <c r="H8360" s="28"/>
    </row>
    <row r="8361" spans="8:8" s="24" customFormat="1" ht="12.75" customHeight="1" x14ac:dyDescent="0.2">
      <c r="H8361" s="28"/>
    </row>
    <row r="8362" spans="8:8" s="24" customFormat="1" ht="12.75" customHeight="1" x14ac:dyDescent="0.2">
      <c r="H8362" s="28"/>
    </row>
    <row r="8363" spans="8:8" s="24" customFormat="1" ht="12.75" customHeight="1" x14ac:dyDescent="0.2">
      <c r="H8363" s="28"/>
    </row>
    <row r="8364" spans="8:8" s="24" customFormat="1" ht="12.75" customHeight="1" x14ac:dyDescent="0.2">
      <c r="H8364" s="28"/>
    </row>
    <row r="8365" spans="8:8" s="24" customFormat="1" ht="12.75" customHeight="1" x14ac:dyDescent="0.2">
      <c r="H8365" s="28"/>
    </row>
    <row r="8366" spans="8:8" s="24" customFormat="1" ht="12.75" customHeight="1" x14ac:dyDescent="0.2">
      <c r="H8366" s="28"/>
    </row>
    <row r="8367" spans="8:8" s="24" customFormat="1" ht="12.75" customHeight="1" x14ac:dyDescent="0.2">
      <c r="H8367" s="28"/>
    </row>
    <row r="8368" spans="8:8" s="24" customFormat="1" ht="12.75" customHeight="1" x14ac:dyDescent="0.2">
      <c r="H8368" s="28"/>
    </row>
    <row r="8369" spans="8:8" s="24" customFormat="1" ht="12.75" customHeight="1" x14ac:dyDescent="0.2">
      <c r="H8369" s="28"/>
    </row>
    <row r="8370" spans="8:8" s="24" customFormat="1" ht="12.75" customHeight="1" x14ac:dyDescent="0.2">
      <c r="H8370" s="28"/>
    </row>
    <row r="8371" spans="8:8" s="24" customFormat="1" ht="12.75" customHeight="1" x14ac:dyDescent="0.2">
      <c r="H8371" s="28"/>
    </row>
    <row r="8372" spans="8:8" s="24" customFormat="1" ht="12.75" customHeight="1" x14ac:dyDescent="0.2">
      <c r="H8372" s="28"/>
    </row>
    <row r="8373" spans="8:8" s="24" customFormat="1" ht="12.75" customHeight="1" x14ac:dyDescent="0.2">
      <c r="H8373" s="28"/>
    </row>
    <row r="8374" spans="8:8" s="24" customFormat="1" ht="12.75" customHeight="1" x14ac:dyDescent="0.2">
      <c r="H8374" s="28"/>
    </row>
    <row r="8375" spans="8:8" s="24" customFormat="1" ht="12.75" customHeight="1" x14ac:dyDescent="0.2">
      <c r="H8375" s="28"/>
    </row>
    <row r="8376" spans="8:8" s="24" customFormat="1" ht="12.75" customHeight="1" x14ac:dyDescent="0.2">
      <c r="H8376" s="28"/>
    </row>
    <row r="8377" spans="8:8" s="24" customFormat="1" ht="12.75" customHeight="1" x14ac:dyDescent="0.2">
      <c r="H8377" s="28"/>
    </row>
    <row r="8378" spans="8:8" s="24" customFormat="1" ht="12.75" customHeight="1" x14ac:dyDescent="0.2">
      <c r="H8378" s="28"/>
    </row>
    <row r="8379" spans="8:8" s="24" customFormat="1" ht="12.75" customHeight="1" x14ac:dyDescent="0.2">
      <c r="H8379" s="28"/>
    </row>
    <row r="8380" spans="8:8" s="24" customFormat="1" ht="12.75" customHeight="1" x14ac:dyDescent="0.2">
      <c r="H8380" s="28"/>
    </row>
    <row r="8381" spans="8:8" s="24" customFormat="1" ht="12.75" customHeight="1" x14ac:dyDescent="0.2">
      <c r="H8381" s="28"/>
    </row>
    <row r="8382" spans="8:8" s="24" customFormat="1" ht="12.75" customHeight="1" x14ac:dyDescent="0.2">
      <c r="H8382" s="28"/>
    </row>
    <row r="8383" spans="8:8" s="24" customFormat="1" ht="12.75" customHeight="1" x14ac:dyDescent="0.2">
      <c r="H8383" s="28"/>
    </row>
    <row r="8384" spans="8:8" s="24" customFormat="1" ht="12.75" customHeight="1" x14ac:dyDescent="0.2">
      <c r="H8384" s="28"/>
    </row>
    <row r="8385" spans="8:8" s="24" customFormat="1" ht="12.75" customHeight="1" x14ac:dyDescent="0.2">
      <c r="H8385" s="28"/>
    </row>
    <row r="8386" spans="8:8" s="24" customFormat="1" ht="12.75" customHeight="1" x14ac:dyDescent="0.2">
      <c r="H8386" s="28"/>
    </row>
    <row r="8387" spans="8:8" s="24" customFormat="1" ht="12.75" customHeight="1" x14ac:dyDescent="0.2">
      <c r="H8387" s="28"/>
    </row>
    <row r="8388" spans="8:8" s="24" customFormat="1" ht="12.75" customHeight="1" x14ac:dyDescent="0.2">
      <c r="H8388" s="28"/>
    </row>
    <row r="8389" spans="8:8" s="24" customFormat="1" ht="12.75" customHeight="1" x14ac:dyDescent="0.2">
      <c r="H8389" s="28"/>
    </row>
    <row r="8390" spans="8:8" s="24" customFormat="1" ht="12.75" customHeight="1" x14ac:dyDescent="0.2">
      <c r="H8390" s="28"/>
    </row>
    <row r="8391" spans="8:8" s="24" customFormat="1" ht="12.75" customHeight="1" x14ac:dyDescent="0.2">
      <c r="H8391" s="28"/>
    </row>
    <row r="8392" spans="8:8" s="24" customFormat="1" ht="12.75" customHeight="1" x14ac:dyDescent="0.2">
      <c r="H8392" s="28"/>
    </row>
    <row r="8393" spans="8:8" s="24" customFormat="1" ht="12.75" customHeight="1" x14ac:dyDescent="0.2">
      <c r="H8393" s="28"/>
    </row>
    <row r="8394" spans="8:8" s="24" customFormat="1" ht="12.75" customHeight="1" x14ac:dyDescent="0.2">
      <c r="H8394" s="28"/>
    </row>
    <row r="8395" spans="8:8" s="24" customFormat="1" ht="12.75" customHeight="1" x14ac:dyDescent="0.2">
      <c r="H8395" s="28"/>
    </row>
    <row r="8396" spans="8:8" s="24" customFormat="1" ht="12.75" customHeight="1" x14ac:dyDescent="0.2">
      <c r="H8396" s="28"/>
    </row>
    <row r="8397" spans="8:8" s="24" customFormat="1" ht="12.75" customHeight="1" x14ac:dyDescent="0.2">
      <c r="H8397" s="28"/>
    </row>
    <row r="8398" spans="8:8" s="24" customFormat="1" ht="12.75" customHeight="1" x14ac:dyDescent="0.2">
      <c r="H8398" s="28"/>
    </row>
    <row r="8399" spans="8:8" s="24" customFormat="1" ht="12.75" customHeight="1" x14ac:dyDescent="0.2">
      <c r="H8399" s="28"/>
    </row>
    <row r="8400" spans="8:8" s="24" customFormat="1" ht="12.75" customHeight="1" x14ac:dyDescent="0.2">
      <c r="H8400" s="28"/>
    </row>
    <row r="8401" spans="8:8" s="24" customFormat="1" ht="12.75" customHeight="1" x14ac:dyDescent="0.2">
      <c r="H8401" s="28"/>
    </row>
    <row r="8402" spans="8:8" s="24" customFormat="1" ht="12.75" customHeight="1" x14ac:dyDescent="0.2">
      <c r="H8402" s="28"/>
    </row>
    <row r="8403" spans="8:8" s="24" customFormat="1" ht="12.75" customHeight="1" x14ac:dyDescent="0.2">
      <c r="H8403" s="28"/>
    </row>
    <row r="8404" spans="8:8" s="24" customFormat="1" ht="12.75" customHeight="1" x14ac:dyDescent="0.2">
      <c r="H8404" s="28"/>
    </row>
    <row r="8405" spans="8:8" s="24" customFormat="1" ht="12.75" customHeight="1" x14ac:dyDescent="0.2">
      <c r="H8405" s="28"/>
    </row>
    <row r="8406" spans="8:8" s="24" customFormat="1" ht="12.75" customHeight="1" x14ac:dyDescent="0.2">
      <c r="H8406" s="28"/>
    </row>
    <row r="8407" spans="8:8" s="24" customFormat="1" ht="12.75" customHeight="1" x14ac:dyDescent="0.2">
      <c r="H8407" s="28"/>
    </row>
    <row r="8408" spans="8:8" s="24" customFormat="1" ht="12.75" customHeight="1" x14ac:dyDescent="0.2">
      <c r="H8408" s="28"/>
    </row>
    <row r="8409" spans="8:8" s="24" customFormat="1" ht="12.75" customHeight="1" x14ac:dyDescent="0.2">
      <c r="H8409" s="28"/>
    </row>
    <row r="8410" spans="8:8" s="24" customFormat="1" ht="12.75" customHeight="1" x14ac:dyDescent="0.2">
      <c r="H8410" s="28"/>
    </row>
    <row r="8411" spans="8:8" s="24" customFormat="1" ht="12.75" customHeight="1" x14ac:dyDescent="0.2">
      <c r="H8411" s="28"/>
    </row>
    <row r="8412" spans="8:8" s="24" customFormat="1" ht="12.75" customHeight="1" x14ac:dyDescent="0.2">
      <c r="H8412" s="28"/>
    </row>
    <row r="8413" spans="8:8" s="24" customFormat="1" ht="12.75" customHeight="1" x14ac:dyDescent="0.2">
      <c r="H8413" s="28"/>
    </row>
    <row r="8414" spans="8:8" s="24" customFormat="1" ht="12.75" customHeight="1" x14ac:dyDescent="0.2">
      <c r="H8414" s="28"/>
    </row>
    <row r="8415" spans="8:8" s="24" customFormat="1" ht="12.75" customHeight="1" x14ac:dyDescent="0.2">
      <c r="H8415" s="28"/>
    </row>
    <row r="8416" spans="8:8" s="24" customFormat="1" ht="12.75" customHeight="1" x14ac:dyDescent="0.2">
      <c r="H8416" s="28"/>
    </row>
    <row r="8417" spans="8:8" s="24" customFormat="1" ht="12.75" customHeight="1" x14ac:dyDescent="0.2">
      <c r="H8417" s="28"/>
    </row>
    <row r="8418" spans="8:8" s="24" customFormat="1" ht="12.75" customHeight="1" x14ac:dyDescent="0.2">
      <c r="H8418" s="28"/>
    </row>
    <row r="8419" spans="8:8" s="24" customFormat="1" ht="12.75" customHeight="1" x14ac:dyDescent="0.2">
      <c r="H8419" s="28"/>
    </row>
    <row r="8420" spans="8:8" s="24" customFormat="1" ht="12.75" customHeight="1" x14ac:dyDescent="0.2">
      <c r="H8420" s="28"/>
    </row>
    <row r="8421" spans="8:8" s="24" customFormat="1" ht="12.75" customHeight="1" x14ac:dyDescent="0.2">
      <c r="H8421" s="28"/>
    </row>
    <row r="8422" spans="8:8" s="24" customFormat="1" ht="12.75" customHeight="1" x14ac:dyDescent="0.2">
      <c r="H8422" s="28"/>
    </row>
    <row r="8423" spans="8:8" s="24" customFormat="1" ht="12.75" customHeight="1" x14ac:dyDescent="0.2">
      <c r="H8423" s="28"/>
    </row>
    <row r="8424" spans="8:8" s="24" customFormat="1" ht="12.75" customHeight="1" x14ac:dyDescent="0.2">
      <c r="H8424" s="28"/>
    </row>
    <row r="8425" spans="8:8" s="24" customFormat="1" ht="12.75" customHeight="1" x14ac:dyDescent="0.2">
      <c r="H8425" s="28"/>
    </row>
    <row r="8426" spans="8:8" s="24" customFormat="1" ht="12.75" customHeight="1" x14ac:dyDescent="0.2">
      <c r="H8426" s="28"/>
    </row>
    <row r="8427" spans="8:8" s="24" customFormat="1" ht="12.75" customHeight="1" x14ac:dyDescent="0.2">
      <c r="H8427" s="28"/>
    </row>
    <row r="8428" spans="8:8" s="24" customFormat="1" ht="12.75" customHeight="1" x14ac:dyDescent="0.2">
      <c r="H8428" s="28"/>
    </row>
    <row r="8429" spans="8:8" s="24" customFormat="1" ht="12.75" customHeight="1" x14ac:dyDescent="0.2">
      <c r="H8429" s="28"/>
    </row>
    <row r="8430" spans="8:8" s="24" customFormat="1" ht="12.75" customHeight="1" x14ac:dyDescent="0.2">
      <c r="H8430" s="28"/>
    </row>
    <row r="8431" spans="8:8" s="24" customFormat="1" ht="12.75" customHeight="1" x14ac:dyDescent="0.2">
      <c r="H8431" s="28"/>
    </row>
    <row r="8432" spans="8:8" s="24" customFormat="1" ht="12.75" customHeight="1" x14ac:dyDescent="0.2">
      <c r="H8432" s="28"/>
    </row>
    <row r="8433" spans="8:8" s="24" customFormat="1" ht="12.75" customHeight="1" x14ac:dyDescent="0.2">
      <c r="H8433" s="28"/>
    </row>
    <row r="8434" spans="8:8" s="24" customFormat="1" ht="12.75" customHeight="1" x14ac:dyDescent="0.2">
      <c r="H8434" s="28"/>
    </row>
    <row r="8435" spans="8:8" s="24" customFormat="1" ht="12.75" customHeight="1" x14ac:dyDescent="0.2">
      <c r="H8435" s="28"/>
    </row>
    <row r="8436" spans="8:8" s="24" customFormat="1" ht="12.75" customHeight="1" x14ac:dyDescent="0.2">
      <c r="H8436" s="28"/>
    </row>
    <row r="8437" spans="8:8" s="24" customFormat="1" ht="12.75" customHeight="1" x14ac:dyDescent="0.2">
      <c r="H8437" s="28"/>
    </row>
    <row r="8438" spans="8:8" s="24" customFormat="1" ht="12.75" customHeight="1" x14ac:dyDescent="0.2">
      <c r="H8438" s="28"/>
    </row>
    <row r="8439" spans="8:8" s="24" customFormat="1" ht="12.75" customHeight="1" x14ac:dyDescent="0.2">
      <c r="H8439" s="28"/>
    </row>
    <row r="8440" spans="8:8" s="24" customFormat="1" ht="12.75" customHeight="1" x14ac:dyDescent="0.2">
      <c r="H8440" s="28"/>
    </row>
    <row r="8441" spans="8:8" s="24" customFormat="1" ht="12.75" customHeight="1" x14ac:dyDescent="0.2">
      <c r="H8441" s="28"/>
    </row>
    <row r="8442" spans="8:8" s="24" customFormat="1" ht="12.75" customHeight="1" x14ac:dyDescent="0.2">
      <c r="H8442" s="28"/>
    </row>
    <row r="8443" spans="8:8" s="24" customFormat="1" ht="12.75" customHeight="1" x14ac:dyDescent="0.2">
      <c r="H8443" s="28"/>
    </row>
    <row r="8444" spans="8:8" s="24" customFormat="1" ht="12.75" customHeight="1" x14ac:dyDescent="0.2">
      <c r="H8444" s="28"/>
    </row>
    <row r="8445" spans="8:8" s="24" customFormat="1" ht="12.75" customHeight="1" x14ac:dyDescent="0.2">
      <c r="H8445" s="28"/>
    </row>
    <row r="8446" spans="8:8" s="24" customFormat="1" ht="12.75" customHeight="1" x14ac:dyDescent="0.2">
      <c r="H8446" s="28"/>
    </row>
    <row r="8447" spans="8:8" s="24" customFormat="1" ht="12.75" customHeight="1" x14ac:dyDescent="0.2">
      <c r="H8447" s="28"/>
    </row>
    <row r="8448" spans="8:8" s="24" customFormat="1" ht="12.75" customHeight="1" x14ac:dyDescent="0.2">
      <c r="H8448" s="28"/>
    </row>
    <row r="8449" spans="8:8" s="24" customFormat="1" ht="12.75" customHeight="1" x14ac:dyDescent="0.2">
      <c r="H8449" s="28"/>
    </row>
    <row r="8450" spans="8:8" s="24" customFormat="1" ht="12.75" customHeight="1" x14ac:dyDescent="0.2">
      <c r="H8450" s="28"/>
    </row>
    <row r="8451" spans="8:8" s="24" customFormat="1" ht="12.75" customHeight="1" x14ac:dyDescent="0.2">
      <c r="H8451" s="28"/>
    </row>
    <row r="8452" spans="8:8" s="24" customFormat="1" ht="12.75" customHeight="1" x14ac:dyDescent="0.2">
      <c r="H8452" s="28"/>
    </row>
    <row r="8453" spans="8:8" s="24" customFormat="1" ht="12.75" customHeight="1" x14ac:dyDescent="0.2">
      <c r="H8453" s="28"/>
    </row>
    <row r="8454" spans="8:8" s="24" customFormat="1" ht="12.75" customHeight="1" x14ac:dyDescent="0.2">
      <c r="H8454" s="28"/>
    </row>
    <row r="8455" spans="8:8" s="24" customFormat="1" ht="12.75" customHeight="1" x14ac:dyDescent="0.2">
      <c r="H8455" s="28"/>
    </row>
    <row r="8456" spans="8:8" s="24" customFormat="1" ht="12.75" customHeight="1" x14ac:dyDescent="0.2">
      <c r="H8456" s="28"/>
    </row>
    <row r="8457" spans="8:8" s="24" customFormat="1" ht="12.75" customHeight="1" x14ac:dyDescent="0.2">
      <c r="H8457" s="28"/>
    </row>
    <row r="8458" spans="8:8" s="24" customFormat="1" ht="12.75" customHeight="1" x14ac:dyDescent="0.2">
      <c r="H8458" s="28"/>
    </row>
    <row r="8459" spans="8:8" s="24" customFormat="1" ht="12.75" customHeight="1" x14ac:dyDescent="0.2">
      <c r="H8459" s="28"/>
    </row>
    <row r="8460" spans="8:8" s="24" customFormat="1" ht="12.75" customHeight="1" x14ac:dyDescent="0.2">
      <c r="H8460" s="28"/>
    </row>
    <row r="8461" spans="8:8" s="24" customFormat="1" ht="12.75" customHeight="1" x14ac:dyDescent="0.2">
      <c r="H8461" s="28"/>
    </row>
    <row r="8462" spans="8:8" s="24" customFormat="1" ht="12.75" customHeight="1" x14ac:dyDescent="0.2">
      <c r="H8462" s="28"/>
    </row>
    <row r="8463" spans="8:8" s="24" customFormat="1" ht="12.75" customHeight="1" x14ac:dyDescent="0.2">
      <c r="H8463" s="28"/>
    </row>
    <row r="8464" spans="8:8" s="24" customFormat="1" ht="12.75" customHeight="1" x14ac:dyDescent="0.2">
      <c r="H8464" s="28"/>
    </row>
    <row r="8465" spans="8:8" s="24" customFormat="1" ht="12.75" customHeight="1" x14ac:dyDescent="0.2">
      <c r="H8465" s="28"/>
    </row>
    <row r="8466" spans="8:8" s="24" customFormat="1" ht="12.75" customHeight="1" x14ac:dyDescent="0.2">
      <c r="H8466" s="28"/>
    </row>
    <row r="8467" spans="8:8" s="24" customFormat="1" ht="12.75" customHeight="1" x14ac:dyDescent="0.2">
      <c r="H8467" s="28"/>
    </row>
    <row r="8468" spans="8:8" s="24" customFormat="1" ht="12.75" customHeight="1" x14ac:dyDescent="0.2">
      <c r="H8468" s="28"/>
    </row>
    <row r="8469" spans="8:8" s="24" customFormat="1" ht="12.75" customHeight="1" x14ac:dyDescent="0.2">
      <c r="H8469" s="28"/>
    </row>
    <row r="8470" spans="8:8" s="24" customFormat="1" ht="12.75" customHeight="1" x14ac:dyDescent="0.2">
      <c r="H8470" s="28"/>
    </row>
    <row r="8471" spans="8:8" s="24" customFormat="1" ht="12.75" customHeight="1" x14ac:dyDescent="0.2">
      <c r="H8471" s="28"/>
    </row>
    <row r="8472" spans="8:8" s="24" customFormat="1" ht="12.75" customHeight="1" x14ac:dyDescent="0.2">
      <c r="H8472" s="28"/>
    </row>
    <row r="8473" spans="8:8" s="24" customFormat="1" ht="12.75" customHeight="1" x14ac:dyDescent="0.2">
      <c r="H8473" s="28"/>
    </row>
    <row r="8474" spans="8:8" s="24" customFormat="1" ht="12.75" customHeight="1" x14ac:dyDescent="0.2">
      <c r="H8474" s="28"/>
    </row>
    <row r="8475" spans="8:8" s="24" customFormat="1" ht="12.75" customHeight="1" x14ac:dyDescent="0.2">
      <c r="H8475" s="28"/>
    </row>
    <row r="8476" spans="8:8" s="24" customFormat="1" ht="12.75" customHeight="1" x14ac:dyDescent="0.2">
      <c r="H8476" s="28"/>
    </row>
    <row r="8477" spans="8:8" s="24" customFormat="1" ht="12.75" customHeight="1" x14ac:dyDescent="0.2">
      <c r="H8477" s="28"/>
    </row>
    <row r="8478" spans="8:8" s="24" customFormat="1" ht="12.75" customHeight="1" x14ac:dyDescent="0.2">
      <c r="H8478" s="28"/>
    </row>
    <row r="8479" spans="8:8" s="24" customFormat="1" ht="12.75" customHeight="1" x14ac:dyDescent="0.2">
      <c r="H8479" s="28"/>
    </row>
    <row r="8480" spans="8:8" s="24" customFormat="1" ht="12.75" customHeight="1" x14ac:dyDescent="0.2">
      <c r="H8480" s="28"/>
    </row>
    <row r="8481" spans="8:8" s="24" customFormat="1" ht="12.75" customHeight="1" x14ac:dyDescent="0.2">
      <c r="H8481" s="28"/>
    </row>
    <row r="8482" spans="8:8" s="24" customFormat="1" ht="12.75" customHeight="1" x14ac:dyDescent="0.2">
      <c r="H8482" s="28"/>
    </row>
    <row r="8483" spans="8:8" s="24" customFormat="1" ht="12.75" customHeight="1" x14ac:dyDescent="0.2">
      <c r="H8483" s="28"/>
    </row>
    <row r="8484" spans="8:8" s="24" customFormat="1" ht="12.75" customHeight="1" x14ac:dyDescent="0.2">
      <c r="H8484" s="28"/>
    </row>
    <row r="8485" spans="8:8" s="24" customFormat="1" ht="12.75" customHeight="1" x14ac:dyDescent="0.2">
      <c r="H8485" s="28"/>
    </row>
    <row r="8486" spans="8:8" s="24" customFormat="1" ht="12.75" customHeight="1" x14ac:dyDescent="0.2">
      <c r="H8486" s="28"/>
    </row>
    <row r="8487" spans="8:8" s="24" customFormat="1" ht="12.75" customHeight="1" x14ac:dyDescent="0.2">
      <c r="H8487" s="28"/>
    </row>
    <row r="8488" spans="8:8" s="24" customFormat="1" ht="12.75" customHeight="1" x14ac:dyDescent="0.2">
      <c r="H8488" s="28"/>
    </row>
    <row r="8489" spans="8:8" s="24" customFormat="1" ht="12.75" customHeight="1" x14ac:dyDescent="0.2">
      <c r="H8489" s="28"/>
    </row>
    <row r="8490" spans="8:8" s="24" customFormat="1" ht="12.75" customHeight="1" x14ac:dyDescent="0.2">
      <c r="H8490" s="28"/>
    </row>
    <row r="8491" spans="8:8" s="24" customFormat="1" ht="12.75" customHeight="1" x14ac:dyDescent="0.2">
      <c r="H8491" s="28"/>
    </row>
    <row r="8492" spans="8:8" s="24" customFormat="1" ht="12.75" customHeight="1" x14ac:dyDescent="0.2">
      <c r="H8492" s="28"/>
    </row>
    <row r="8493" spans="8:8" s="24" customFormat="1" ht="12.75" customHeight="1" x14ac:dyDescent="0.2">
      <c r="H8493" s="28"/>
    </row>
    <row r="8494" spans="8:8" s="24" customFormat="1" ht="12.75" customHeight="1" x14ac:dyDescent="0.2">
      <c r="H8494" s="28"/>
    </row>
    <row r="8495" spans="8:8" s="24" customFormat="1" ht="12.75" customHeight="1" x14ac:dyDescent="0.2">
      <c r="H8495" s="28"/>
    </row>
    <row r="8496" spans="8:8" s="24" customFormat="1" ht="12.75" customHeight="1" x14ac:dyDescent="0.2">
      <c r="H8496" s="28"/>
    </row>
    <row r="8497" spans="8:8" s="24" customFormat="1" ht="12.75" customHeight="1" x14ac:dyDescent="0.2">
      <c r="H8497" s="28"/>
    </row>
    <row r="8498" spans="8:8" s="24" customFormat="1" ht="12.75" customHeight="1" x14ac:dyDescent="0.2">
      <c r="H8498" s="28"/>
    </row>
    <row r="8499" spans="8:8" s="24" customFormat="1" ht="12.75" customHeight="1" x14ac:dyDescent="0.2">
      <c r="H8499" s="28"/>
    </row>
    <row r="8500" spans="8:8" s="24" customFormat="1" ht="12.75" customHeight="1" x14ac:dyDescent="0.2">
      <c r="H8500" s="28"/>
    </row>
    <row r="8501" spans="8:8" s="24" customFormat="1" ht="12.75" customHeight="1" x14ac:dyDescent="0.2">
      <c r="H8501" s="28"/>
    </row>
    <row r="8502" spans="8:8" s="24" customFormat="1" ht="12.75" customHeight="1" x14ac:dyDescent="0.2">
      <c r="H8502" s="28"/>
    </row>
    <row r="8503" spans="8:8" s="24" customFormat="1" ht="12.75" customHeight="1" x14ac:dyDescent="0.2">
      <c r="H8503" s="28"/>
    </row>
    <row r="8504" spans="8:8" s="24" customFormat="1" ht="12.75" customHeight="1" x14ac:dyDescent="0.2">
      <c r="H8504" s="28"/>
    </row>
    <row r="8505" spans="8:8" s="24" customFormat="1" ht="12.75" customHeight="1" x14ac:dyDescent="0.2">
      <c r="H8505" s="28"/>
    </row>
    <row r="8506" spans="8:8" s="24" customFormat="1" ht="12.75" customHeight="1" x14ac:dyDescent="0.2">
      <c r="H8506" s="28"/>
    </row>
    <row r="8507" spans="8:8" s="24" customFormat="1" ht="12.75" customHeight="1" x14ac:dyDescent="0.2">
      <c r="H8507" s="28"/>
    </row>
    <row r="8508" spans="8:8" s="24" customFormat="1" ht="12.75" customHeight="1" x14ac:dyDescent="0.2">
      <c r="H8508" s="28"/>
    </row>
    <row r="8509" spans="8:8" s="24" customFormat="1" ht="12.75" customHeight="1" x14ac:dyDescent="0.2">
      <c r="H8509" s="28"/>
    </row>
    <row r="8510" spans="8:8" s="24" customFormat="1" ht="12.75" customHeight="1" x14ac:dyDescent="0.2">
      <c r="H8510" s="28"/>
    </row>
    <row r="8511" spans="8:8" s="24" customFormat="1" ht="12.75" customHeight="1" x14ac:dyDescent="0.2">
      <c r="H8511" s="28"/>
    </row>
    <row r="8512" spans="8:8" s="24" customFormat="1" ht="12.75" customHeight="1" x14ac:dyDescent="0.2">
      <c r="H8512" s="28"/>
    </row>
    <row r="8513" spans="8:8" s="24" customFormat="1" ht="12.75" customHeight="1" x14ac:dyDescent="0.2">
      <c r="H8513" s="28"/>
    </row>
    <row r="8514" spans="8:8" s="24" customFormat="1" ht="12.75" customHeight="1" x14ac:dyDescent="0.2">
      <c r="H8514" s="28"/>
    </row>
    <row r="8515" spans="8:8" s="24" customFormat="1" ht="12.75" customHeight="1" x14ac:dyDescent="0.2">
      <c r="H8515" s="28"/>
    </row>
    <row r="8516" spans="8:8" s="24" customFormat="1" ht="12.75" customHeight="1" x14ac:dyDescent="0.2">
      <c r="H8516" s="28"/>
    </row>
    <row r="8517" spans="8:8" s="24" customFormat="1" ht="12.75" customHeight="1" x14ac:dyDescent="0.2">
      <c r="H8517" s="28"/>
    </row>
    <row r="8518" spans="8:8" s="24" customFormat="1" ht="12.75" customHeight="1" x14ac:dyDescent="0.2">
      <c r="H8518" s="28"/>
    </row>
    <row r="8519" spans="8:8" s="24" customFormat="1" ht="12.75" customHeight="1" x14ac:dyDescent="0.2">
      <c r="H8519" s="28"/>
    </row>
    <row r="8520" spans="8:8" s="24" customFormat="1" ht="12.75" customHeight="1" x14ac:dyDescent="0.2">
      <c r="H8520" s="28"/>
    </row>
    <row r="8521" spans="8:8" s="24" customFormat="1" ht="12.75" customHeight="1" x14ac:dyDescent="0.2">
      <c r="H8521" s="28"/>
    </row>
    <row r="8522" spans="8:8" s="24" customFormat="1" ht="12.75" customHeight="1" x14ac:dyDescent="0.2">
      <c r="H8522" s="28"/>
    </row>
    <row r="8523" spans="8:8" s="24" customFormat="1" ht="12.75" customHeight="1" x14ac:dyDescent="0.2">
      <c r="H8523" s="28"/>
    </row>
    <row r="8524" spans="8:8" s="24" customFormat="1" ht="12.75" customHeight="1" x14ac:dyDescent="0.2">
      <c r="H8524" s="28"/>
    </row>
    <row r="8525" spans="8:8" s="24" customFormat="1" ht="12.75" customHeight="1" x14ac:dyDescent="0.2">
      <c r="H8525" s="28"/>
    </row>
    <row r="8526" spans="8:8" s="24" customFormat="1" ht="12.75" customHeight="1" x14ac:dyDescent="0.2">
      <c r="H8526" s="28"/>
    </row>
    <row r="8527" spans="8:8" s="24" customFormat="1" ht="12.75" customHeight="1" x14ac:dyDescent="0.2">
      <c r="H8527" s="28"/>
    </row>
    <row r="8528" spans="8:8" s="24" customFormat="1" ht="12.75" customHeight="1" x14ac:dyDescent="0.2">
      <c r="H8528" s="28"/>
    </row>
    <row r="8529" spans="8:8" s="24" customFormat="1" ht="12.75" customHeight="1" x14ac:dyDescent="0.2">
      <c r="H8529" s="28"/>
    </row>
    <row r="8530" spans="8:8" s="24" customFormat="1" ht="12.75" customHeight="1" x14ac:dyDescent="0.2">
      <c r="H8530" s="28"/>
    </row>
    <row r="8531" spans="8:8" s="24" customFormat="1" ht="12.75" customHeight="1" x14ac:dyDescent="0.2">
      <c r="H8531" s="28"/>
    </row>
    <row r="8532" spans="8:8" s="24" customFormat="1" ht="12.75" customHeight="1" x14ac:dyDescent="0.2">
      <c r="H8532" s="28"/>
    </row>
    <row r="8533" spans="8:8" s="24" customFormat="1" ht="12.75" customHeight="1" x14ac:dyDescent="0.2">
      <c r="H8533" s="28"/>
    </row>
    <row r="8534" spans="8:8" s="24" customFormat="1" ht="12.75" customHeight="1" x14ac:dyDescent="0.2">
      <c r="H8534" s="28"/>
    </row>
    <row r="8535" spans="8:8" s="24" customFormat="1" ht="12.75" customHeight="1" x14ac:dyDescent="0.2">
      <c r="H8535" s="28"/>
    </row>
    <row r="8536" spans="8:8" s="24" customFormat="1" ht="12.75" customHeight="1" x14ac:dyDescent="0.2">
      <c r="H8536" s="28"/>
    </row>
    <row r="8537" spans="8:8" s="24" customFormat="1" ht="12.75" customHeight="1" x14ac:dyDescent="0.2">
      <c r="H8537" s="28"/>
    </row>
    <row r="8538" spans="8:8" s="24" customFormat="1" ht="12.75" customHeight="1" x14ac:dyDescent="0.2">
      <c r="H8538" s="28"/>
    </row>
    <row r="8539" spans="8:8" s="24" customFormat="1" ht="12.75" customHeight="1" x14ac:dyDescent="0.2">
      <c r="H8539" s="28"/>
    </row>
    <row r="8540" spans="8:8" s="24" customFormat="1" ht="12.75" customHeight="1" x14ac:dyDescent="0.2">
      <c r="H8540" s="28"/>
    </row>
    <row r="8541" spans="8:8" s="24" customFormat="1" ht="12.75" customHeight="1" x14ac:dyDescent="0.2">
      <c r="H8541" s="28"/>
    </row>
    <row r="8542" spans="8:8" s="24" customFormat="1" ht="12.75" customHeight="1" x14ac:dyDescent="0.2">
      <c r="H8542" s="28"/>
    </row>
    <row r="8543" spans="8:8" s="24" customFormat="1" ht="12.75" customHeight="1" x14ac:dyDescent="0.2">
      <c r="H8543" s="28"/>
    </row>
    <row r="8544" spans="8:8" s="24" customFormat="1" ht="12.75" customHeight="1" x14ac:dyDescent="0.2">
      <c r="H8544" s="28"/>
    </row>
    <row r="8545" spans="8:8" s="24" customFormat="1" ht="12.75" customHeight="1" x14ac:dyDescent="0.2">
      <c r="H8545" s="28"/>
    </row>
    <row r="8546" spans="8:8" s="24" customFormat="1" ht="12.75" customHeight="1" x14ac:dyDescent="0.2">
      <c r="H8546" s="28"/>
    </row>
    <row r="8547" spans="8:8" s="24" customFormat="1" ht="12.75" customHeight="1" x14ac:dyDescent="0.2">
      <c r="H8547" s="28"/>
    </row>
    <row r="8548" spans="8:8" s="24" customFormat="1" ht="12.75" customHeight="1" x14ac:dyDescent="0.2">
      <c r="H8548" s="28"/>
    </row>
    <row r="8549" spans="8:8" s="24" customFormat="1" ht="12.75" customHeight="1" x14ac:dyDescent="0.2">
      <c r="H8549" s="28"/>
    </row>
    <row r="8550" spans="8:8" s="24" customFormat="1" ht="12.75" customHeight="1" x14ac:dyDescent="0.2">
      <c r="H8550" s="28"/>
    </row>
    <row r="8551" spans="8:8" s="24" customFormat="1" ht="12.75" customHeight="1" x14ac:dyDescent="0.2">
      <c r="H8551" s="28"/>
    </row>
    <row r="8552" spans="8:8" s="24" customFormat="1" ht="12.75" customHeight="1" x14ac:dyDescent="0.2">
      <c r="H8552" s="28"/>
    </row>
    <row r="8553" spans="8:8" s="24" customFormat="1" ht="12.75" customHeight="1" x14ac:dyDescent="0.2">
      <c r="H8553" s="28"/>
    </row>
    <row r="8554" spans="8:8" s="24" customFormat="1" ht="12.75" customHeight="1" x14ac:dyDescent="0.2">
      <c r="H8554" s="28"/>
    </row>
    <row r="8555" spans="8:8" s="24" customFormat="1" ht="12.75" customHeight="1" x14ac:dyDescent="0.2">
      <c r="H8555" s="28"/>
    </row>
    <row r="8556" spans="8:8" s="24" customFormat="1" ht="12.75" customHeight="1" x14ac:dyDescent="0.2">
      <c r="H8556" s="28"/>
    </row>
    <row r="8557" spans="8:8" s="24" customFormat="1" ht="12.75" customHeight="1" x14ac:dyDescent="0.2">
      <c r="H8557" s="28"/>
    </row>
    <row r="8558" spans="8:8" s="24" customFormat="1" ht="12.75" customHeight="1" x14ac:dyDescent="0.2">
      <c r="H8558" s="28"/>
    </row>
    <row r="8559" spans="8:8" s="24" customFormat="1" ht="12.75" customHeight="1" x14ac:dyDescent="0.2">
      <c r="H8559" s="28"/>
    </row>
    <row r="8560" spans="8:8" s="24" customFormat="1" ht="12.75" customHeight="1" x14ac:dyDescent="0.2">
      <c r="H8560" s="28"/>
    </row>
    <row r="8561" spans="8:8" s="24" customFormat="1" ht="12.75" customHeight="1" x14ac:dyDescent="0.2">
      <c r="H8561" s="28"/>
    </row>
    <row r="8562" spans="8:8" s="24" customFormat="1" ht="12.75" customHeight="1" x14ac:dyDescent="0.2">
      <c r="H8562" s="28"/>
    </row>
    <row r="8563" spans="8:8" s="24" customFormat="1" ht="12.75" customHeight="1" x14ac:dyDescent="0.2">
      <c r="H8563" s="28"/>
    </row>
    <row r="8564" spans="8:8" s="24" customFormat="1" ht="12.75" customHeight="1" x14ac:dyDescent="0.2">
      <c r="H8564" s="28"/>
    </row>
    <row r="8565" spans="8:8" s="24" customFormat="1" ht="12.75" customHeight="1" x14ac:dyDescent="0.2">
      <c r="H8565" s="28"/>
    </row>
    <row r="8566" spans="8:8" s="24" customFormat="1" ht="12.75" customHeight="1" x14ac:dyDescent="0.2">
      <c r="H8566" s="28"/>
    </row>
    <row r="8567" spans="8:8" s="24" customFormat="1" ht="12.75" customHeight="1" x14ac:dyDescent="0.2">
      <c r="H8567" s="28"/>
    </row>
    <row r="8568" spans="8:8" s="24" customFormat="1" ht="12.75" customHeight="1" x14ac:dyDescent="0.2">
      <c r="H8568" s="28"/>
    </row>
    <row r="8569" spans="8:8" s="24" customFormat="1" ht="12.75" customHeight="1" x14ac:dyDescent="0.2">
      <c r="H8569" s="28"/>
    </row>
    <row r="8570" spans="8:8" s="24" customFormat="1" ht="12.75" customHeight="1" x14ac:dyDescent="0.2">
      <c r="H8570" s="28"/>
    </row>
    <row r="8571" spans="8:8" s="24" customFormat="1" ht="12.75" customHeight="1" x14ac:dyDescent="0.2">
      <c r="H8571" s="28"/>
    </row>
    <row r="8572" spans="8:8" s="24" customFormat="1" ht="12.75" customHeight="1" x14ac:dyDescent="0.2">
      <c r="H8572" s="28"/>
    </row>
    <row r="8573" spans="8:8" s="24" customFormat="1" ht="12.75" customHeight="1" x14ac:dyDescent="0.2">
      <c r="H8573" s="28"/>
    </row>
    <row r="8574" spans="8:8" s="24" customFormat="1" ht="12.75" customHeight="1" x14ac:dyDescent="0.2">
      <c r="H8574" s="28"/>
    </row>
    <row r="8575" spans="8:8" s="24" customFormat="1" ht="12.75" customHeight="1" x14ac:dyDescent="0.2">
      <c r="H8575" s="28"/>
    </row>
    <row r="8576" spans="8:8" s="24" customFormat="1" ht="12.75" customHeight="1" x14ac:dyDescent="0.2">
      <c r="H8576" s="28"/>
    </row>
    <row r="8577" spans="8:8" s="24" customFormat="1" ht="12.75" customHeight="1" x14ac:dyDescent="0.2">
      <c r="H8577" s="28"/>
    </row>
    <row r="8578" spans="8:8" s="24" customFormat="1" ht="12.75" customHeight="1" x14ac:dyDescent="0.2">
      <c r="H8578" s="28"/>
    </row>
    <row r="8579" spans="8:8" s="24" customFormat="1" ht="12.75" customHeight="1" x14ac:dyDescent="0.2">
      <c r="H8579" s="28"/>
    </row>
    <row r="8580" spans="8:8" s="24" customFormat="1" ht="12.75" customHeight="1" x14ac:dyDescent="0.2">
      <c r="H8580" s="28"/>
    </row>
    <row r="8581" spans="8:8" s="24" customFormat="1" ht="12.75" customHeight="1" x14ac:dyDescent="0.2">
      <c r="H8581" s="28"/>
    </row>
    <row r="8582" spans="8:8" s="24" customFormat="1" ht="12.75" customHeight="1" x14ac:dyDescent="0.2">
      <c r="H8582" s="28"/>
    </row>
    <row r="8583" spans="8:8" s="24" customFormat="1" ht="12.75" customHeight="1" x14ac:dyDescent="0.2">
      <c r="H8583" s="28"/>
    </row>
    <row r="8584" spans="8:8" s="24" customFormat="1" ht="12.75" customHeight="1" x14ac:dyDescent="0.2">
      <c r="H8584" s="28"/>
    </row>
    <row r="8585" spans="8:8" s="24" customFormat="1" ht="12.75" customHeight="1" x14ac:dyDescent="0.2">
      <c r="H8585" s="28"/>
    </row>
    <row r="8586" spans="8:8" s="24" customFormat="1" ht="12.75" customHeight="1" x14ac:dyDescent="0.2">
      <c r="H8586" s="28"/>
    </row>
    <row r="8587" spans="8:8" s="24" customFormat="1" ht="12.75" customHeight="1" x14ac:dyDescent="0.2">
      <c r="H8587" s="28"/>
    </row>
    <row r="8588" spans="8:8" s="24" customFormat="1" ht="12.75" customHeight="1" x14ac:dyDescent="0.2">
      <c r="H8588" s="28"/>
    </row>
    <row r="8589" spans="8:8" s="24" customFormat="1" ht="12.75" customHeight="1" x14ac:dyDescent="0.2">
      <c r="H8589" s="28"/>
    </row>
    <row r="8590" spans="8:8" s="24" customFormat="1" ht="12.75" customHeight="1" x14ac:dyDescent="0.2">
      <c r="H8590" s="28"/>
    </row>
    <row r="8591" spans="8:8" s="24" customFormat="1" ht="12.75" customHeight="1" x14ac:dyDescent="0.2">
      <c r="H8591" s="28"/>
    </row>
    <row r="8592" spans="8:8" s="24" customFormat="1" ht="12.75" customHeight="1" x14ac:dyDescent="0.2">
      <c r="H8592" s="28"/>
    </row>
    <row r="8593" spans="8:8" s="24" customFormat="1" ht="12.75" customHeight="1" x14ac:dyDescent="0.2">
      <c r="H8593" s="28"/>
    </row>
    <row r="8594" spans="8:8" s="24" customFormat="1" ht="12.75" customHeight="1" x14ac:dyDescent="0.2">
      <c r="H8594" s="28"/>
    </row>
    <row r="8595" spans="8:8" s="24" customFormat="1" ht="12.75" customHeight="1" x14ac:dyDescent="0.2">
      <c r="H8595" s="28"/>
    </row>
    <row r="8596" spans="8:8" s="24" customFormat="1" ht="12.75" customHeight="1" x14ac:dyDescent="0.2">
      <c r="H8596" s="28"/>
    </row>
    <row r="8597" spans="8:8" s="24" customFormat="1" ht="12.75" customHeight="1" x14ac:dyDescent="0.2">
      <c r="H8597" s="28"/>
    </row>
    <row r="8598" spans="8:8" s="24" customFormat="1" ht="12.75" customHeight="1" x14ac:dyDescent="0.2">
      <c r="H8598" s="28"/>
    </row>
    <row r="8599" spans="8:8" s="24" customFormat="1" ht="12.75" customHeight="1" x14ac:dyDescent="0.2">
      <c r="H8599" s="28"/>
    </row>
    <row r="8600" spans="8:8" s="24" customFormat="1" ht="12.75" customHeight="1" x14ac:dyDescent="0.2">
      <c r="H8600" s="28"/>
    </row>
    <row r="8601" spans="8:8" s="24" customFormat="1" ht="12.75" customHeight="1" x14ac:dyDescent="0.2">
      <c r="H8601" s="28"/>
    </row>
    <row r="8602" spans="8:8" s="24" customFormat="1" ht="12.75" customHeight="1" x14ac:dyDescent="0.2">
      <c r="H8602" s="28"/>
    </row>
    <row r="8603" spans="8:8" s="24" customFormat="1" ht="12.75" customHeight="1" x14ac:dyDescent="0.2">
      <c r="H8603" s="28"/>
    </row>
    <row r="8604" spans="8:8" s="24" customFormat="1" ht="12.75" customHeight="1" x14ac:dyDescent="0.2">
      <c r="H8604" s="28"/>
    </row>
    <row r="8605" spans="8:8" s="24" customFormat="1" ht="12.75" customHeight="1" x14ac:dyDescent="0.2">
      <c r="H8605" s="28"/>
    </row>
    <row r="8606" spans="8:8" s="24" customFormat="1" ht="12.75" customHeight="1" x14ac:dyDescent="0.2">
      <c r="H8606" s="28"/>
    </row>
    <row r="8607" spans="8:8" s="24" customFormat="1" ht="12.75" customHeight="1" x14ac:dyDescent="0.2">
      <c r="H8607" s="28"/>
    </row>
    <row r="8608" spans="8:8" s="24" customFormat="1" ht="12.75" customHeight="1" x14ac:dyDescent="0.2">
      <c r="H8608" s="28"/>
    </row>
    <row r="8609" spans="8:8" s="24" customFormat="1" ht="12.75" customHeight="1" x14ac:dyDescent="0.2">
      <c r="H8609" s="28"/>
    </row>
    <row r="8610" spans="8:8" s="24" customFormat="1" ht="12.75" customHeight="1" x14ac:dyDescent="0.2">
      <c r="H8610" s="28"/>
    </row>
    <row r="8611" spans="8:8" s="24" customFormat="1" ht="12.75" customHeight="1" x14ac:dyDescent="0.2">
      <c r="H8611" s="28"/>
    </row>
    <row r="8612" spans="8:8" s="24" customFormat="1" ht="12.75" customHeight="1" x14ac:dyDescent="0.2">
      <c r="H8612" s="28"/>
    </row>
    <row r="8613" spans="8:8" s="24" customFormat="1" ht="12.75" customHeight="1" x14ac:dyDescent="0.2">
      <c r="H8613" s="28"/>
    </row>
    <row r="8614" spans="8:8" s="24" customFormat="1" ht="12.75" customHeight="1" x14ac:dyDescent="0.2">
      <c r="H8614" s="28"/>
    </row>
    <row r="8615" spans="8:8" s="24" customFormat="1" ht="12.75" customHeight="1" x14ac:dyDescent="0.2">
      <c r="H8615" s="28"/>
    </row>
    <row r="8616" spans="8:8" s="24" customFormat="1" ht="12.75" customHeight="1" x14ac:dyDescent="0.2">
      <c r="H8616" s="28"/>
    </row>
    <row r="8617" spans="8:8" s="24" customFormat="1" ht="12.75" customHeight="1" x14ac:dyDescent="0.2">
      <c r="H8617" s="28"/>
    </row>
    <row r="8618" spans="8:8" s="24" customFormat="1" ht="12.75" customHeight="1" x14ac:dyDescent="0.2">
      <c r="H8618" s="28"/>
    </row>
    <row r="8619" spans="8:8" s="24" customFormat="1" ht="12.75" customHeight="1" x14ac:dyDescent="0.2">
      <c r="H8619" s="28"/>
    </row>
    <row r="8620" spans="8:8" s="24" customFormat="1" ht="12.75" customHeight="1" x14ac:dyDescent="0.2">
      <c r="H8620" s="28"/>
    </row>
    <row r="8621" spans="8:8" s="24" customFormat="1" ht="12.75" customHeight="1" x14ac:dyDescent="0.2">
      <c r="H8621" s="28"/>
    </row>
    <row r="8622" spans="8:8" s="24" customFormat="1" ht="12.75" customHeight="1" x14ac:dyDescent="0.2">
      <c r="H8622" s="28"/>
    </row>
    <row r="8623" spans="8:8" s="24" customFormat="1" ht="12.75" customHeight="1" x14ac:dyDescent="0.2">
      <c r="H8623" s="28"/>
    </row>
    <row r="8624" spans="8:8" s="24" customFormat="1" ht="12.75" customHeight="1" x14ac:dyDescent="0.2">
      <c r="H8624" s="28"/>
    </row>
    <row r="8625" spans="8:8" s="24" customFormat="1" ht="12.75" customHeight="1" x14ac:dyDescent="0.2">
      <c r="H8625" s="28"/>
    </row>
    <row r="8626" spans="8:8" s="24" customFormat="1" ht="12.75" customHeight="1" x14ac:dyDescent="0.2">
      <c r="H8626" s="28"/>
    </row>
    <row r="8627" spans="8:8" s="24" customFormat="1" ht="12.75" customHeight="1" x14ac:dyDescent="0.2">
      <c r="H8627" s="28"/>
    </row>
    <row r="8628" spans="8:8" s="24" customFormat="1" ht="12.75" customHeight="1" x14ac:dyDescent="0.2">
      <c r="H8628" s="28"/>
    </row>
    <row r="8629" spans="8:8" s="24" customFormat="1" ht="12.75" customHeight="1" x14ac:dyDescent="0.2">
      <c r="H8629" s="28"/>
    </row>
    <row r="8630" spans="8:8" s="24" customFormat="1" ht="12.75" customHeight="1" x14ac:dyDescent="0.2">
      <c r="H8630" s="28"/>
    </row>
    <row r="8631" spans="8:8" s="24" customFormat="1" ht="12.75" customHeight="1" x14ac:dyDescent="0.2">
      <c r="H8631" s="28"/>
    </row>
    <row r="8632" spans="8:8" s="24" customFormat="1" ht="12.75" customHeight="1" x14ac:dyDescent="0.2">
      <c r="H8632" s="28"/>
    </row>
    <row r="8633" spans="8:8" s="24" customFormat="1" ht="12.75" customHeight="1" x14ac:dyDescent="0.2">
      <c r="H8633" s="28"/>
    </row>
    <row r="8634" spans="8:8" s="24" customFormat="1" ht="12.75" customHeight="1" x14ac:dyDescent="0.2">
      <c r="H8634" s="28"/>
    </row>
    <row r="8635" spans="8:8" s="24" customFormat="1" ht="12.75" customHeight="1" x14ac:dyDescent="0.2">
      <c r="H8635" s="28"/>
    </row>
    <row r="8636" spans="8:8" s="24" customFormat="1" ht="12.75" customHeight="1" x14ac:dyDescent="0.2">
      <c r="H8636" s="28"/>
    </row>
    <row r="8637" spans="8:8" s="24" customFormat="1" ht="12.75" customHeight="1" x14ac:dyDescent="0.2">
      <c r="H8637" s="28"/>
    </row>
    <row r="8638" spans="8:8" s="24" customFormat="1" ht="12.75" customHeight="1" x14ac:dyDescent="0.2">
      <c r="H8638" s="28"/>
    </row>
    <row r="8639" spans="8:8" s="24" customFormat="1" ht="12.75" customHeight="1" x14ac:dyDescent="0.2">
      <c r="H8639" s="28"/>
    </row>
    <row r="8640" spans="8:8" s="24" customFormat="1" ht="12.75" customHeight="1" x14ac:dyDescent="0.2">
      <c r="H8640" s="28"/>
    </row>
    <row r="8641" spans="8:8" s="24" customFormat="1" ht="12.75" customHeight="1" x14ac:dyDescent="0.2">
      <c r="H8641" s="28"/>
    </row>
    <row r="8642" spans="8:8" s="24" customFormat="1" ht="12.75" customHeight="1" x14ac:dyDescent="0.2">
      <c r="H8642" s="28"/>
    </row>
    <row r="8643" spans="8:8" s="24" customFormat="1" ht="12.75" customHeight="1" x14ac:dyDescent="0.2">
      <c r="H8643" s="28"/>
    </row>
    <row r="8644" spans="8:8" s="24" customFormat="1" ht="12.75" customHeight="1" x14ac:dyDescent="0.2">
      <c r="H8644" s="28"/>
    </row>
    <row r="8645" spans="8:8" s="24" customFormat="1" ht="12.75" customHeight="1" x14ac:dyDescent="0.2">
      <c r="H8645" s="28"/>
    </row>
    <row r="8646" spans="8:8" s="24" customFormat="1" ht="12.75" customHeight="1" x14ac:dyDescent="0.2">
      <c r="H8646" s="28"/>
    </row>
    <row r="8647" spans="8:8" s="24" customFormat="1" ht="12.75" customHeight="1" x14ac:dyDescent="0.2">
      <c r="H8647" s="28"/>
    </row>
    <row r="8648" spans="8:8" s="24" customFormat="1" ht="12.75" customHeight="1" x14ac:dyDescent="0.2">
      <c r="H8648" s="28"/>
    </row>
    <row r="8649" spans="8:8" s="24" customFormat="1" ht="12.75" customHeight="1" x14ac:dyDescent="0.2">
      <c r="H8649" s="28"/>
    </row>
    <row r="8650" spans="8:8" s="24" customFormat="1" ht="12.75" customHeight="1" x14ac:dyDescent="0.2">
      <c r="H8650" s="28"/>
    </row>
    <row r="8651" spans="8:8" s="24" customFormat="1" ht="12.75" customHeight="1" x14ac:dyDescent="0.2">
      <c r="H8651" s="28"/>
    </row>
    <row r="8652" spans="8:8" s="24" customFormat="1" ht="12.75" customHeight="1" x14ac:dyDescent="0.2">
      <c r="H8652" s="28"/>
    </row>
    <row r="8653" spans="8:8" s="24" customFormat="1" ht="12.75" customHeight="1" x14ac:dyDescent="0.2">
      <c r="H8653" s="28"/>
    </row>
    <row r="8654" spans="8:8" s="24" customFormat="1" ht="12.75" customHeight="1" x14ac:dyDescent="0.2">
      <c r="H8654" s="28"/>
    </row>
    <row r="8655" spans="8:8" s="24" customFormat="1" ht="12.75" customHeight="1" x14ac:dyDescent="0.2">
      <c r="H8655" s="28"/>
    </row>
    <row r="8656" spans="8:8" s="24" customFormat="1" ht="12.75" customHeight="1" x14ac:dyDescent="0.2">
      <c r="H8656" s="28"/>
    </row>
    <row r="8657" spans="8:8" s="24" customFormat="1" ht="12.75" customHeight="1" x14ac:dyDescent="0.2">
      <c r="H8657" s="28"/>
    </row>
    <row r="8658" spans="8:8" s="24" customFormat="1" ht="12.75" customHeight="1" x14ac:dyDescent="0.2">
      <c r="H8658" s="28"/>
    </row>
    <row r="8659" spans="8:8" s="24" customFormat="1" ht="12.75" customHeight="1" x14ac:dyDescent="0.2">
      <c r="H8659" s="28"/>
    </row>
    <row r="8660" spans="8:8" s="24" customFormat="1" ht="12.75" customHeight="1" x14ac:dyDescent="0.2">
      <c r="H8660" s="28"/>
    </row>
    <row r="8661" spans="8:8" s="24" customFormat="1" ht="12.75" customHeight="1" x14ac:dyDescent="0.2">
      <c r="H8661" s="28"/>
    </row>
    <row r="8662" spans="8:8" s="24" customFormat="1" ht="12.75" customHeight="1" x14ac:dyDescent="0.2">
      <c r="H8662" s="28"/>
    </row>
    <row r="8663" spans="8:8" s="24" customFormat="1" ht="12.75" customHeight="1" x14ac:dyDescent="0.2">
      <c r="H8663" s="28"/>
    </row>
    <row r="8664" spans="8:8" s="24" customFormat="1" ht="12.75" customHeight="1" x14ac:dyDescent="0.2">
      <c r="H8664" s="28"/>
    </row>
    <row r="8665" spans="8:8" s="24" customFormat="1" ht="12.75" customHeight="1" x14ac:dyDescent="0.2">
      <c r="H8665" s="28"/>
    </row>
    <row r="8666" spans="8:8" s="24" customFormat="1" ht="12.75" customHeight="1" x14ac:dyDescent="0.2">
      <c r="H8666" s="28"/>
    </row>
    <row r="8667" spans="8:8" s="24" customFormat="1" ht="12.75" customHeight="1" x14ac:dyDescent="0.2">
      <c r="H8667" s="28"/>
    </row>
    <row r="8668" spans="8:8" s="24" customFormat="1" ht="12.75" customHeight="1" x14ac:dyDescent="0.2">
      <c r="H8668" s="28"/>
    </row>
    <row r="8669" spans="8:8" s="24" customFormat="1" ht="12.75" customHeight="1" x14ac:dyDescent="0.2">
      <c r="H8669" s="28"/>
    </row>
    <row r="8670" spans="8:8" s="24" customFormat="1" ht="12.75" customHeight="1" x14ac:dyDescent="0.2">
      <c r="H8670" s="28"/>
    </row>
    <row r="8671" spans="8:8" s="24" customFormat="1" ht="12.75" customHeight="1" x14ac:dyDescent="0.2">
      <c r="H8671" s="28"/>
    </row>
    <row r="8672" spans="8:8" s="24" customFormat="1" ht="12.75" customHeight="1" x14ac:dyDescent="0.2">
      <c r="H8672" s="28"/>
    </row>
    <row r="8673" spans="8:8" s="24" customFormat="1" ht="12.75" customHeight="1" x14ac:dyDescent="0.2">
      <c r="H8673" s="28"/>
    </row>
    <row r="8674" spans="8:8" s="24" customFormat="1" ht="12.75" customHeight="1" x14ac:dyDescent="0.2">
      <c r="H8674" s="28"/>
    </row>
    <row r="8675" spans="8:8" s="24" customFormat="1" ht="12.75" customHeight="1" x14ac:dyDescent="0.2">
      <c r="H8675" s="28"/>
    </row>
    <row r="8676" spans="8:8" s="24" customFormat="1" ht="12.75" customHeight="1" x14ac:dyDescent="0.2">
      <c r="H8676" s="28"/>
    </row>
    <row r="8677" spans="8:8" s="24" customFormat="1" ht="12.75" customHeight="1" x14ac:dyDescent="0.2">
      <c r="H8677" s="28"/>
    </row>
    <row r="8678" spans="8:8" s="24" customFormat="1" ht="12.75" customHeight="1" x14ac:dyDescent="0.2">
      <c r="H8678" s="28"/>
    </row>
    <row r="8679" spans="8:8" s="24" customFormat="1" ht="12.75" customHeight="1" x14ac:dyDescent="0.2">
      <c r="H8679" s="28"/>
    </row>
    <row r="8680" spans="8:8" s="24" customFormat="1" ht="12.75" customHeight="1" x14ac:dyDescent="0.2">
      <c r="H8680" s="28"/>
    </row>
    <row r="8681" spans="8:8" s="24" customFormat="1" ht="12.75" customHeight="1" x14ac:dyDescent="0.2">
      <c r="H8681" s="28"/>
    </row>
    <row r="8682" spans="8:8" s="24" customFormat="1" ht="12.75" customHeight="1" x14ac:dyDescent="0.2">
      <c r="H8682" s="28"/>
    </row>
    <row r="8683" spans="8:8" s="24" customFormat="1" ht="12.75" customHeight="1" x14ac:dyDescent="0.2">
      <c r="H8683" s="28"/>
    </row>
    <row r="8684" spans="8:8" s="24" customFormat="1" ht="12.75" customHeight="1" x14ac:dyDescent="0.2">
      <c r="H8684" s="28"/>
    </row>
    <row r="8685" spans="8:8" s="24" customFormat="1" ht="12.75" customHeight="1" x14ac:dyDescent="0.2">
      <c r="H8685" s="28"/>
    </row>
    <row r="8686" spans="8:8" s="24" customFormat="1" ht="12.75" customHeight="1" x14ac:dyDescent="0.2">
      <c r="H8686" s="28"/>
    </row>
    <row r="8687" spans="8:8" s="24" customFormat="1" ht="12.75" customHeight="1" x14ac:dyDescent="0.2">
      <c r="H8687" s="28"/>
    </row>
    <row r="8688" spans="8:8" s="24" customFormat="1" ht="12.75" customHeight="1" x14ac:dyDescent="0.2">
      <c r="H8688" s="28"/>
    </row>
    <row r="8689" spans="8:8" s="24" customFormat="1" ht="12.75" customHeight="1" x14ac:dyDescent="0.2">
      <c r="H8689" s="28"/>
    </row>
    <row r="8690" spans="8:8" s="24" customFormat="1" ht="12.75" customHeight="1" x14ac:dyDescent="0.2">
      <c r="H8690" s="28"/>
    </row>
    <row r="8691" spans="8:8" s="24" customFormat="1" ht="12.75" customHeight="1" x14ac:dyDescent="0.2">
      <c r="H8691" s="28"/>
    </row>
    <row r="8692" spans="8:8" s="24" customFormat="1" ht="12.75" customHeight="1" x14ac:dyDescent="0.2">
      <c r="H8692" s="28"/>
    </row>
    <row r="8693" spans="8:8" s="24" customFormat="1" ht="12.75" customHeight="1" x14ac:dyDescent="0.2">
      <c r="H8693" s="28"/>
    </row>
    <row r="8694" spans="8:8" s="24" customFormat="1" ht="12.75" customHeight="1" x14ac:dyDescent="0.2">
      <c r="H8694" s="28"/>
    </row>
    <row r="8695" spans="8:8" s="24" customFormat="1" ht="12.75" customHeight="1" x14ac:dyDescent="0.2">
      <c r="H8695" s="28"/>
    </row>
    <row r="8696" spans="8:8" s="24" customFormat="1" ht="12.75" customHeight="1" x14ac:dyDescent="0.2">
      <c r="H8696" s="28"/>
    </row>
    <row r="8697" spans="8:8" s="24" customFormat="1" ht="12.75" customHeight="1" x14ac:dyDescent="0.2">
      <c r="H8697" s="28"/>
    </row>
    <row r="8698" spans="8:8" s="24" customFormat="1" ht="12.75" customHeight="1" x14ac:dyDescent="0.2">
      <c r="H8698" s="28"/>
    </row>
    <row r="8699" spans="8:8" s="24" customFormat="1" ht="12.75" customHeight="1" x14ac:dyDescent="0.2">
      <c r="H8699" s="28"/>
    </row>
    <row r="8700" spans="8:8" s="24" customFormat="1" ht="12.75" customHeight="1" x14ac:dyDescent="0.2">
      <c r="H8700" s="28"/>
    </row>
    <row r="8701" spans="8:8" s="24" customFormat="1" ht="12.75" customHeight="1" x14ac:dyDescent="0.2">
      <c r="H8701" s="28"/>
    </row>
    <row r="8702" spans="8:8" s="24" customFormat="1" ht="12.75" customHeight="1" x14ac:dyDescent="0.2">
      <c r="H8702" s="28"/>
    </row>
    <row r="8703" spans="8:8" s="24" customFormat="1" ht="12.75" customHeight="1" x14ac:dyDescent="0.2">
      <c r="H8703" s="28"/>
    </row>
    <row r="8704" spans="8:8" s="24" customFormat="1" ht="12.75" customHeight="1" x14ac:dyDescent="0.2">
      <c r="H8704" s="28"/>
    </row>
    <row r="8705" spans="8:8" s="24" customFormat="1" ht="12.75" customHeight="1" x14ac:dyDescent="0.2">
      <c r="H8705" s="28"/>
    </row>
    <row r="8706" spans="8:8" s="24" customFormat="1" ht="12.75" customHeight="1" x14ac:dyDescent="0.2">
      <c r="H8706" s="28"/>
    </row>
    <row r="8707" spans="8:8" s="24" customFormat="1" ht="12.75" customHeight="1" x14ac:dyDescent="0.2">
      <c r="H8707" s="28"/>
    </row>
    <row r="8708" spans="8:8" s="24" customFormat="1" ht="12.75" customHeight="1" x14ac:dyDescent="0.2">
      <c r="H8708" s="28"/>
    </row>
    <row r="8709" spans="8:8" s="24" customFormat="1" ht="12.75" customHeight="1" x14ac:dyDescent="0.2">
      <c r="H8709" s="28"/>
    </row>
    <row r="8710" spans="8:8" s="24" customFormat="1" ht="12.75" customHeight="1" x14ac:dyDescent="0.2">
      <c r="H8710" s="28"/>
    </row>
    <row r="8711" spans="8:8" s="24" customFormat="1" ht="12.75" customHeight="1" x14ac:dyDescent="0.2">
      <c r="H8711" s="28"/>
    </row>
    <row r="8712" spans="8:8" s="24" customFormat="1" ht="12.75" customHeight="1" x14ac:dyDescent="0.2">
      <c r="H8712" s="28"/>
    </row>
    <row r="8713" spans="8:8" s="24" customFormat="1" ht="12.75" customHeight="1" x14ac:dyDescent="0.2">
      <c r="H8713" s="28"/>
    </row>
    <row r="8714" spans="8:8" s="24" customFormat="1" ht="12.75" customHeight="1" x14ac:dyDescent="0.2">
      <c r="H8714" s="28"/>
    </row>
    <row r="8715" spans="8:8" s="24" customFormat="1" ht="12.75" customHeight="1" x14ac:dyDescent="0.2">
      <c r="H8715" s="28"/>
    </row>
    <row r="8716" spans="8:8" s="24" customFormat="1" ht="12.75" customHeight="1" x14ac:dyDescent="0.2">
      <c r="H8716" s="28"/>
    </row>
    <row r="8717" spans="8:8" s="24" customFormat="1" ht="12.75" customHeight="1" x14ac:dyDescent="0.2">
      <c r="H8717" s="28"/>
    </row>
    <row r="8718" spans="8:8" s="24" customFormat="1" ht="12.75" customHeight="1" x14ac:dyDescent="0.2">
      <c r="H8718" s="28"/>
    </row>
    <row r="8719" spans="8:8" s="24" customFormat="1" ht="12.75" customHeight="1" x14ac:dyDescent="0.2">
      <c r="H8719" s="28"/>
    </row>
    <row r="8720" spans="8:8" s="24" customFormat="1" ht="12.75" customHeight="1" x14ac:dyDescent="0.2">
      <c r="H8720" s="28"/>
    </row>
    <row r="8721" spans="8:8" s="24" customFormat="1" ht="12.75" customHeight="1" x14ac:dyDescent="0.2">
      <c r="H8721" s="28"/>
    </row>
    <row r="8722" spans="8:8" s="24" customFormat="1" ht="12.75" customHeight="1" x14ac:dyDescent="0.2">
      <c r="H8722" s="28"/>
    </row>
    <row r="8723" spans="8:8" s="24" customFormat="1" ht="12.75" customHeight="1" x14ac:dyDescent="0.2">
      <c r="H8723" s="28"/>
    </row>
    <row r="8724" spans="8:8" s="24" customFormat="1" ht="12.75" customHeight="1" x14ac:dyDescent="0.2">
      <c r="H8724" s="28"/>
    </row>
    <row r="8725" spans="8:8" s="24" customFormat="1" ht="12.75" customHeight="1" x14ac:dyDescent="0.2">
      <c r="H8725" s="28"/>
    </row>
    <row r="8726" spans="8:8" s="24" customFormat="1" ht="12.75" customHeight="1" x14ac:dyDescent="0.2">
      <c r="H8726" s="28"/>
    </row>
    <row r="8727" spans="8:8" s="24" customFormat="1" ht="12.75" customHeight="1" x14ac:dyDescent="0.2">
      <c r="H8727" s="28"/>
    </row>
    <row r="8728" spans="8:8" s="24" customFormat="1" ht="12.75" customHeight="1" x14ac:dyDescent="0.2">
      <c r="H8728" s="28"/>
    </row>
    <row r="8729" spans="8:8" s="24" customFormat="1" ht="12.75" customHeight="1" x14ac:dyDescent="0.2">
      <c r="H8729" s="28"/>
    </row>
    <row r="8730" spans="8:8" s="24" customFormat="1" ht="12.75" customHeight="1" x14ac:dyDescent="0.2">
      <c r="H8730" s="28"/>
    </row>
    <row r="8731" spans="8:8" s="24" customFormat="1" ht="12.75" customHeight="1" x14ac:dyDescent="0.2">
      <c r="H8731" s="28"/>
    </row>
    <row r="8732" spans="8:8" s="24" customFormat="1" ht="12.75" customHeight="1" x14ac:dyDescent="0.2">
      <c r="H8732" s="28"/>
    </row>
    <row r="8733" spans="8:8" s="24" customFormat="1" ht="12.75" customHeight="1" x14ac:dyDescent="0.2">
      <c r="H8733" s="28"/>
    </row>
    <row r="8734" spans="8:8" s="24" customFormat="1" ht="12.75" customHeight="1" x14ac:dyDescent="0.2">
      <c r="H8734" s="28"/>
    </row>
    <row r="8735" spans="8:8" s="24" customFormat="1" ht="12.75" customHeight="1" x14ac:dyDescent="0.2">
      <c r="H8735" s="28"/>
    </row>
    <row r="8736" spans="8:8" s="24" customFormat="1" ht="12.75" customHeight="1" x14ac:dyDescent="0.2">
      <c r="H8736" s="28"/>
    </row>
    <row r="8737" spans="8:8" s="24" customFormat="1" ht="12.75" customHeight="1" x14ac:dyDescent="0.2">
      <c r="H8737" s="28"/>
    </row>
    <row r="8738" spans="8:8" s="24" customFormat="1" ht="12.75" customHeight="1" x14ac:dyDescent="0.2">
      <c r="H8738" s="28"/>
    </row>
    <row r="8739" spans="8:8" s="24" customFormat="1" ht="12.75" customHeight="1" x14ac:dyDescent="0.2">
      <c r="H8739" s="28"/>
    </row>
    <row r="8740" spans="8:8" s="24" customFormat="1" ht="12.75" customHeight="1" x14ac:dyDescent="0.2">
      <c r="H8740" s="28"/>
    </row>
    <row r="8741" spans="8:8" s="24" customFormat="1" ht="12.75" customHeight="1" x14ac:dyDescent="0.2">
      <c r="H8741" s="28"/>
    </row>
    <row r="8742" spans="8:8" s="24" customFormat="1" ht="12.75" customHeight="1" x14ac:dyDescent="0.2">
      <c r="H8742" s="28"/>
    </row>
    <row r="8743" spans="8:8" s="24" customFormat="1" ht="12.75" customHeight="1" x14ac:dyDescent="0.2">
      <c r="H8743" s="28"/>
    </row>
    <row r="8744" spans="8:8" s="24" customFormat="1" ht="12.75" customHeight="1" x14ac:dyDescent="0.2">
      <c r="H8744" s="28"/>
    </row>
    <row r="8745" spans="8:8" s="24" customFormat="1" ht="12.75" customHeight="1" x14ac:dyDescent="0.2">
      <c r="H8745" s="28"/>
    </row>
    <row r="8746" spans="8:8" s="24" customFormat="1" ht="12.75" customHeight="1" x14ac:dyDescent="0.2">
      <c r="H8746" s="28"/>
    </row>
    <row r="8747" spans="8:8" s="24" customFormat="1" ht="12.75" customHeight="1" x14ac:dyDescent="0.2">
      <c r="H8747" s="28"/>
    </row>
    <row r="8748" spans="8:8" s="24" customFormat="1" ht="12.75" customHeight="1" x14ac:dyDescent="0.2">
      <c r="H8748" s="28"/>
    </row>
    <row r="8749" spans="8:8" s="24" customFormat="1" ht="12.75" customHeight="1" x14ac:dyDescent="0.2">
      <c r="H8749" s="28"/>
    </row>
    <row r="8750" spans="8:8" s="24" customFormat="1" ht="12.75" customHeight="1" x14ac:dyDescent="0.2">
      <c r="H8750" s="28"/>
    </row>
    <row r="8751" spans="8:8" s="24" customFormat="1" ht="12.75" customHeight="1" x14ac:dyDescent="0.2">
      <c r="H8751" s="28"/>
    </row>
    <row r="8752" spans="8:8" s="24" customFormat="1" ht="12.75" customHeight="1" x14ac:dyDescent="0.2">
      <c r="H8752" s="28"/>
    </row>
    <row r="8753" spans="8:8" s="24" customFormat="1" ht="12.75" customHeight="1" x14ac:dyDescent="0.2">
      <c r="H8753" s="28"/>
    </row>
    <row r="8754" spans="8:8" s="24" customFormat="1" ht="12.75" customHeight="1" x14ac:dyDescent="0.2">
      <c r="H8754" s="28"/>
    </row>
    <row r="8755" spans="8:8" s="24" customFormat="1" ht="12.75" customHeight="1" x14ac:dyDescent="0.2">
      <c r="H8755" s="28"/>
    </row>
    <row r="8756" spans="8:8" s="24" customFormat="1" ht="12.75" customHeight="1" x14ac:dyDescent="0.2">
      <c r="H8756" s="28"/>
    </row>
    <row r="8757" spans="8:8" s="24" customFormat="1" ht="12.75" customHeight="1" x14ac:dyDescent="0.2">
      <c r="H8757" s="28"/>
    </row>
    <row r="8758" spans="8:8" s="24" customFormat="1" ht="12.75" customHeight="1" x14ac:dyDescent="0.2">
      <c r="H8758" s="28"/>
    </row>
    <row r="8759" spans="8:8" s="24" customFormat="1" ht="12.75" customHeight="1" x14ac:dyDescent="0.2">
      <c r="H8759" s="28"/>
    </row>
    <row r="8760" spans="8:8" s="24" customFormat="1" ht="12.75" customHeight="1" x14ac:dyDescent="0.2">
      <c r="H8760" s="28"/>
    </row>
    <row r="8761" spans="8:8" s="24" customFormat="1" ht="12.75" customHeight="1" x14ac:dyDescent="0.2">
      <c r="H8761" s="28"/>
    </row>
    <row r="8762" spans="8:8" s="24" customFormat="1" ht="12.75" customHeight="1" x14ac:dyDescent="0.2">
      <c r="H8762" s="28"/>
    </row>
    <row r="8763" spans="8:8" s="24" customFormat="1" ht="12.75" customHeight="1" x14ac:dyDescent="0.2">
      <c r="H8763" s="28"/>
    </row>
    <row r="8764" spans="8:8" s="24" customFormat="1" ht="12.75" customHeight="1" x14ac:dyDescent="0.2">
      <c r="H8764" s="28"/>
    </row>
    <row r="8765" spans="8:8" s="24" customFormat="1" ht="12.75" customHeight="1" x14ac:dyDescent="0.2">
      <c r="H8765" s="28"/>
    </row>
    <row r="8766" spans="8:8" s="24" customFormat="1" ht="12.75" customHeight="1" x14ac:dyDescent="0.2">
      <c r="H8766" s="28"/>
    </row>
    <row r="8767" spans="8:8" s="24" customFormat="1" ht="12.75" customHeight="1" x14ac:dyDescent="0.2">
      <c r="H8767" s="28"/>
    </row>
    <row r="8768" spans="8:8" s="24" customFormat="1" ht="12.75" customHeight="1" x14ac:dyDescent="0.2">
      <c r="H8768" s="28"/>
    </row>
    <row r="8769" spans="8:8" s="24" customFormat="1" ht="12.75" customHeight="1" x14ac:dyDescent="0.2">
      <c r="H8769" s="28"/>
    </row>
    <row r="8770" spans="8:8" s="24" customFormat="1" ht="12.75" customHeight="1" x14ac:dyDescent="0.2">
      <c r="H8770" s="28"/>
    </row>
    <row r="8771" spans="8:8" s="24" customFormat="1" ht="12.75" customHeight="1" x14ac:dyDescent="0.2">
      <c r="H8771" s="28"/>
    </row>
    <row r="8772" spans="8:8" s="24" customFormat="1" ht="12.75" customHeight="1" x14ac:dyDescent="0.2">
      <c r="H8772" s="28"/>
    </row>
    <row r="8773" spans="8:8" s="24" customFormat="1" ht="12.75" customHeight="1" x14ac:dyDescent="0.2">
      <c r="H8773" s="28"/>
    </row>
    <row r="8774" spans="8:8" s="24" customFormat="1" ht="12.75" customHeight="1" x14ac:dyDescent="0.2">
      <c r="H8774" s="28"/>
    </row>
    <row r="8775" spans="8:8" s="24" customFormat="1" ht="12.75" customHeight="1" x14ac:dyDescent="0.2">
      <c r="H8775" s="28"/>
    </row>
    <row r="8776" spans="8:8" s="24" customFormat="1" ht="12.75" customHeight="1" x14ac:dyDescent="0.2">
      <c r="H8776" s="28"/>
    </row>
    <row r="8777" spans="8:8" s="24" customFormat="1" ht="12.75" customHeight="1" x14ac:dyDescent="0.2">
      <c r="H8777" s="28"/>
    </row>
    <row r="8778" spans="8:8" s="24" customFormat="1" ht="12.75" customHeight="1" x14ac:dyDescent="0.2">
      <c r="H8778" s="28"/>
    </row>
    <row r="8779" spans="8:8" s="24" customFormat="1" ht="12.75" customHeight="1" x14ac:dyDescent="0.2">
      <c r="H8779" s="28"/>
    </row>
    <row r="8780" spans="8:8" s="24" customFormat="1" ht="12.75" customHeight="1" x14ac:dyDescent="0.2">
      <c r="H8780" s="28"/>
    </row>
    <row r="8781" spans="8:8" s="24" customFormat="1" ht="12.75" customHeight="1" x14ac:dyDescent="0.2">
      <c r="H8781" s="28"/>
    </row>
    <row r="8782" spans="8:8" s="24" customFormat="1" ht="12.75" customHeight="1" x14ac:dyDescent="0.2">
      <c r="H8782" s="28"/>
    </row>
    <row r="8783" spans="8:8" s="24" customFormat="1" ht="12.75" customHeight="1" x14ac:dyDescent="0.2">
      <c r="H8783" s="28"/>
    </row>
    <row r="8784" spans="8:8" s="24" customFormat="1" ht="12.75" customHeight="1" x14ac:dyDescent="0.2">
      <c r="H8784" s="28"/>
    </row>
    <row r="8785" spans="8:8" s="24" customFormat="1" ht="12.75" customHeight="1" x14ac:dyDescent="0.2">
      <c r="H8785" s="28"/>
    </row>
    <row r="8786" spans="8:8" s="24" customFormat="1" ht="12.75" customHeight="1" x14ac:dyDescent="0.2">
      <c r="H8786" s="28"/>
    </row>
    <row r="8787" spans="8:8" s="24" customFormat="1" ht="12.75" customHeight="1" x14ac:dyDescent="0.2">
      <c r="H8787" s="28"/>
    </row>
    <row r="8788" spans="8:8" s="24" customFormat="1" ht="12.75" customHeight="1" x14ac:dyDescent="0.2">
      <c r="H8788" s="28"/>
    </row>
    <row r="8789" spans="8:8" s="24" customFormat="1" ht="12.75" customHeight="1" x14ac:dyDescent="0.2">
      <c r="H8789" s="28"/>
    </row>
    <row r="8790" spans="8:8" s="24" customFormat="1" ht="12.75" customHeight="1" x14ac:dyDescent="0.2">
      <c r="H8790" s="28"/>
    </row>
    <row r="8791" spans="8:8" s="24" customFormat="1" ht="12.75" customHeight="1" x14ac:dyDescent="0.2">
      <c r="H8791" s="28"/>
    </row>
    <row r="8792" spans="8:8" s="24" customFormat="1" ht="12.75" customHeight="1" x14ac:dyDescent="0.2">
      <c r="H8792" s="28"/>
    </row>
    <row r="8793" spans="8:8" s="24" customFormat="1" ht="12.75" customHeight="1" x14ac:dyDescent="0.2">
      <c r="H8793" s="28"/>
    </row>
    <row r="8794" spans="8:8" s="24" customFormat="1" ht="12.75" customHeight="1" x14ac:dyDescent="0.2">
      <c r="H8794" s="28"/>
    </row>
    <row r="8795" spans="8:8" s="24" customFormat="1" ht="12.75" customHeight="1" x14ac:dyDescent="0.2">
      <c r="H8795" s="28"/>
    </row>
    <row r="8796" spans="8:8" s="24" customFormat="1" ht="12.75" customHeight="1" x14ac:dyDescent="0.2">
      <c r="H8796" s="28"/>
    </row>
    <row r="8797" spans="8:8" s="24" customFormat="1" ht="12.75" customHeight="1" x14ac:dyDescent="0.2">
      <c r="H8797" s="28"/>
    </row>
    <row r="8798" spans="8:8" s="24" customFormat="1" ht="12.75" customHeight="1" x14ac:dyDescent="0.2">
      <c r="H8798" s="28"/>
    </row>
    <row r="8799" spans="8:8" s="24" customFormat="1" ht="12.75" customHeight="1" x14ac:dyDescent="0.2">
      <c r="H8799" s="28"/>
    </row>
    <row r="8800" spans="8:8" s="24" customFormat="1" ht="12.75" customHeight="1" x14ac:dyDescent="0.2">
      <c r="H8800" s="28"/>
    </row>
    <row r="8801" spans="8:8" s="24" customFormat="1" ht="12.75" customHeight="1" x14ac:dyDescent="0.2">
      <c r="H8801" s="28"/>
    </row>
    <row r="8802" spans="8:8" s="24" customFormat="1" ht="12.75" customHeight="1" x14ac:dyDescent="0.2">
      <c r="H8802" s="28"/>
    </row>
    <row r="8803" spans="8:8" s="24" customFormat="1" ht="12.75" customHeight="1" x14ac:dyDescent="0.2">
      <c r="H8803" s="28"/>
    </row>
    <row r="8804" spans="8:8" s="24" customFormat="1" ht="12.75" customHeight="1" x14ac:dyDescent="0.2">
      <c r="H8804" s="28"/>
    </row>
    <row r="8805" spans="8:8" s="24" customFormat="1" ht="12.75" customHeight="1" x14ac:dyDescent="0.2">
      <c r="H8805" s="28"/>
    </row>
    <row r="8806" spans="8:8" s="24" customFormat="1" ht="12.75" customHeight="1" x14ac:dyDescent="0.2">
      <c r="H8806" s="28"/>
    </row>
    <row r="8807" spans="8:8" s="24" customFormat="1" ht="12.75" customHeight="1" x14ac:dyDescent="0.2">
      <c r="H8807" s="28"/>
    </row>
    <row r="8808" spans="8:8" s="24" customFormat="1" ht="12.75" customHeight="1" x14ac:dyDescent="0.2">
      <c r="H8808" s="28"/>
    </row>
    <row r="8809" spans="8:8" s="24" customFormat="1" ht="12.75" customHeight="1" x14ac:dyDescent="0.2">
      <c r="H8809" s="28"/>
    </row>
    <row r="8810" spans="8:8" s="24" customFormat="1" ht="12.75" customHeight="1" x14ac:dyDescent="0.2">
      <c r="H8810" s="28"/>
    </row>
    <row r="8811" spans="8:8" s="24" customFormat="1" ht="12.75" customHeight="1" x14ac:dyDescent="0.2">
      <c r="H8811" s="28"/>
    </row>
    <row r="8812" spans="8:8" s="24" customFormat="1" ht="12.75" customHeight="1" x14ac:dyDescent="0.2">
      <c r="H8812" s="28"/>
    </row>
    <row r="8813" spans="8:8" s="24" customFormat="1" ht="12.75" customHeight="1" x14ac:dyDescent="0.2">
      <c r="H8813" s="28"/>
    </row>
    <row r="8814" spans="8:8" s="24" customFormat="1" ht="12.75" customHeight="1" x14ac:dyDescent="0.2">
      <c r="H8814" s="28"/>
    </row>
    <row r="8815" spans="8:8" s="24" customFormat="1" ht="12.75" customHeight="1" x14ac:dyDescent="0.2">
      <c r="H8815" s="28"/>
    </row>
    <row r="8816" spans="8:8" s="24" customFormat="1" ht="12.75" customHeight="1" x14ac:dyDescent="0.2">
      <c r="H8816" s="28"/>
    </row>
    <row r="8817" spans="8:8" s="24" customFormat="1" ht="12.75" customHeight="1" x14ac:dyDescent="0.2">
      <c r="H8817" s="28"/>
    </row>
    <row r="8818" spans="8:8" s="24" customFormat="1" ht="12.75" customHeight="1" x14ac:dyDescent="0.2">
      <c r="H8818" s="28"/>
    </row>
    <row r="8819" spans="8:8" s="24" customFormat="1" ht="12.75" customHeight="1" x14ac:dyDescent="0.2">
      <c r="H8819" s="28"/>
    </row>
    <row r="8820" spans="8:8" s="24" customFormat="1" ht="12.75" customHeight="1" x14ac:dyDescent="0.2">
      <c r="H8820" s="28"/>
    </row>
    <row r="8821" spans="8:8" s="24" customFormat="1" ht="12.75" customHeight="1" x14ac:dyDescent="0.2">
      <c r="H8821" s="28"/>
    </row>
    <row r="8822" spans="8:8" s="24" customFormat="1" ht="12.75" customHeight="1" x14ac:dyDescent="0.2">
      <c r="H8822" s="28"/>
    </row>
    <row r="8823" spans="8:8" s="24" customFormat="1" ht="12.75" customHeight="1" x14ac:dyDescent="0.2">
      <c r="H8823" s="28"/>
    </row>
    <row r="8824" spans="8:8" s="24" customFormat="1" ht="12.75" customHeight="1" x14ac:dyDescent="0.2">
      <c r="H8824" s="28"/>
    </row>
    <row r="8825" spans="8:8" s="24" customFormat="1" ht="12.75" customHeight="1" x14ac:dyDescent="0.2">
      <c r="H8825" s="28"/>
    </row>
    <row r="8826" spans="8:8" s="24" customFormat="1" ht="12.75" customHeight="1" x14ac:dyDescent="0.2">
      <c r="H8826" s="28"/>
    </row>
    <row r="8827" spans="8:8" s="24" customFormat="1" ht="12.75" customHeight="1" x14ac:dyDescent="0.2">
      <c r="H8827" s="28"/>
    </row>
    <row r="8828" spans="8:8" s="24" customFormat="1" ht="12.75" customHeight="1" x14ac:dyDescent="0.2">
      <c r="H8828" s="28"/>
    </row>
    <row r="8829" spans="8:8" s="24" customFormat="1" ht="12.75" customHeight="1" x14ac:dyDescent="0.2">
      <c r="H8829" s="28"/>
    </row>
    <row r="8830" spans="8:8" s="24" customFormat="1" ht="12.75" customHeight="1" x14ac:dyDescent="0.2">
      <c r="H8830" s="28"/>
    </row>
    <row r="8831" spans="8:8" s="24" customFormat="1" ht="12.75" customHeight="1" x14ac:dyDescent="0.2">
      <c r="H8831" s="28"/>
    </row>
    <row r="8832" spans="8:8" s="24" customFormat="1" ht="12.75" customHeight="1" x14ac:dyDescent="0.2">
      <c r="H8832" s="28"/>
    </row>
    <row r="8833" spans="8:8" s="24" customFormat="1" ht="12.75" customHeight="1" x14ac:dyDescent="0.2">
      <c r="H8833" s="28"/>
    </row>
    <row r="8834" spans="8:8" s="24" customFormat="1" ht="12.75" customHeight="1" x14ac:dyDescent="0.2">
      <c r="H8834" s="28"/>
    </row>
    <row r="8835" spans="8:8" s="24" customFormat="1" ht="12.75" customHeight="1" x14ac:dyDescent="0.2">
      <c r="H8835" s="28"/>
    </row>
    <row r="8836" spans="8:8" s="24" customFormat="1" ht="12.75" customHeight="1" x14ac:dyDescent="0.2">
      <c r="H8836" s="28"/>
    </row>
    <row r="8837" spans="8:8" s="24" customFormat="1" ht="12.75" customHeight="1" x14ac:dyDescent="0.2">
      <c r="H8837" s="28"/>
    </row>
    <row r="8838" spans="8:8" s="24" customFormat="1" ht="12.75" customHeight="1" x14ac:dyDescent="0.2">
      <c r="H8838" s="28"/>
    </row>
    <row r="8839" spans="8:8" s="24" customFormat="1" ht="12.75" customHeight="1" x14ac:dyDescent="0.2">
      <c r="H8839" s="28"/>
    </row>
    <row r="8840" spans="8:8" s="24" customFormat="1" ht="12.75" customHeight="1" x14ac:dyDescent="0.2">
      <c r="H8840" s="28"/>
    </row>
    <row r="8841" spans="8:8" s="24" customFormat="1" ht="12.75" customHeight="1" x14ac:dyDescent="0.2">
      <c r="H8841" s="28"/>
    </row>
    <row r="8842" spans="8:8" s="24" customFormat="1" ht="12.75" customHeight="1" x14ac:dyDescent="0.2">
      <c r="H8842" s="28"/>
    </row>
    <row r="8843" spans="8:8" s="24" customFormat="1" ht="12.75" customHeight="1" x14ac:dyDescent="0.2">
      <c r="H8843" s="28"/>
    </row>
    <row r="8844" spans="8:8" s="24" customFormat="1" ht="12.75" customHeight="1" x14ac:dyDescent="0.2">
      <c r="H8844" s="28"/>
    </row>
    <row r="8845" spans="8:8" s="24" customFormat="1" ht="12.75" customHeight="1" x14ac:dyDescent="0.2">
      <c r="H8845" s="28"/>
    </row>
    <row r="8846" spans="8:8" s="24" customFormat="1" ht="12.75" customHeight="1" x14ac:dyDescent="0.2">
      <c r="H8846" s="28"/>
    </row>
    <row r="8847" spans="8:8" s="24" customFormat="1" ht="12.75" customHeight="1" x14ac:dyDescent="0.2">
      <c r="H8847" s="28"/>
    </row>
    <row r="8848" spans="8:8" s="24" customFormat="1" ht="12.75" customHeight="1" x14ac:dyDescent="0.2">
      <c r="H8848" s="28"/>
    </row>
    <row r="8849" spans="8:8" s="24" customFormat="1" ht="12.75" customHeight="1" x14ac:dyDescent="0.2">
      <c r="H8849" s="28"/>
    </row>
    <row r="8850" spans="8:8" s="24" customFormat="1" ht="12.75" customHeight="1" x14ac:dyDescent="0.2">
      <c r="H8850" s="28"/>
    </row>
    <row r="8851" spans="8:8" s="24" customFormat="1" ht="12.75" customHeight="1" x14ac:dyDescent="0.2">
      <c r="H8851" s="28"/>
    </row>
    <row r="8852" spans="8:8" s="24" customFormat="1" ht="12.75" customHeight="1" x14ac:dyDescent="0.2">
      <c r="H8852" s="28"/>
    </row>
    <row r="8853" spans="8:8" s="24" customFormat="1" ht="12.75" customHeight="1" x14ac:dyDescent="0.2">
      <c r="H8853" s="28"/>
    </row>
    <row r="8854" spans="8:8" s="24" customFormat="1" ht="12.75" customHeight="1" x14ac:dyDescent="0.2">
      <c r="H8854" s="28"/>
    </row>
    <row r="8855" spans="8:8" s="24" customFormat="1" ht="12.75" customHeight="1" x14ac:dyDescent="0.2">
      <c r="H8855" s="28"/>
    </row>
    <row r="8856" spans="8:8" s="24" customFormat="1" ht="12.75" customHeight="1" x14ac:dyDescent="0.2">
      <c r="H8856" s="28"/>
    </row>
    <row r="8857" spans="8:8" s="24" customFormat="1" ht="12.75" customHeight="1" x14ac:dyDescent="0.2">
      <c r="H8857" s="28"/>
    </row>
    <row r="8858" spans="8:8" s="24" customFormat="1" ht="12.75" customHeight="1" x14ac:dyDescent="0.2">
      <c r="H8858" s="28"/>
    </row>
    <row r="8859" spans="8:8" s="24" customFormat="1" ht="12.75" customHeight="1" x14ac:dyDescent="0.2">
      <c r="H8859" s="28"/>
    </row>
    <row r="8860" spans="8:8" s="24" customFormat="1" ht="12.75" customHeight="1" x14ac:dyDescent="0.2">
      <c r="H8860" s="28"/>
    </row>
    <row r="8861" spans="8:8" s="24" customFormat="1" ht="12.75" customHeight="1" x14ac:dyDescent="0.2">
      <c r="H8861" s="28"/>
    </row>
    <row r="8862" spans="8:8" s="24" customFormat="1" ht="12.75" customHeight="1" x14ac:dyDescent="0.2">
      <c r="H8862" s="28"/>
    </row>
    <row r="8863" spans="8:8" s="24" customFormat="1" ht="12.75" customHeight="1" x14ac:dyDescent="0.2">
      <c r="H8863" s="28"/>
    </row>
    <row r="8864" spans="8:8" s="24" customFormat="1" ht="12.75" customHeight="1" x14ac:dyDescent="0.2">
      <c r="H8864" s="28"/>
    </row>
    <row r="8865" spans="8:8" s="24" customFormat="1" ht="12.75" customHeight="1" x14ac:dyDescent="0.2">
      <c r="H8865" s="28"/>
    </row>
    <row r="8866" spans="8:8" s="24" customFormat="1" ht="12.75" customHeight="1" x14ac:dyDescent="0.2">
      <c r="H8866" s="28"/>
    </row>
    <row r="8867" spans="8:8" s="24" customFormat="1" ht="12.75" customHeight="1" x14ac:dyDescent="0.2">
      <c r="H8867" s="28"/>
    </row>
    <row r="8868" spans="8:8" s="24" customFormat="1" ht="12.75" customHeight="1" x14ac:dyDescent="0.2">
      <c r="H8868" s="28"/>
    </row>
    <row r="8869" spans="8:8" s="24" customFormat="1" ht="12.75" customHeight="1" x14ac:dyDescent="0.2">
      <c r="H8869" s="28"/>
    </row>
    <row r="8870" spans="8:8" s="24" customFormat="1" ht="12.75" customHeight="1" x14ac:dyDescent="0.2">
      <c r="H8870" s="28"/>
    </row>
    <row r="8871" spans="8:8" s="24" customFormat="1" ht="12.75" customHeight="1" x14ac:dyDescent="0.2">
      <c r="H8871" s="28"/>
    </row>
    <row r="8872" spans="8:8" s="24" customFormat="1" ht="12.75" customHeight="1" x14ac:dyDescent="0.2">
      <c r="H8872" s="28"/>
    </row>
    <row r="8873" spans="8:8" s="24" customFormat="1" ht="12.75" customHeight="1" x14ac:dyDescent="0.2">
      <c r="H8873" s="28"/>
    </row>
    <row r="8874" spans="8:8" s="24" customFormat="1" ht="12.75" customHeight="1" x14ac:dyDescent="0.2">
      <c r="H8874" s="28"/>
    </row>
    <row r="8875" spans="8:8" s="24" customFormat="1" ht="12.75" customHeight="1" x14ac:dyDescent="0.2">
      <c r="H8875" s="28"/>
    </row>
    <row r="8876" spans="8:8" s="24" customFormat="1" ht="12.75" customHeight="1" x14ac:dyDescent="0.2">
      <c r="H8876" s="28"/>
    </row>
    <row r="8877" spans="8:8" s="24" customFormat="1" ht="12.75" customHeight="1" x14ac:dyDescent="0.2">
      <c r="H8877" s="28"/>
    </row>
    <row r="8878" spans="8:8" s="24" customFormat="1" ht="12.75" customHeight="1" x14ac:dyDescent="0.2">
      <c r="H8878" s="28"/>
    </row>
    <row r="8879" spans="8:8" s="24" customFormat="1" ht="12.75" customHeight="1" x14ac:dyDescent="0.2">
      <c r="H8879" s="28"/>
    </row>
    <row r="8880" spans="8:8" s="24" customFormat="1" ht="12.75" customHeight="1" x14ac:dyDescent="0.2">
      <c r="H8880" s="28"/>
    </row>
    <row r="8881" spans="8:8" s="24" customFormat="1" ht="12.75" customHeight="1" x14ac:dyDescent="0.2">
      <c r="H8881" s="28"/>
    </row>
    <row r="8882" spans="8:8" s="24" customFormat="1" ht="12.75" customHeight="1" x14ac:dyDescent="0.2">
      <c r="H8882" s="28"/>
    </row>
    <row r="8883" spans="8:8" s="24" customFormat="1" ht="12.75" customHeight="1" x14ac:dyDescent="0.2">
      <c r="H8883" s="28"/>
    </row>
    <row r="8884" spans="8:8" s="24" customFormat="1" ht="12.75" customHeight="1" x14ac:dyDescent="0.2">
      <c r="H8884" s="28"/>
    </row>
    <row r="8885" spans="8:8" s="24" customFormat="1" ht="12.75" customHeight="1" x14ac:dyDescent="0.2">
      <c r="H8885" s="28"/>
    </row>
    <row r="8886" spans="8:8" s="24" customFormat="1" ht="12.75" customHeight="1" x14ac:dyDescent="0.2">
      <c r="H8886" s="28"/>
    </row>
    <row r="8887" spans="8:8" s="24" customFormat="1" ht="12.75" customHeight="1" x14ac:dyDescent="0.2">
      <c r="H8887" s="28"/>
    </row>
    <row r="8888" spans="8:8" s="24" customFormat="1" ht="12.75" customHeight="1" x14ac:dyDescent="0.2">
      <c r="H8888" s="28"/>
    </row>
    <row r="8889" spans="8:8" s="24" customFormat="1" ht="12.75" customHeight="1" x14ac:dyDescent="0.2">
      <c r="H8889" s="28"/>
    </row>
    <row r="8890" spans="8:8" s="24" customFormat="1" ht="12.75" customHeight="1" x14ac:dyDescent="0.2">
      <c r="H8890" s="28"/>
    </row>
    <row r="8891" spans="8:8" s="24" customFormat="1" ht="12.75" customHeight="1" x14ac:dyDescent="0.2">
      <c r="H8891" s="28"/>
    </row>
    <row r="8892" spans="8:8" s="24" customFormat="1" ht="12.75" customHeight="1" x14ac:dyDescent="0.2">
      <c r="H8892" s="28"/>
    </row>
    <row r="8893" spans="8:8" s="24" customFormat="1" ht="12.75" customHeight="1" x14ac:dyDescent="0.2">
      <c r="H8893" s="28"/>
    </row>
    <row r="8894" spans="8:8" s="24" customFormat="1" ht="12.75" customHeight="1" x14ac:dyDescent="0.2">
      <c r="H8894" s="28"/>
    </row>
    <row r="8895" spans="8:8" s="24" customFormat="1" ht="12.75" customHeight="1" x14ac:dyDescent="0.2">
      <c r="H8895" s="28"/>
    </row>
    <row r="8896" spans="8:8" s="24" customFormat="1" ht="12.75" customHeight="1" x14ac:dyDescent="0.2">
      <c r="H8896" s="28"/>
    </row>
    <row r="8897" spans="8:8" s="24" customFormat="1" ht="12.75" customHeight="1" x14ac:dyDescent="0.2">
      <c r="H8897" s="28"/>
    </row>
    <row r="8898" spans="8:8" s="24" customFormat="1" ht="12.75" customHeight="1" x14ac:dyDescent="0.2">
      <c r="H8898" s="28"/>
    </row>
    <row r="8899" spans="8:8" s="24" customFormat="1" ht="12.75" customHeight="1" x14ac:dyDescent="0.2">
      <c r="H8899" s="28"/>
    </row>
    <row r="8900" spans="8:8" s="24" customFormat="1" ht="12.75" customHeight="1" x14ac:dyDescent="0.2">
      <c r="H8900" s="28"/>
    </row>
    <row r="8901" spans="8:8" s="24" customFormat="1" ht="12.75" customHeight="1" x14ac:dyDescent="0.2">
      <c r="H8901" s="28"/>
    </row>
    <row r="8902" spans="8:8" s="24" customFormat="1" ht="12.75" customHeight="1" x14ac:dyDescent="0.2">
      <c r="H8902" s="28"/>
    </row>
    <row r="8903" spans="8:8" s="24" customFormat="1" ht="12.75" customHeight="1" x14ac:dyDescent="0.2">
      <c r="H8903" s="28"/>
    </row>
    <row r="8904" spans="8:8" s="24" customFormat="1" ht="12.75" customHeight="1" x14ac:dyDescent="0.2">
      <c r="H8904" s="28"/>
    </row>
    <row r="8905" spans="8:8" s="24" customFormat="1" ht="12.75" customHeight="1" x14ac:dyDescent="0.2">
      <c r="H8905" s="28"/>
    </row>
    <row r="8906" spans="8:8" s="24" customFormat="1" ht="12.75" customHeight="1" x14ac:dyDescent="0.2">
      <c r="H8906" s="28"/>
    </row>
    <row r="8907" spans="8:8" s="24" customFormat="1" ht="12.75" customHeight="1" x14ac:dyDescent="0.2">
      <c r="H8907" s="28"/>
    </row>
    <row r="8908" spans="8:8" s="24" customFormat="1" ht="12.75" customHeight="1" x14ac:dyDescent="0.2">
      <c r="H8908" s="28"/>
    </row>
    <row r="8909" spans="8:8" s="24" customFormat="1" ht="12.75" customHeight="1" x14ac:dyDescent="0.2">
      <c r="H8909" s="28"/>
    </row>
    <row r="8910" spans="8:8" s="24" customFormat="1" ht="12.75" customHeight="1" x14ac:dyDescent="0.2">
      <c r="H8910" s="28"/>
    </row>
    <row r="8911" spans="8:8" s="24" customFormat="1" ht="12.75" customHeight="1" x14ac:dyDescent="0.2">
      <c r="H8911" s="28"/>
    </row>
    <row r="8912" spans="8:8" s="24" customFormat="1" ht="12.75" customHeight="1" x14ac:dyDescent="0.2">
      <c r="H8912" s="28"/>
    </row>
    <row r="8913" spans="8:8" s="24" customFormat="1" ht="12.75" customHeight="1" x14ac:dyDescent="0.2">
      <c r="H8913" s="28"/>
    </row>
    <row r="8914" spans="8:8" s="24" customFormat="1" ht="12.75" customHeight="1" x14ac:dyDescent="0.2">
      <c r="H8914" s="28"/>
    </row>
    <row r="8915" spans="8:8" s="24" customFormat="1" ht="12.75" customHeight="1" x14ac:dyDescent="0.2">
      <c r="H8915" s="28"/>
    </row>
    <row r="8916" spans="8:8" s="24" customFormat="1" ht="12.75" customHeight="1" x14ac:dyDescent="0.2">
      <c r="H8916" s="28"/>
    </row>
    <row r="8917" spans="8:8" s="24" customFormat="1" ht="12.75" customHeight="1" x14ac:dyDescent="0.2">
      <c r="H8917" s="28"/>
    </row>
    <row r="8918" spans="8:8" s="24" customFormat="1" ht="12.75" customHeight="1" x14ac:dyDescent="0.2">
      <c r="H8918" s="28"/>
    </row>
    <row r="8919" spans="8:8" s="24" customFormat="1" ht="12.75" customHeight="1" x14ac:dyDescent="0.2">
      <c r="H8919" s="28"/>
    </row>
    <row r="8920" spans="8:8" s="24" customFormat="1" ht="12.75" customHeight="1" x14ac:dyDescent="0.2">
      <c r="H8920" s="28"/>
    </row>
    <row r="8921" spans="8:8" s="24" customFormat="1" ht="12.75" customHeight="1" x14ac:dyDescent="0.2">
      <c r="H8921" s="28"/>
    </row>
    <row r="8922" spans="8:8" s="24" customFormat="1" ht="12.75" customHeight="1" x14ac:dyDescent="0.2">
      <c r="H8922" s="28"/>
    </row>
    <row r="8923" spans="8:8" s="24" customFormat="1" ht="12.75" customHeight="1" x14ac:dyDescent="0.2">
      <c r="H8923" s="28"/>
    </row>
    <row r="8924" spans="8:8" s="24" customFormat="1" ht="12.75" customHeight="1" x14ac:dyDescent="0.2">
      <c r="H8924" s="28"/>
    </row>
    <row r="8925" spans="8:8" s="24" customFormat="1" ht="12.75" customHeight="1" x14ac:dyDescent="0.2">
      <c r="H8925" s="28"/>
    </row>
    <row r="8926" spans="8:8" s="24" customFormat="1" ht="12.75" customHeight="1" x14ac:dyDescent="0.2">
      <c r="H8926" s="28"/>
    </row>
    <row r="8927" spans="8:8" s="24" customFormat="1" ht="12.75" customHeight="1" x14ac:dyDescent="0.2">
      <c r="H8927" s="28"/>
    </row>
    <row r="8928" spans="8:8" s="24" customFormat="1" ht="12.75" customHeight="1" x14ac:dyDescent="0.2">
      <c r="H8928" s="28"/>
    </row>
    <row r="8929" spans="8:8" s="24" customFormat="1" ht="12.75" customHeight="1" x14ac:dyDescent="0.2">
      <c r="H8929" s="28"/>
    </row>
    <row r="8930" spans="8:8" s="24" customFormat="1" ht="12.75" customHeight="1" x14ac:dyDescent="0.2">
      <c r="H8930" s="28"/>
    </row>
    <row r="8931" spans="8:8" s="24" customFormat="1" ht="12.75" customHeight="1" x14ac:dyDescent="0.2">
      <c r="H8931" s="28"/>
    </row>
    <row r="8932" spans="8:8" s="24" customFormat="1" ht="12.75" customHeight="1" x14ac:dyDescent="0.2">
      <c r="H8932" s="28"/>
    </row>
    <row r="8933" spans="8:8" s="24" customFormat="1" ht="12.75" customHeight="1" x14ac:dyDescent="0.2">
      <c r="H8933" s="28"/>
    </row>
    <row r="8934" spans="8:8" s="24" customFormat="1" ht="12.75" customHeight="1" x14ac:dyDescent="0.2">
      <c r="H8934" s="28"/>
    </row>
    <row r="8935" spans="8:8" s="24" customFormat="1" ht="12.75" customHeight="1" x14ac:dyDescent="0.2">
      <c r="H8935" s="28"/>
    </row>
    <row r="8936" spans="8:8" s="24" customFormat="1" ht="12.75" customHeight="1" x14ac:dyDescent="0.2">
      <c r="H8936" s="28"/>
    </row>
    <row r="8937" spans="8:8" s="24" customFormat="1" ht="12.75" customHeight="1" x14ac:dyDescent="0.2">
      <c r="H8937" s="28"/>
    </row>
    <row r="8938" spans="8:8" s="24" customFormat="1" ht="12.75" customHeight="1" x14ac:dyDescent="0.2">
      <c r="H8938" s="28"/>
    </row>
    <row r="8939" spans="8:8" s="24" customFormat="1" ht="12.75" customHeight="1" x14ac:dyDescent="0.2">
      <c r="H8939" s="28"/>
    </row>
    <row r="8940" spans="8:8" s="24" customFormat="1" ht="12.75" customHeight="1" x14ac:dyDescent="0.2">
      <c r="H8940" s="28"/>
    </row>
    <row r="8941" spans="8:8" s="24" customFormat="1" ht="12.75" customHeight="1" x14ac:dyDescent="0.2">
      <c r="H8941" s="28"/>
    </row>
    <row r="8942" spans="8:8" s="24" customFormat="1" ht="12.75" customHeight="1" x14ac:dyDescent="0.2">
      <c r="H8942" s="28"/>
    </row>
    <row r="8943" spans="8:8" s="24" customFormat="1" ht="12.75" customHeight="1" x14ac:dyDescent="0.2">
      <c r="H8943" s="28"/>
    </row>
    <row r="8944" spans="8:8" s="24" customFormat="1" ht="12.75" customHeight="1" x14ac:dyDescent="0.2">
      <c r="H8944" s="28"/>
    </row>
    <row r="8945" spans="8:8" s="24" customFormat="1" ht="12.75" customHeight="1" x14ac:dyDescent="0.2">
      <c r="H8945" s="28"/>
    </row>
    <row r="8946" spans="8:8" s="24" customFormat="1" ht="12.75" customHeight="1" x14ac:dyDescent="0.2">
      <c r="H8946" s="28"/>
    </row>
    <row r="8947" spans="8:8" s="24" customFormat="1" ht="12.75" customHeight="1" x14ac:dyDescent="0.2">
      <c r="H8947" s="28"/>
    </row>
    <row r="8948" spans="8:8" s="24" customFormat="1" ht="12.75" customHeight="1" x14ac:dyDescent="0.2">
      <c r="H8948" s="28"/>
    </row>
    <row r="8949" spans="8:8" s="24" customFormat="1" ht="12.75" customHeight="1" x14ac:dyDescent="0.2">
      <c r="H8949" s="28"/>
    </row>
    <row r="8950" spans="8:8" s="24" customFormat="1" ht="12.75" customHeight="1" x14ac:dyDescent="0.2">
      <c r="H8950" s="28"/>
    </row>
    <row r="8951" spans="8:8" s="24" customFormat="1" ht="12.75" customHeight="1" x14ac:dyDescent="0.2">
      <c r="H8951" s="28"/>
    </row>
    <row r="8952" spans="8:8" s="24" customFormat="1" ht="12.75" customHeight="1" x14ac:dyDescent="0.2">
      <c r="H8952" s="28"/>
    </row>
    <row r="8953" spans="8:8" s="24" customFormat="1" ht="12.75" customHeight="1" x14ac:dyDescent="0.2">
      <c r="H8953" s="28"/>
    </row>
    <row r="8954" spans="8:8" s="24" customFormat="1" ht="12.75" customHeight="1" x14ac:dyDescent="0.2">
      <c r="H8954" s="28"/>
    </row>
    <row r="8955" spans="8:8" s="24" customFormat="1" ht="12.75" customHeight="1" x14ac:dyDescent="0.2">
      <c r="H8955" s="28"/>
    </row>
    <row r="8956" spans="8:8" s="24" customFormat="1" ht="12.75" customHeight="1" x14ac:dyDescent="0.2">
      <c r="H8956" s="28"/>
    </row>
    <row r="8957" spans="8:8" s="24" customFormat="1" ht="12.75" customHeight="1" x14ac:dyDescent="0.2">
      <c r="H8957" s="28"/>
    </row>
    <row r="8958" spans="8:8" s="24" customFormat="1" ht="12.75" customHeight="1" x14ac:dyDescent="0.2">
      <c r="H8958" s="28"/>
    </row>
    <row r="8959" spans="8:8" s="24" customFormat="1" ht="12.75" customHeight="1" x14ac:dyDescent="0.2">
      <c r="H8959" s="28"/>
    </row>
    <row r="8960" spans="8:8" s="24" customFormat="1" ht="12.75" customHeight="1" x14ac:dyDescent="0.2">
      <c r="H8960" s="28"/>
    </row>
    <row r="8961" spans="8:8" s="24" customFormat="1" ht="12.75" customHeight="1" x14ac:dyDescent="0.2">
      <c r="H8961" s="28"/>
    </row>
    <row r="8962" spans="8:8" s="24" customFormat="1" ht="12.75" customHeight="1" x14ac:dyDescent="0.2">
      <c r="H8962" s="28"/>
    </row>
    <row r="8963" spans="8:8" s="24" customFormat="1" ht="12.75" customHeight="1" x14ac:dyDescent="0.2">
      <c r="H8963" s="28"/>
    </row>
    <row r="8964" spans="8:8" s="24" customFormat="1" ht="12.75" customHeight="1" x14ac:dyDescent="0.2">
      <c r="H8964" s="28"/>
    </row>
    <row r="8965" spans="8:8" s="24" customFormat="1" ht="12.75" customHeight="1" x14ac:dyDescent="0.2">
      <c r="H8965" s="28"/>
    </row>
    <row r="8966" spans="8:8" s="24" customFormat="1" ht="12.75" customHeight="1" x14ac:dyDescent="0.2">
      <c r="H8966" s="28"/>
    </row>
    <row r="8967" spans="8:8" s="24" customFormat="1" ht="12.75" customHeight="1" x14ac:dyDescent="0.2">
      <c r="H8967" s="28"/>
    </row>
    <row r="8968" spans="8:8" s="24" customFormat="1" ht="12.75" customHeight="1" x14ac:dyDescent="0.2">
      <c r="H8968" s="28"/>
    </row>
    <row r="8969" spans="8:8" s="24" customFormat="1" ht="12.75" customHeight="1" x14ac:dyDescent="0.2">
      <c r="H8969" s="28"/>
    </row>
    <row r="8970" spans="8:8" s="24" customFormat="1" ht="12.75" customHeight="1" x14ac:dyDescent="0.2">
      <c r="H8970" s="28"/>
    </row>
    <row r="8971" spans="8:8" s="24" customFormat="1" ht="12.75" customHeight="1" x14ac:dyDescent="0.2">
      <c r="H8971" s="28"/>
    </row>
    <row r="8972" spans="8:8" s="24" customFormat="1" ht="12.75" customHeight="1" x14ac:dyDescent="0.2">
      <c r="H8972" s="28"/>
    </row>
    <row r="8973" spans="8:8" s="24" customFormat="1" ht="12.75" customHeight="1" x14ac:dyDescent="0.2">
      <c r="H8973" s="28"/>
    </row>
    <row r="8974" spans="8:8" s="24" customFormat="1" ht="12.75" customHeight="1" x14ac:dyDescent="0.2">
      <c r="H8974" s="28"/>
    </row>
    <row r="8975" spans="8:8" s="24" customFormat="1" ht="12.75" customHeight="1" x14ac:dyDescent="0.2">
      <c r="H8975" s="28"/>
    </row>
    <row r="8976" spans="8:8" s="24" customFormat="1" ht="12.75" customHeight="1" x14ac:dyDescent="0.2">
      <c r="H8976" s="28"/>
    </row>
    <row r="8977" spans="8:8" s="24" customFormat="1" ht="12.75" customHeight="1" x14ac:dyDescent="0.2">
      <c r="H8977" s="28"/>
    </row>
    <row r="8978" spans="8:8" s="24" customFormat="1" ht="12.75" customHeight="1" x14ac:dyDescent="0.2">
      <c r="H8978" s="28"/>
    </row>
    <row r="8979" spans="8:8" s="24" customFormat="1" ht="12.75" customHeight="1" x14ac:dyDescent="0.2">
      <c r="H8979" s="28"/>
    </row>
    <row r="8980" spans="8:8" s="24" customFormat="1" ht="12.75" customHeight="1" x14ac:dyDescent="0.2">
      <c r="H8980" s="28"/>
    </row>
    <row r="8981" spans="8:8" s="24" customFormat="1" ht="12.75" customHeight="1" x14ac:dyDescent="0.2">
      <c r="H8981" s="28"/>
    </row>
    <row r="8982" spans="8:8" s="24" customFormat="1" ht="12.75" customHeight="1" x14ac:dyDescent="0.2">
      <c r="H8982" s="28"/>
    </row>
    <row r="8983" spans="8:8" s="24" customFormat="1" ht="12.75" customHeight="1" x14ac:dyDescent="0.2">
      <c r="H8983" s="28"/>
    </row>
    <row r="8984" spans="8:8" s="24" customFormat="1" ht="12.75" customHeight="1" x14ac:dyDescent="0.2">
      <c r="H8984" s="28"/>
    </row>
    <row r="8985" spans="8:8" s="24" customFormat="1" ht="12.75" customHeight="1" x14ac:dyDescent="0.2">
      <c r="H8985" s="28"/>
    </row>
    <row r="8986" spans="8:8" s="24" customFormat="1" ht="12.75" customHeight="1" x14ac:dyDescent="0.2">
      <c r="H8986" s="28"/>
    </row>
    <row r="8987" spans="8:8" s="24" customFormat="1" ht="12.75" customHeight="1" x14ac:dyDescent="0.2">
      <c r="H8987" s="28"/>
    </row>
    <row r="8988" spans="8:8" s="24" customFormat="1" ht="12.75" customHeight="1" x14ac:dyDescent="0.2">
      <c r="H8988" s="28"/>
    </row>
    <row r="8989" spans="8:8" s="24" customFormat="1" ht="12.75" customHeight="1" x14ac:dyDescent="0.2">
      <c r="H8989" s="28"/>
    </row>
    <row r="8990" spans="8:8" s="24" customFormat="1" ht="12.75" customHeight="1" x14ac:dyDescent="0.2">
      <c r="H8990" s="28"/>
    </row>
    <row r="8991" spans="8:8" s="24" customFormat="1" ht="12.75" customHeight="1" x14ac:dyDescent="0.2">
      <c r="H8991" s="28"/>
    </row>
    <row r="8992" spans="8:8" s="24" customFormat="1" ht="12.75" customHeight="1" x14ac:dyDescent="0.2">
      <c r="H8992" s="28"/>
    </row>
    <row r="8993" spans="8:8" s="24" customFormat="1" ht="12.75" customHeight="1" x14ac:dyDescent="0.2">
      <c r="H8993" s="28"/>
    </row>
    <row r="8994" spans="8:8" s="24" customFormat="1" ht="12.75" customHeight="1" x14ac:dyDescent="0.2">
      <c r="H8994" s="28"/>
    </row>
    <row r="8995" spans="8:8" s="24" customFormat="1" ht="12.75" customHeight="1" x14ac:dyDescent="0.2">
      <c r="H8995" s="28"/>
    </row>
    <row r="8996" spans="8:8" s="24" customFormat="1" ht="12.75" customHeight="1" x14ac:dyDescent="0.2">
      <c r="H8996" s="28"/>
    </row>
    <row r="8997" spans="8:8" s="24" customFormat="1" ht="12.75" customHeight="1" x14ac:dyDescent="0.2">
      <c r="H8997" s="28"/>
    </row>
    <row r="8998" spans="8:8" s="24" customFormat="1" ht="12.75" customHeight="1" x14ac:dyDescent="0.2">
      <c r="H8998" s="28"/>
    </row>
    <row r="8999" spans="8:8" s="24" customFormat="1" ht="12.75" customHeight="1" x14ac:dyDescent="0.2">
      <c r="H8999" s="28"/>
    </row>
    <row r="9000" spans="8:8" s="24" customFormat="1" ht="12.75" customHeight="1" x14ac:dyDescent="0.2">
      <c r="H9000" s="28"/>
    </row>
    <row r="9001" spans="8:8" s="24" customFormat="1" ht="12.75" customHeight="1" x14ac:dyDescent="0.2">
      <c r="H9001" s="28"/>
    </row>
    <row r="9002" spans="8:8" s="24" customFormat="1" ht="12.75" customHeight="1" x14ac:dyDescent="0.2">
      <c r="H9002" s="28"/>
    </row>
    <row r="9003" spans="8:8" s="24" customFormat="1" ht="12.75" customHeight="1" x14ac:dyDescent="0.2">
      <c r="H9003" s="28"/>
    </row>
    <row r="9004" spans="8:8" s="24" customFormat="1" ht="12.75" customHeight="1" x14ac:dyDescent="0.2">
      <c r="H9004" s="28"/>
    </row>
    <row r="9005" spans="8:8" s="24" customFormat="1" ht="12.75" customHeight="1" x14ac:dyDescent="0.2">
      <c r="H9005" s="28"/>
    </row>
    <row r="9006" spans="8:8" s="24" customFormat="1" ht="12.75" customHeight="1" x14ac:dyDescent="0.2">
      <c r="H9006" s="28"/>
    </row>
    <row r="9007" spans="8:8" s="24" customFormat="1" ht="12.75" customHeight="1" x14ac:dyDescent="0.2">
      <c r="H9007" s="28"/>
    </row>
    <row r="9008" spans="8:8" s="24" customFormat="1" ht="12.75" customHeight="1" x14ac:dyDescent="0.2">
      <c r="H9008" s="28"/>
    </row>
    <row r="9009" spans="8:8" s="24" customFormat="1" ht="12.75" customHeight="1" x14ac:dyDescent="0.2">
      <c r="H9009" s="28"/>
    </row>
    <row r="9010" spans="8:8" s="24" customFormat="1" ht="12.75" customHeight="1" x14ac:dyDescent="0.2">
      <c r="H9010" s="28"/>
    </row>
    <row r="9011" spans="8:8" s="24" customFormat="1" ht="12.75" customHeight="1" x14ac:dyDescent="0.2">
      <c r="H9011" s="28"/>
    </row>
    <row r="9012" spans="8:8" s="24" customFormat="1" ht="12.75" customHeight="1" x14ac:dyDescent="0.2">
      <c r="H9012" s="28"/>
    </row>
    <row r="9013" spans="8:8" s="24" customFormat="1" ht="12.75" customHeight="1" x14ac:dyDescent="0.2">
      <c r="H9013" s="28"/>
    </row>
    <row r="9014" spans="8:8" s="24" customFormat="1" ht="12.75" customHeight="1" x14ac:dyDescent="0.2">
      <c r="H9014" s="28"/>
    </row>
    <row r="9015" spans="8:8" s="24" customFormat="1" ht="12.75" customHeight="1" x14ac:dyDescent="0.2">
      <c r="H9015" s="28"/>
    </row>
    <row r="9016" spans="8:8" s="24" customFormat="1" ht="12.75" customHeight="1" x14ac:dyDescent="0.2">
      <c r="H9016" s="28"/>
    </row>
    <row r="9017" spans="8:8" s="24" customFormat="1" ht="12.75" customHeight="1" x14ac:dyDescent="0.2">
      <c r="H9017" s="28"/>
    </row>
    <row r="9018" spans="8:8" s="24" customFormat="1" ht="12.75" customHeight="1" x14ac:dyDescent="0.2">
      <c r="H9018" s="28"/>
    </row>
    <row r="9019" spans="8:8" s="24" customFormat="1" ht="12.75" customHeight="1" x14ac:dyDescent="0.2">
      <c r="H9019" s="28"/>
    </row>
    <row r="9020" spans="8:8" s="24" customFormat="1" ht="12.75" customHeight="1" x14ac:dyDescent="0.2">
      <c r="H9020" s="28"/>
    </row>
    <row r="9021" spans="8:8" s="24" customFormat="1" ht="12.75" customHeight="1" x14ac:dyDescent="0.2">
      <c r="H9021" s="28"/>
    </row>
    <row r="9022" spans="8:8" s="24" customFormat="1" ht="12.75" customHeight="1" x14ac:dyDescent="0.2">
      <c r="H9022" s="28"/>
    </row>
    <row r="9023" spans="8:8" s="24" customFormat="1" ht="12.75" customHeight="1" x14ac:dyDescent="0.2">
      <c r="H9023" s="28"/>
    </row>
    <row r="9024" spans="8:8" s="24" customFormat="1" ht="12.75" customHeight="1" x14ac:dyDescent="0.2">
      <c r="H9024" s="28"/>
    </row>
    <row r="9025" spans="8:8" s="24" customFormat="1" ht="12.75" customHeight="1" x14ac:dyDescent="0.2">
      <c r="H9025" s="28"/>
    </row>
    <row r="9026" spans="8:8" s="24" customFormat="1" ht="12.75" customHeight="1" x14ac:dyDescent="0.2">
      <c r="H9026" s="28"/>
    </row>
    <row r="9027" spans="8:8" s="24" customFormat="1" ht="12.75" customHeight="1" x14ac:dyDescent="0.2">
      <c r="H9027" s="28"/>
    </row>
    <row r="9028" spans="8:8" s="24" customFormat="1" ht="12.75" customHeight="1" x14ac:dyDescent="0.2">
      <c r="H9028" s="28"/>
    </row>
    <row r="9029" spans="8:8" s="24" customFormat="1" ht="12.75" customHeight="1" x14ac:dyDescent="0.2">
      <c r="H9029" s="28"/>
    </row>
    <row r="9030" spans="8:8" s="24" customFormat="1" ht="12.75" customHeight="1" x14ac:dyDescent="0.2">
      <c r="H9030" s="28"/>
    </row>
    <row r="9031" spans="8:8" s="24" customFormat="1" ht="12.75" customHeight="1" x14ac:dyDescent="0.2">
      <c r="H9031" s="28"/>
    </row>
    <row r="9032" spans="8:8" s="24" customFormat="1" ht="12.75" customHeight="1" x14ac:dyDescent="0.2">
      <c r="H9032" s="28"/>
    </row>
    <row r="9033" spans="8:8" s="24" customFormat="1" ht="12.75" customHeight="1" x14ac:dyDescent="0.2">
      <c r="H9033" s="28"/>
    </row>
    <row r="9034" spans="8:8" s="24" customFormat="1" ht="12.75" customHeight="1" x14ac:dyDescent="0.2">
      <c r="H9034" s="28"/>
    </row>
    <row r="9035" spans="8:8" s="24" customFormat="1" ht="12.75" customHeight="1" x14ac:dyDescent="0.2">
      <c r="H9035" s="28"/>
    </row>
    <row r="9036" spans="8:8" s="24" customFormat="1" ht="12.75" customHeight="1" x14ac:dyDescent="0.2">
      <c r="H9036" s="28"/>
    </row>
    <row r="9037" spans="8:8" s="24" customFormat="1" ht="12.75" customHeight="1" x14ac:dyDescent="0.2">
      <c r="H9037" s="28"/>
    </row>
    <row r="9038" spans="8:8" s="24" customFormat="1" ht="12.75" customHeight="1" x14ac:dyDescent="0.2">
      <c r="H9038" s="28"/>
    </row>
    <row r="9039" spans="8:8" s="24" customFormat="1" ht="12.75" customHeight="1" x14ac:dyDescent="0.2">
      <c r="H9039" s="28"/>
    </row>
    <row r="9040" spans="8:8" s="24" customFormat="1" ht="12.75" customHeight="1" x14ac:dyDescent="0.2">
      <c r="H9040" s="28"/>
    </row>
    <row r="9041" spans="8:8" s="24" customFormat="1" ht="12.75" customHeight="1" x14ac:dyDescent="0.2">
      <c r="H9041" s="28"/>
    </row>
    <row r="9042" spans="8:8" s="24" customFormat="1" ht="12.75" customHeight="1" x14ac:dyDescent="0.2">
      <c r="H9042" s="28"/>
    </row>
    <row r="9043" spans="8:8" s="24" customFormat="1" ht="12.75" customHeight="1" x14ac:dyDescent="0.2">
      <c r="H9043" s="28"/>
    </row>
    <row r="9044" spans="8:8" s="24" customFormat="1" ht="12.75" customHeight="1" x14ac:dyDescent="0.2">
      <c r="H9044" s="28"/>
    </row>
    <row r="9045" spans="8:8" s="24" customFormat="1" ht="12.75" customHeight="1" x14ac:dyDescent="0.2">
      <c r="H9045" s="28"/>
    </row>
    <row r="9046" spans="8:8" s="24" customFormat="1" ht="12.75" customHeight="1" x14ac:dyDescent="0.2">
      <c r="H9046" s="28"/>
    </row>
    <row r="9047" spans="8:8" s="24" customFormat="1" ht="12.75" customHeight="1" x14ac:dyDescent="0.2">
      <c r="H9047" s="28"/>
    </row>
    <row r="9048" spans="8:8" s="24" customFormat="1" ht="12.75" customHeight="1" x14ac:dyDescent="0.2">
      <c r="H9048" s="28"/>
    </row>
    <row r="9049" spans="8:8" s="24" customFormat="1" ht="12.75" customHeight="1" x14ac:dyDescent="0.2">
      <c r="H9049" s="28"/>
    </row>
    <row r="9050" spans="8:8" s="24" customFormat="1" ht="12.75" customHeight="1" x14ac:dyDescent="0.2">
      <c r="H9050" s="28"/>
    </row>
    <row r="9051" spans="8:8" s="24" customFormat="1" ht="12.75" customHeight="1" x14ac:dyDescent="0.2">
      <c r="H9051" s="28"/>
    </row>
    <row r="9052" spans="8:8" s="24" customFormat="1" ht="12.75" customHeight="1" x14ac:dyDescent="0.2">
      <c r="H9052" s="28"/>
    </row>
    <row r="9053" spans="8:8" s="24" customFormat="1" ht="12.75" customHeight="1" x14ac:dyDescent="0.2">
      <c r="H9053" s="28"/>
    </row>
    <row r="9054" spans="8:8" s="24" customFormat="1" ht="12.75" customHeight="1" x14ac:dyDescent="0.2">
      <c r="H9054" s="28"/>
    </row>
    <row r="9055" spans="8:8" s="24" customFormat="1" ht="12.75" customHeight="1" x14ac:dyDescent="0.2">
      <c r="H9055" s="28"/>
    </row>
    <row r="9056" spans="8:8" s="24" customFormat="1" ht="12.75" customHeight="1" x14ac:dyDescent="0.2">
      <c r="H9056" s="28"/>
    </row>
    <row r="9057" spans="8:8" s="24" customFormat="1" ht="12.75" customHeight="1" x14ac:dyDescent="0.2">
      <c r="H9057" s="28"/>
    </row>
    <row r="9058" spans="8:8" s="24" customFormat="1" ht="12.75" customHeight="1" x14ac:dyDescent="0.2">
      <c r="H9058" s="28"/>
    </row>
    <row r="9059" spans="8:8" s="24" customFormat="1" ht="12.75" customHeight="1" x14ac:dyDescent="0.2">
      <c r="H9059" s="28"/>
    </row>
    <row r="9060" spans="8:8" s="24" customFormat="1" ht="12.75" customHeight="1" x14ac:dyDescent="0.2">
      <c r="H9060" s="28"/>
    </row>
    <row r="9061" spans="8:8" s="24" customFormat="1" ht="12.75" customHeight="1" x14ac:dyDescent="0.2">
      <c r="H9061" s="28"/>
    </row>
    <row r="9062" spans="8:8" s="24" customFormat="1" ht="12.75" customHeight="1" x14ac:dyDescent="0.2">
      <c r="H9062" s="28"/>
    </row>
    <row r="9063" spans="8:8" s="24" customFormat="1" ht="12.75" customHeight="1" x14ac:dyDescent="0.2">
      <c r="H9063" s="28"/>
    </row>
    <row r="9064" spans="8:8" s="24" customFormat="1" ht="12.75" customHeight="1" x14ac:dyDescent="0.2">
      <c r="H9064" s="28"/>
    </row>
    <row r="9065" spans="8:8" s="24" customFormat="1" ht="12.75" customHeight="1" x14ac:dyDescent="0.2">
      <c r="H9065" s="28"/>
    </row>
    <row r="9066" spans="8:8" s="24" customFormat="1" ht="12.75" customHeight="1" x14ac:dyDescent="0.2">
      <c r="H9066" s="28"/>
    </row>
    <row r="9067" spans="8:8" s="24" customFormat="1" ht="12.75" customHeight="1" x14ac:dyDescent="0.2">
      <c r="H9067" s="28"/>
    </row>
    <row r="9068" spans="8:8" s="24" customFormat="1" ht="12.75" customHeight="1" x14ac:dyDescent="0.2">
      <c r="H9068" s="28"/>
    </row>
    <row r="9069" spans="8:8" s="24" customFormat="1" ht="12.75" customHeight="1" x14ac:dyDescent="0.2">
      <c r="H9069" s="28"/>
    </row>
    <row r="9070" spans="8:8" s="24" customFormat="1" ht="12.75" customHeight="1" x14ac:dyDescent="0.2">
      <c r="H9070" s="28"/>
    </row>
    <row r="9071" spans="8:8" s="24" customFormat="1" ht="12.75" customHeight="1" x14ac:dyDescent="0.2">
      <c r="H9071" s="28"/>
    </row>
    <row r="9072" spans="8:8" s="24" customFormat="1" ht="12.75" customHeight="1" x14ac:dyDescent="0.2">
      <c r="H9072" s="28"/>
    </row>
    <row r="9073" spans="8:8" s="24" customFormat="1" ht="12.75" customHeight="1" x14ac:dyDescent="0.2">
      <c r="H9073" s="28"/>
    </row>
    <row r="9074" spans="8:8" s="24" customFormat="1" ht="12.75" customHeight="1" x14ac:dyDescent="0.2">
      <c r="H9074" s="28"/>
    </row>
    <row r="9075" spans="8:8" s="24" customFormat="1" ht="12.75" customHeight="1" x14ac:dyDescent="0.2">
      <c r="H9075" s="28"/>
    </row>
    <row r="9076" spans="8:8" s="24" customFormat="1" ht="12.75" customHeight="1" x14ac:dyDescent="0.2">
      <c r="H9076" s="28"/>
    </row>
    <row r="9077" spans="8:8" s="24" customFormat="1" ht="12.75" customHeight="1" x14ac:dyDescent="0.2">
      <c r="H9077" s="28"/>
    </row>
    <row r="9078" spans="8:8" s="24" customFormat="1" ht="12.75" customHeight="1" x14ac:dyDescent="0.2">
      <c r="H9078" s="28"/>
    </row>
    <row r="9079" spans="8:8" s="24" customFormat="1" ht="12.75" customHeight="1" x14ac:dyDescent="0.2">
      <c r="H9079" s="28"/>
    </row>
    <row r="9080" spans="8:8" s="24" customFormat="1" ht="12.75" customHeight="1" x14ac:dyDescent="0.2">
      <c r="H9080" s="28"/>
    </row>
    <row r="9081" spans="8:8" s="24" customFormat="1" ht="12.75" customHeight="1" x14ac:dyDescent="0.2">
      <c r="H9081" s="28"/>
    </row>
    <row r="9082" spans="8:8" s="24" customFormat="1" ht="12.75" customHeight="1" x14ac:dyDescent="0.2">
      <c r="H9082" s="28"/>
    </row>
    <row r="9083" spans="8:8" s="24" customFormat="1" ht="12.75" customHeight="1" x14ac:dyDescent="0.2">
      <c r="H9083" s="28"/>
    </row>
    <row r="9084" spans="8:8" s="24" customFormat="1" ht="12.75" customHeight="1" x14ac:dyDescent="0.2">
      <c r="H9084" s="28"/>
    </row>
    <row r="9085" spans="8:8" s="24" customFormat="1" ht="12.75" customHeight="1" x14ac:dyDescent="0.2">
      <c r="H9085" s="28"/>
    </row>
    <row r="9086" spans="8:8" s="24" customFormat="1" ht="12.75" customHeight="1" x14ac:dyDescent="0.2">
      <c r="H9086" s="28"/>
    </row>
    <row r="9087" spans="8:8" s="24" customFormat="1" ht="12.75" customHeight="1" x14ac:dyDescent="0.2">
      <c r="H9087" s="28"/>
    </row>
    <row r="9088" spans="8:8" s="24" customFormat="1" ht="12.75" customHeight="1" x14ac:dyDescent="0.2">
      <c r="H9088" s="28"/>
    </row>
    <row r="9089" spans="8:8" s="24" customFormat="1" ht="12.75" customHeight="1" x14ac:dyDescent="0.2">
      <c r="H9089" s="28"/>
    </row>
    <row r="9090" spans="8:8" s="24" customFormat="1" ht="12.75" customHeight="1" x14ac:dyDescent="0.2">
      <c r="H9090" s="28"/>
    </row>
    <row r="9091" spans="8:8" s="24" customFormat="1" ht="12.75" customHeight="1" x14ac:dyDescent="0.2">
      <c r="H9091" s="28"/>
    </row>
    <row r="9092" spans="8:8" s="24" customFormat="1" ht="12.75" customHeight="1" x14ac:dyDescent="0.2">
      <c r="H9092" s="28"/>
    </row>
    <row r="9093" spans="8:8" s="24" customFormat="1" ht="12.75" customHeight="1" x14ac:dyDescent="0.2">
      <c r="H9093" s="28"/>
    </row>
    <row r="9094" spans="8:8" s="24" customFormat="1" ht="12.75" customHeight="1" x14ac:dyDescent="0.2">
      <c r="H9094" s="28"/>
    </row>
    <row r="9095" spans="8:8" s="24" customFormat="1" ht="12.75" customHeight="1" x14ac:dyDescent="0.2">
      <c r="H9095" s="28"/>
    </row>
    <row r="9096" spans="8:8" s="24" customFormat="1" ht="12.75" customHeight="1" x14ac:dyDescent="0.2">
      <c r="H9096" s="28"/>
    </row>
    <row r="9097" spans="8:8" s="24" customFormat="1" ht="12.75" customHeight="1" x14ac:dyDescent="0.2">
      <c r="H9097" s="28"/>
    </row>
    <row r="9098" spans="8:8" s="24" customFormat="1" ht="12.75" customHeight="1" x14ac:dyDescent="0.2">
      <c r="H9098" s="28"/>
    </row>
    <row r="9099" spans="8:8" s="24" customFormat="1" ht="12.75" customHeight="1" x14ac:dyDescent="0.2">
      <c r="H9099" s="28"/>
    </row>
    <row r="9100" spans="8:8" s="24" customFormat="1" ht="12.75" customHeight="1" x14ac:dyDescent="0.2">
      <c r="H9100" s="28"/>
    </row>
    <row r="9101" spans="8:8" s="24" customFormat="1" ht="12.75" customHeight="1" x14ac:dyDescent="0.2">
      <c r="H9101" s="28"/>
    </row>
    <row r="9102" spans="8:8" s="24" customFormat="1" ht="12.75" customHeight="1" x14ac:dyDescent="0.2">
      <c r="H9102" s="28"/>
    </row>
    <row r="9103" spans="8:8" s="24" customFormat="1" ht="12.75" customHeight="1" x14ac:dyDescent="0.2">
      <c r="H9103" s="28"/>
    </row>
    <row r="9104" spans="8:8" s="24" customFormat="1" ht="12.75" customHeight="1" x14ac:dyDescent="0.2">
      <c r="H9104" s="28"/>
    </row>
    <row r="9105" spans="8:8" s="24" customFormat="1" ht="12.75" customHeight="1" x14ac:dyDescent="0.2">
      <c r="H9105" s="28"/>
    </row>
    <row r="9106" spans="8:8" s="24" customFormat="1" ht="12.75" customHeight="1" x14ac:dyDescent="0.2">
      <c r="H9106" s="28"/>
    </row>
    <row r="9107" spans="8:8" s="24" customFormat="1" ht="12.75" customHeight="1" x14ac:dyDescent="0.2">
      <c r="H9107" s="28"/>
    </row>
    <row r="9108" spans="8:8" s="24" customFormat="1" ht="12.75" customHeight="1" x14ac:dyDescent="0.2">
      <c r="H9108" s="28"/>
    </row>
    <row r="9109" spans="8:8" s="24" customFormat="1" ht="12.75" customHeight="1" x14ac:dyDescent="0.2">
      <c r="H9109" s="28"/>
    </row>
    <row r="9110" spans="8:8" s="24" customFormat="1" ht="12.75" customHeight="1" x14ac:dyDescent="0.2">
      <c r="H9110" s="28"/>
    </row>
    <row r="9111" spans="8:8" s="24" customFormat="1" ht="12.75" customHeight="1" x14ac:dyDescent="0.2">
      <c r="H9111" s="28"/>
    </row>
    <row r="9112" spans="8:8" s="24" customFormat="1" ht="12.75" customHeight="1" x14ac:dyDescent="0.2">
      <c r="H9112" s="28"/>
    </row>
    <row r="9113" spans="8:8" s="24" customFormat="1" ht="12.75" customHeight="1" x14ac:dyDescent="0.2">
      <c r="H9113" s="28"/>
    </row>
    <row r="9114" spans="8:8" s="24" customFormat="1" ht="12.75" customHeight="1" x14ac:dyDescent="0.2">
      <c r="H9114" s="28"/>
    </row>
    <row r="9115" spans="8:8" s="24" customFormat="1" ht="12.75" customHeight="1" x14ac:dyDescent="0.2">
      <c r="H9115" s="28"/>
    </row>
    <row r="9116" spans="8:8" s="24" customFormat="1" ht="12.75" customHeight="1" x14ac:dyDescent="0.2">
      <c r="H9116" s="28"/>
    </row>
    <row r="9117" spans="8:8" s="24" customFormat="1" ht="12.75" customHeight="1" x14ac:dyDescent="0.2">
      <c r="H9117" s="28"/>
    </row>
    <row r="9118" spans="8:8" s="24" customFormat="1" ht="12.75" customHeight="1" x14ac:dyDescent="0.2">
      <c r="H9118" s="28"/>
    </row>
    <row r="9119" spans="8:8" s="24" customFormat="1" ht="12.75" customHeight="1" x14ac:dyDescent="0.2">
      <c r="H9119" s="28"/>
    </row>
    <row r="9120" spans="8:8" s="24" customFormat="1" ht="12.75" customHeight="1" x14ac:dyDescent="0.2">
      <c r="H9120" s="28"/>
    </row>
    <row r="9121" spans="8:8" s="24" customFormat="1" ht="12.75" customHeight="1" x14ac:dyDescent="0.2">
      <c r="H9121" s="28"/>
    </row>
    <row r="9122" spans="8:8" s="24" customFormat="1" ht="12.75" customHeight="1" x14ac:dyDescent="0.2">
      <c r="H9122" s="28"/>
    </row>
    <row r="9123" spans="8:8" s="24" customFormat="1" ht="12.75" customHeight="1" x14ac:dyDescent="0.2">
      <c r="H9123" s="28"/>
    </row>
    <row r="9124" spans="8:8" s="24" customFormat="1" ht="12.75" customHeight="1" x14ac:dyDescent="0.2">
      <c r="H9124" s="28"/>
    </row>
    <row r="9125" spans="8:8" s="24" customFormat="1" ht="12.75" customHeight="1" x14ac:dyDescent="0.2">
      <c r="H9125" s="28"/>
    </row>
    <row r="9126" spans="8:8" s="24" customFormat="1" ht="12.75" customHeight="1" x14ac:dyDescent="0.2">
      <c r="H9126" s="28"/>
    </row>
    <row r="9127" spans="8:8" s="24" customFormat="1" ht="12.75" customHeight="1" x14ac:dyDescent="0.2">
      <c r="H9127" s="28"/>
    </row>
    <row r="9128" spans="8:8" s="24" customFormat="1" ht="12.75" customHeight="1" x14ac:dyDescent="0.2">
      <c r="H9128" s="28"/>
    </row>
    <row r="9129" spans="8:8" s="24" customFormat="1" ht="12.75" customHeight="1" x14ac:dyDescent="0.2">
      <c r="H9129" s="28"/>
    </row>
    <row r="9130" spans="8:8" s="24" customFormat="1" ht="12.75" customHeight="1" x14ac:dyDescent="0.2">
      <c r="H9130" s="28"/>
    </row>
    <row r="9131" spans="8:8" s="24" customFormat="1" ht="12.75" customHeight="1" x14ac:dyDescent="0.2">
      <c r="H9131" s="28"/>
    </row>
    <row r="9132" spans="8:8" s="24" customFormat="1" ht="12.75" customHeight="1" x14ac:dyDescent="0.2">
      <c r="H9132" s="28"/>
    </row>
    <row r="9133" spans="8:8" s="24" customFormat="1" ht="12.75" customHeight="1" x14ac:dyDescent="0.2">
      <c r="H9133" s="28"/>
    </row>
    <row r="9134" spans="8:8" s="24" customFormat="1" ht="12.75" customHeight="1" x14ac:dyDescent="0.2">
      <c r="H9134" s="28"/>
    </row>
    <row r="9135" spans="8:8" s="24" customFormat="1" ht="12.75" customHeight="1" x14ac:dyDescent="0.2">
      <c r="H9135" s="28"/>
    </row>
    <row r="9136" spans="8:8" s="24" customFormat="1" ht="12.75" customHeight="1" x14ac:dyDescent="0.2">
      <c r="H9136" s="28"/>
    </row>
    <row r="9137" spans="8:8" s="24" customFormat="1" ht="12.75" customHeight="1" x14ac:dyDescent="0.2">
      <c r="H9137" s="28"/>
    </row>
    <row r="9138" spans="8:8" s="24" customFormat="1" ht="12.75" customHeight="1" x14ac:dyDescent="0.2">
      <c r="H9138" s="28"/>
    </row>
    <row r="9139" spans="8:8" s="24" customFormat="1" ht="12.75" customHeight="1" x14ac:dyDescent="0.2">
      <c r="H9139" s="28"/>
    </row>
    <row r="9140" spans="8:8" s="24" customFormat="1" ht="12.75" customHeight="1" x14ac:dyDescent="0.2">
      <c r="H9140" s="28"/>
    </row>
    <row r="9141" spans="8:8" s="24" customFormat="1" ht="12.75" customHeight="1" x14ac:dyDescent="0.2">
      <c r="H9141" s="28"/>
    </row>
    <row r="9142" spans="8:8" s="24" customFormat="1" ht="12.75" customHeight="1" x14ac:dyDescent="0.2">
      <c r="H9142" s="28"/>
    </row>
    <row r="9143" spans="8:8" s="24" customFormat="1" ht="12.75" customHeight="1" x14ac:dyDescent="0.2">
      <c r="H9143" s="28"/>
    </row>
    <row r="9144" spans="8:8" s="24" customFormat="1" ht="12.75" customHeight="1" x14ac:dyDescent="0.2">
      <c r="H9144" s="28"/>
    </row>
    <row r="9145" spans="8:8" s="24" customFormat="1" ht="12.75" customHeight="1" x14ac:dyDescent="0.2">
      <c r="H9145" s="28"/>
    </row>
    <row r="9146" spans="8:8" s="24" customFormat="1" ht="12.75" customHeight="1" x14ac:dyDescent="0.2">
      <c r="H9146" s="28"/>
    </row>
    <row r="9147" spans="8:8" s="24" customFormat="1" ht="12.75" customHeight="1" x14ac:dyDescent="0.2">
      <c r="H9147" s="28"/>
    </row>
    <row r="9148" spans="8:8" s="24" customFormat="1" ht="12.75" customHeight="1" x14ac:dyDescent="0.2">
      <c r="H9148" s="28"/>
    </row>
    <row r="9149" spans="8:8" s="24" customFormat="1" ht="12.75" customHeight="1" x14ac:dyDescent="0.2">
      <c r="H9149" s="28"/>
    </row>
    <row r="9150" spans="8:8" s="24" customFormat="1" ht="12.75" customHeight="1" x14ac:dyDescent="0.2">
      <c r="H9150" s="28"/>
    </row>
    <row r="9151" spans="8:8" s="24" customFormat="1" ht="12.75" customHeight="1" x14ac:dyDescent="0.2">
      <c r="H9151" s="28"/>
    </row>
    <row r="9152" spans="8:8" s="24" customFormat="1" ht="12.75" customHeight="1" x14ac:dyDescent="0.2">
      <c r="H9152" s="28"/>
    </row>
    <row r="9153" spans="8:8" s="24" customFormat="1" ht="12.75" customHeight="1" x14ac:dyDescent="0.2">
      <c r="H9153" s="28"/>
    </row>
    <row r="9154" spans="8:8" s="24" customFormat="1" ht="12.75" customHeight="1" x14ac:dyDescent="0.2">
      <c r="H9154" s="28"/>
    </row>
    <row r="9155" spans="8:8" s="24" customFormat="1" ht="12.75" customHeight="1" x14ac:dyDescent="0.2">
      <c r="H9155" s="28"/>
    </row>
    <row r="9156" spans="8:8" s="24" customFormat="1" ht="12.75" customHeight="1" x14ac:dyDescent="0.2">
      <c r="H9156" s="28"/>
    </row>
    <row r="9157" spans="8:8" s="24" customFormat="1" ht="12.75" customHeight="1" x14ac:dyDescent="0.2">
      <c r="H9157" s="28"/>
    </row>
    <row r="9158" spans="8:8" s="24" customFormat="1" ht="12.75" customHeight="1" x14ac:dyDescent="0.2">
      <c r="H9158" s="28"/>
    </row>
    <row r="9159" spans="8:8" s="24" customFormat="1" ht="12.75" customHeight="1" x14ac:dyDescent="0.2">
      <c r="H9159" s="28"/>
    </row>
    <row r="9160" spans="8:8" s="24" customFormat="1" ht="12.75" customHeight="1" x14ac:dyDescent="0.2">
      <c r="H9160" s="28"/>
    </row>
    <row r="9161" spans="8:8" s="24" customFormat="1" ht="12.75" customHeight="1" x14ac:dyDescent="0.2">
      <c r="H9161" s="28"/>
    </row>
    <row r="9162" spans="8:8" s="24" customFormat="1" ht="12.75" customHeight="1" x14ac:dyDescent="0.2">
      <c r="H9162" s="28"/>
    </row>
    <row r="9163" spans="8:8" s="24" customFormat="1" ht="12.75" customHeight="1" x14ac:dyDescent="0.2">
      <c r="H9163" s="28"/>
    </row>
    <row r="9164" spans="8:8" s="24" customFormat="1" ht="12.75" customHeight="1" x14ac:dyDescent="0.2">
      <c r="H9164" s="28"/>
    </row>
    <row r="9165" spans="8:8" s="24" customFormat="1" ht="12.75" customHeight="1" x14ac:dyDescent="0.2">
      <c r="H9165" s="28"/>
    </row>
    <row r="9166" spans="8:8" s="24" customFormat="1" ht="12.75" customHeight="1" x14ac:dyDescent="0.2">
      <c r="H9166" s="28"/>
    </row>
    <row r="9167" spans="8:8" s="24" customFormat="1" ht="12.75" customHeight="1" x14ac:dyDescent="0.2">
      <c r="H9167" s="28"/>
    </row>
    <row r="9168" spans="8:8" s="24" customFormat="1" ht="12.75" customHeight="1" x14ac:dyDescent="0.2">
      <c r="H9168" s="28"/>
    </row>
    <row r="9169" spans="8:8" s="24" customFormat="1" ht="12.75" customHeight="1" x14ac:dyDescent="0.2">
      <c r="H9169" s="28"/>
    </row>
    <row r="9170" spans="8:8" s="24" customFormat="1" ht="12.75" customHeight="1" x14ac:dyDescent="0.2">
      <c r="H9170" s="28"/>
    </row>
    <row r="9171" spans="8:8" s="24" customFormat="1" ht="12.75" customHeight="1" x14ac:dyDescent="0.2">
      <c r="H9171" s="28"/>
    </row>
    <row r="9172" spans="8:8" s="24" customFormat="1" ht="12.75" customHeight="1" x14ac:dyDescent="0.2">
      <c r="H9172" s="28"/>
    </row>
    <row r="9173" spans="8:8" s="24" customFormat="1" ht="12.75" customHeight="1" x14ac:dyDescent="0.2">
      <c r="H9173" s="28"/>
    </row>
    <row r="9174" spans="8:8" s="24" customFormat="1" ht="12.75" customHeight="1" x14ac:dyDescent="0.2">
      <c r="H9174" s="28"/>
    </row>
    <row r="9175" spans="8:8" s="24" customFormat="1" ht="12.75" customHeight="1" x14ac:dyDescent="0.2">
      <c r="H9175" s="28"/>
    </row>
    <row r="9176" spans="8:8" s="24" customFormat="1" ht="12.75" customHeight="1" x14ac:dyDescent="0.2">
      <c r="H9176" s="28"/>
    </row>
    <row r="9177" spans="8:8" s="24" customFormat="1" ht="12.75" customHeight="1" x14ac:dyDescent="0.2">
      <c r="H9177" s="28"/>
    </row>
    <row r="9178" spans="8:8" s="24" customFormat="1" ht="12.75" customHeight="1" x14ac:dyDescent="0.2">
      <c r="H9178" s="28"/>
    </row>
    <row r="9179" spans="8:8" s="24" customFormat="1" ht="12.75" customHeight="1" x14ac:dyDescent="0.2">
      <c r="H9179" s="28"/>
    </row>
    <row r="9180" spans="8:8" s="24" customFormat="1" ht="12.75" customHeight="1" x14ac:dyDescent="0.2">
      <c r="H9180" s="28"/>
    </row>
    <row r="9181" spans="8:8" s="24" customFormat="1" ht="12.75" customHeight="1" x14ac:dyDescent="0.2">
      <c r="H9181" s="28"/>
    </row>
    <row r="9182" spans="8:8" s="24" customFormat="1" ht="12.75" customHeight="1" x14ac:dyDescent="0.2">
      <c r="H9182" s="28"/>
    </row>
    <row r="9183" spans="8:8" s="24" customFormat="1" ht="12.75" customHeight="1" x14ac:dyDescent="0.2">
      <c r="H9183" s="28"/>
    </row>
    <row r="9184" spans="8:8" s="24" customFormat="1" ht="12.75" customHeight="1" x14ac:dyDescent="0.2">
      <c r="H9184" s="28"/>
    </row>
    <row r="9185" spans="8:8" s="24" customFormat="1" ht="12.75" customHeight="1" x14ac:dyDescent="0.2">
      <c r="H9185" s="28"/>
    </row>
    <row r="9186" spans="8:8" s="24" customFormat="1" ht="12.75" customHeight="1" x14ac:dyDescent="0.2">
      <c r="H9186" s="28"/>
    </row>
    <row r="9187" spans="8:8" s="24" customFormat="1" ht="12.75" customHeight="1" x14ac:dyDescent="0.2">
      <c r="H9187" s="28"/>
    </row>
    <row r="9188" spans="8:8" s="24" customFormat="1" ht="12.75" customHeight="1" x14ac:dyDescent="0.2">
      <c r="H9188" s="28"/>
    </row>
    <row r="9189" spans="8:8" s="24" customFormat="1" ht="12.75" customHeight="1" x14ac:dyDescent="0.2">
      <c r="H9189" s="28"/>
    </row>
    <row r="9190" spans="8:8" s="24" customFormat="1" ht="12.75" customHeight="1" x14ac:dyDescent="0.2">
      <c r="H9190" s="28"/>
    </row>
    <row r="9191" spans="8:8" s="24" customFormat="1" ht="12.75" customHeight="1" x14ac:dyDescent="0.2">
      <c r="H9191" s="28"/>
    </row>
    <row r="9192" spans="8:8" s="24" customFormat="1" ht="12.75" customHeight="1" x14ac:dyDescent="0.2">
      <c r="H9192" s="28"/>
    </row>
    <row r="9193" spans="8:8" s="24" customFormat="1" ht="12.75" customHeight="1" x14ac:dyDescent="0.2">
      <c r="H9193" s="28"/>
    </row>
    <row r="9194" spans="8:8" s="24" customFormat="1" ht="12.75" customHeight="1" x14ac:dyDescent="0.2">
      <c r="H9194" s="28"/>
    </row>
    <row r="9195" spans="8:8" s="24" customFormat="1" ht="12.75" customHeight="1" x14ac:dyDescent="0.2">
      <c r="H9195" s="28"/>
    </row>
    <row r="9196" spans="8:8" s="24" customFormat="1" ht="12.75" customHeight="1" x14ac:dyDescent="0.2">
      <c r="H9196" s="28"/>
    </row>
    <row r="9197" spans="8:8" s="24" customFormat="1" ht="12.75" customHeight="1" x14ac:dyDescent="0.2">
      <c r="H9197" s="28"/>
    </row>
    <row r="9198" spans="8:8" s="24" customFormat="1" ht="12.75" customHeight="1" x14ac:dyDescent="0.2">
      <c r="H9198" s="28"/>
    </row>
    <row r="9199" spans="8:8" s="24" customFormat="1" ht="12.75" customHeight="1" x14ac:dyDescent="0.2">
      <c r="H9199" s="28"/>
    </row>
    <row r="9200" spans="8:8" s="24" customFormat="1" ht="12.75" customHeight="1" x14ac:dyDescent="0.2">
      <c r="H9200" s="28"/>
    </row>
    <row r="9201" spans="8:8" s="24" customFormat="1" ht="12.75" customHeight="1" x14ac:dyDescent="0.2">
      <c r="H9201" s="28"/>
    </row>
    <row r="9202" spans="8:8" s="24" customFormat="1" ht="12.75" customHeight="1" x14ac:dyDescent="0.2">
      <c r="H9202" s="28"/>
    </row>
    <row r="9203" spans="8:8" s="24" customFormat="1" ht="12.75" customHeight="1" x14ac:dyDescent="0.2">
      <c r="H9203" s="28"/>
    </row>
    <row r="9204" spans="8:8" s="24" customFormat="1" ht="12.75" customHeight="1" x14ac:dyDescent="0.2">
      <c r="H9204" s="28"/>
    </row>
    <row r="9205" spans="8:8" s="24" customFormat="1" ht="12.75" customHeight="1" x14ac:dyDescent="0.2">
      <c r="H9205" s="28"/>
    </row>
    <row r="9206" spans="8:8" s="24" customFormat="1" ht="12.75" customHeight="1" x14ac:dyDescent="0.2">
      <c r="H9206" s="28"/>
    </row>
    <row r="9207" spans="8:8" s="24" customFormat="1" ht="12.75" customHeight="1" x14ac:dyDescent="0.2">
      <c r="H9207" s="28"/>
    </row>
    <row r="9208" spans="8:8" s="24" customFormat="1" ht="12.75" customHeight="1" x14ac:dyDescent="0.2">
      <c r="H9208" s="28"/>
    </row>
    <row r="9209" spans="8:8" s="24" customFormat="1" ht="12.75" customHeight="1" x14ac:dyDescent="0.2">
      <c r="H9209" s="28"/>
    </row>
    <row r="9210" spans="8:8" s="24" customFormat="1" ht="12.75" customHeight="1" x14ac:dyDescent="0.2">
      <c r="H9210" s="28"/>
    </row>
    <row r="9211" spans="8:8" s="24" customFormat="1" ht="12.75" customHeight="1" x14ac:dyDescent="0.2">
      <c r="H9211" s="28"/>
    </row>
    <row r="9212" spans="8:8" s="24" customFormat="1" ht="12.75" customHeight="1" x14ac:dyDescent="0.2">
      <c r="H9212" s="28"/>
    </row>
    <row r="9213" spans="8:8" s="24" customFormat="1" ht="12.75" customHeight="1" x14ac:dyDescent="0.2">
      <c r="H9213" s="28"/>
    </row>
    <row r="9214" spans="8:8" s="24" customFormat="1" ht="12.75" customHeight="1" x14ac:dyDescent="0.2">
      <c r="H9214" s="28"/>
    </row>
    <row r="9215" spans="8:8" s="24" customFormat="1" ht="12.75" customHeight="1" x14ac:dyDescent="0.2">
      <c r="H9215" s="28"/>
    </row>
    <row r="9216" spans="8:8" s="24" customFormat="1" ht="12.75" customHeight="1" x14ac:dyDescent="0.2">
      <c r="H9216" s="28"/>
    </row>
    <row r="9217" spans="8:8" s="24" customFormat="1" ht="12.75" customHeight="1" x14ac:dyDescent="0.2">
      <c r="H9217" s="28"/>
    </row>
    <row r="9218" spans="8:8" s="24" customFormat="1" ht="12.75" customHeight="1" x14ac:dyDescent="0.2">
      <c r="H9218" s="28"/>
    </row>
    <row r="9219" spans="8:8" s="24" customFormat="1" ht="12.75" customHeight="1" x14ac:dyDescent="0.2">
      <c r="H9219" s="28"/>
    </row>
    <row r="9220" spans="8:8" s="24" customFormat="1" ht="12.75" customHeight="1" x14ac:dyDescent="0.2">
      <c r="H9220" s="28"/>
    </row>
    <row r="9221" spans="8:8" s="24" customFormat="1" ht="12.75" customHeight="1" x14ac:dyDescent="0.2">
      <c r="H9221" s="28"/>
    </row>
    <row r="9222" spans="8:8" s="24" customFormat="1" ht="12.75" customHeight="1" x14ac:dyDescent="0.2">
      <c r="H9222" s="28"/>
    </row>
    <row r="9223" spans="8:8" s="24" customFormat="1" ht="12.75" customHeight="1" x14ac:dyDescent="0.2">
      <c r="H9223" s="28"/>
    </row>
    <row r="9224" spans="8:8" s="24" customFormat="1" ht="12.75" customHeight="1" x14ac:dyDescent="0.2">
      <c r="H9224" s="28"/>
    </row>
    <row r="9225" spans="8:8" s="24" customFormat="1" ht="12.75" customHeight="1" x14ac:dyDescent="0.2">
      <c r="H9225" s="28"/>
    </row>
    <row r="9226" spans="8:8" s="24" customFormat="1" ht="12.75" customHeight="1" x14ac:dyDescent="0.2">
      <c r="H9226" s="28"/>
    </row>
    <row r="9227" spans="8:8" s="24" customFormat="1" ht="12.75" customHeight="1" x14ac:dyDescent="0.2">
      <c r="H9227" s="28"/>
    </row>
    <row r="9228" spans="8:8" s="24" customFormat="1" ht="12.75" customHeight="1" x14ac:dyDescent="0.2">
      <c r="H9228" s="28"/>
    </row>
    <row r="9229" spans="8:8" s="24" customFormat="1" ht="12.75" customHeight="1" x14ac:dyDescent="0.2">
      <c r="H9229" s="28"/>
    </row>
    <row r="9230" spans="8:8" s="24" customFormat="1" ht="12.75" customHeight="1" x14ac:dyDescent="0.2">
      <c r="H9230" s="28"/>
    </row>
    <row r="9231" spans="8:8" s="24" customFormat="1" ht="12.75" customHeight="1" x14ac:dyDescent="0.2">
      <c r="H9231" s="28"/>
    </row>
    <row r="9232" spans="8:8" s="24" customFormat="1" ht="12.75" customHeight="1" x14ac:dyDescent="0.2">
      <c r="H9232" s="28"/>
    </row>
    <row r="9233" spans="8:8" s="24" customFormat="1" ht="12.75" customHeight="1" x14ac:dyDescent="0.2">
      <c r="H9233" s="28"/>
    </row>
    <row r="9234" spans="8:8" s="24" customFormat="1" ht="12.75" customHeight="1" x14ac:dyDescent="0.2">
      <c r="H9234" s="28"/>
    </row>
    <row r="9235" spans="8:8" s="24" customFormat="1" ht="12.75" customHeight="1" x14ac:dyDescent="0.2">
      <c r="H9235" s="28"/>
    </row>
    <row r="9236" spans="8:8" s="24" customFormat="1" ht="12.75" customHeight="1" x14ac:dyDescent="0.2">
      <c r="H9236" s="28"/>
    </row>
    <row r="9237" spans="8:8" s="24" customFormat="1" ht="12.75" customHeight="1" x14ac:dyDescent="0.2">
      <c r="H9237" s="28"/>
    </row>
    <row r="9238" spans="8:8" s="24" customFormat="1" ht="12.75" customHeight="1" x14ac:dyDescent="0.2">
      <c r="H9238" s="28"/>
    </row>
    <row r="9239" spans="8:8" s="24" customFormat="1" ht="12.75" customHeight="1" x14ac:dyDescent="0.2">
      <c r="H9239" s="28"/>
    </row>
    <row r="9240" spans="8:8" s="24" customFormat="1" ht="12.75" customHeight="1" x14ac:dyDescent="0.2">
      <c r="H9240" s="28"/>
    </row>
    <row r="9241" spans="8:8" s="24" customFormat="1" ht="12.75" customHeight="1" x14ac:dyDescent="0.2">
      <c r="H9241" s="28"/>
    </row>
    <row r="9242" spans="8:8" s="24" customFormat="1" ht="12.75" customHeight="1" x14ac:dyDescent="0.2">
      <c r="H9242" s="28"/>
    </row>
    <row r="9243" spans="8:8" s="24" customFormat="1" ht="12.75" customHeight="1" x14ac:dyDescent="0.2">
      <c r="H9243" s="28"/>
    </row>
    <row r="9244" spans="8:8" s="24" customFormat="1" ht="12.75" customHeight="1" x14ac:dyDescent="0.2">
      <c r="H9244" s="28"/>
    </row>
    <row r="9245" spans="8:8" s="24" customFormat="1" ht="12.75" customHeight="1" x14ac:dyDescent="0.2">
      <c r="H9245" s="28"/>
    </row>
    <row r="9246" spans="8:8" s="24" customFormat="1" ht="12.75" customHeight="1" x14ac:dyDescent="0.2">
      <c r="H9246" s="28"/>
    </row>
    <row r="9247" spans="8:8" s="24" customFormat="1" ht="12.75" customHeight="1" x14ac:dyDescent="0.2">
      <c r="H9247" s="28"/>
    </row>
    <row r="9248" spans="8:8" s="24" customFormat="1" ht="12.75" customHeight="1" x14ac:dyDescent="0.2">
      <c r="H9248" s="28"/>
    </row>
    <row r="9249" spans="8:8" s="24" customFormat="1" ht="12.75" customHeight="1" x14ac:dyDescent="0.2">
      <c r="H9249" s="28"/>
    </row>
    <row r="9250" spans="8:8" s="24" customFormat="1" ht="12.75" customHeight="1" x14ac:dyDescent="0.2">
      <c r="H9250" s="28"/>
    </row>
    <row r="9251" spans="8:8" s="24" customFormat="1" ht="12.75" customHeight="1" x14ac:dyDescent="0.2">
      <c r="H9251" s="28"/>
    </row>
    <row r="9252" spans="8:8" s="24" customFormat="1" ht="12.75" customHeight="1" x14ac:dyDescent="0.2">
      <c r="H9252" s="28"/>
    </row>
    <row r="9253" spans="8:8" s="24" customFormat="1" ht="12.75" customHeight="1" x14ac:dyDescent="0.2">
      <c r="H9253" s="28"/>
    </row>
    <row r="9254" spans="8:8" s="24" customFormat="1" ht="12.75" customHeight="1" x14ac:dyDescent="0.2">
      <c r="H9254" s="28"/>
    </row>
    <row r="9255" spans="8:8" s="24" customFormat="1" ht="12.75" customHeight="1" x14ac:dyDescent="0.2">
      <c r="H9255" s="28"/>
    </row>
    <row r="9256" spans="8:8" s="24" customFormat="1" ht="12.75" customHeight="1" x14ac:dyDescent="0.2">
      <c r="H9256" s="28"/>
    </row>
    <row r="9257" spans="8:8" s="24" customFormat="1" ht="12.75" customHeight="1" x14ac:dyDescent="0.2">
      <c r="H9257" s="28"/>
    </row>
    <row r="9258" spans="8:8" s="24" customFormat="1" ht="12.75" customHeight="1" x14ac:dyDescent="0.2">
      <c r="H9258" s="28"/>
    </row>
    <row r="9259" spans="8:8" s="24" customFormat="1" ht="12.75" customHeight="1" x14ac:dyDescent="0.2">
      <c r="H9259" s="28"/>
    </row>
    <row r="9260" spans="8:8" s="24" customFormat="1" ht="12.75" customHeight="1" x14ac:dyDescent="0.2">
      <c r="H9260" s="28"/>
    </row>
    <row r="9261" spans="8:8" s="24" customFormat="1" ht="12.75" customHeight="1" x14ac:dyDescent="0.2">
      <c r="H9261" s="28"/>
    </row>
    <row r="9262" spans="8:8" s="24" customFormat="1" ht="12.75" customHeight="1" x14ac:dyDescent="0.2">
      <c r="H9262" s="28"/>
    </row>
    <row r="9263" spans="8:8" s="24" customFormat="1" ht="12.75" customHeight="1" x14ac:dyDescent="0.2">
      <c r="H9263" s="28"/>
    </row>
    <row r="9264" spans="8:8" s="24" customFormat="1" ht="12.75" customHeight="1" x14ac:dyDescent="0.2">
      <c r="H9264" s="28"/>
    </row>
    <row r="9265" spans="8:8" s="24" customFormat="1" ht="12.75" customHeight="1" x14ac:dyDescent="0.2">
      <c r="H9265" s="28"/>
    </row>
    <row r="9266" spans="8:8" s="24" customFormat="1" ht="12.75" customHeight="1" x14ac:dyDescent="0.2">
      <c r="H9266" s="28"/>
    </row>
    <row r="9267" spans="8:8" s="24" customFormat="1" ht="12.75" customHeight="1" x14ac:dyDescent="0.2">
      <c r="H9267" s="28"/>
    </row>
    <row r="9268" spans="8:8" s="24" customFormat="1" ht="12.75" customHeight="1" x14ac:dyDescent="0.2">
      <c r="H9268" s="28"/>
    </row>
    <row r="9269" spans="8:8" s="24" customFormat="1" ht="12.75" customHeight="1" x14ac:dyDescent="0.2">
      <c r="H9269" s="28"/>
    </row>
    <row r="9270" spans="8:8" s="24" customFormat="1" ht="12.75" customHeight="1" x14ac:dyDescent="0.2">
      <c r="H9270" s="28"/>
    </row>
    <row r="9271" spans="8:8" s="24" customFormat="1" ht="12.75" customHeight="1" x14ac:dyDescent="0.2">
      <c r="H9271" s="28"/>
    </row>
    <row r="9272" spans="8:8" s="24" customFormat="1" ht="12.75" customHeight="1" x14ac:dyDescent="0.2">
      <c r="H9272" s="28"/>
    </row>
    <row r="9273" spans="8:8" s="24" customFormat="1" ht="12.75" customHeight="1" x14ac:dyDescent="0.2">
      <c r="H9273" s="28"/>
    </row>
    <row r="9274" spans="8:8" s="24" customFormat="1" ht="12.75" customHeight="1" x14ac:dyDescent="0.2">
      <c r="H9274" s="28"/>
    </row>
    <row r="9275" spans="8:8" s="24" customFormat="1" ht="12.75" customHeight="1" x14ac:dyDescent="0.2">
      <c r="H9275" s="28"/>
    </row>
    <row r="9276" spans="8:8" s="24" customFormat="1" ht="12.75" customHeight="1" x14ac:dyDescent="0.2">
      <c r="H9276" s="28"/>
    </row>
    <row r="9277" spans="8:8" s="24" customFormat="1" ht="12.75" customHeight="1" x14ac:dyDescent="0.2">
      <c r="H9277" s="28"/>
    </row>
    <row r="9278" spans="8:8" s="24" customFormat="1" ht="12.75" customHeight="1" x14ac:dyDescent="0.2">
      <c r="H9278" s="28"/>
    </row>
    <row r="9279" spans="8:8" s="24" customFormat="1" ht="12.75" customHeight="1" x14ac:dyDescent="0.2">
      <c r="H9279" s="28"/>
    </row>
    <row r="9280" spans="8:8" s="24" customFormat="1" ht="12.75" customHeight="1" x14ac:dyDescent="0.2">
      <c r="H9280" s="28"/>
    </row>
    <row r="9281" spans="8:8" s="24" customFormat="1" ht="12.75" customHeight="1" x14ac:dyDescent="0.2">
      <c r="H9281" s="28"/>
    </row>
    <row r="9282" spans="8:8" s="24" customFormat="1" ht="12.75" customHeight="1" x14ac:dyDescent="0.2">
      <c r="H9282" s="28"/>
    </row>
    <row r="9283" spans="8:8" s="24" customFormat="1" ht="12.75" customHeight="1" x14ac:dyDescent="0.2">
      <c r="H9283" s="28"/>
    </row>
    <row r="9284" spans="8:8" s="24" customFormat="1" ht="12.75" customHeight="1" x14ac:dyDescent="0.2">
      <c r="H9284" s="28"/>
    </row>
    <row r="9285" spans="8:8" s="24" customFormat="1" ht="12.75" customHeight="1" x14ac:dyDescent="0.2">
      <c r="H9285" s="28"/>
    </row>
    <row r="9286" spans="8:8" s="24" customFormat="1" ht="12.75" customHeight="1" x14ac:dyDescent="0.2">
      <c r="H9286" s="28"/>
    </row>
    <row r="9287" spans="8:8" s="24" customFormat="1" ht="12.75" customHeight="1" x14ac:dyDescent="0.2">
      <c r="H9287" s="28"/>
    </row>
    <row r="9288" spans="8:8" s="24" customFormat="1" ht="12.75" customHeight="1" x14ac:dyDescent="0.2">
      <c r="H9288" s="28"/>
    </row>
    <row r="9289" spans="8:8" s="24" customFormat="1" ht="12.75" customHeight="1" x14ac:dyDescent="0.2">
      <c r="H9289" s="28"/>
    </row>
    <row r="9290" spans="8:8" s="24" customFormat="1" ht="12.75" customHeight="1" x14ac:dyDescent="0.2">
      <c r="H9290" s="28"/>
    </row>
    <row r="9291" spans="8:8" s="24" customFormat="1" ht="12.75" customHeight="1" x14ac:dyDescent="0.2">
      <c r="H9291" s="28"/>
    </row>
    <row r="9292" spans="8:8" s="24" customFormat="1" ht="12.75" customHeight="1" x14ac:dyDescent="0.2">
      <c r="H9292" s="28"/>
    </row>
    <row r="9293" spans="8:8" s="24" customFormat="1" ht="12.75" customHeight="1" x14ac:dyDescent="0.2">
      <c r="H9293" s="28"/>
    </row>
    <row r="9294" spans="8:8" s="24" customFormat="1" ht="12.75" customHeight="1" x14ac:dyDescent="0.2">
      <c r="H9294" s="28"/>
    </row>
    <row r="9295" spans="8:8" s="24" customFormat="1" ht="12.75" customHeight="1" x14ac:dyDescent="0.2">
      <c r="H9295" s="28"/>
    </row>
    <row r="9296" spans="8:8" s="24" customFormat="1" ht="12.75" customHeight="1" x14ac:dyDescent="0.2">
      <c r="H9296" s="28"/>
    </row>
    <row r="9297" spans="8:8" s="24" customFormat="1" ht="12.75" customHeight="1" x14ac:dyDescent="0.2">
      <c r="H9297" s="28"/>
    </row>
    <row r="9298" spans="8:8" s="24" customFormat="1" ht="12.75" customHeight="1" x14ac:dyDescent="0.2">
      <c r="H9298" s="28"/>
    </row>
    <row r="9299" spans="8:8" s="24" customFormat="1" ht="12.75" customHeight="1" x14ac:dyDescent="0.2">
      <c r="H9299" s="28"/>
    </row>
    <row r="9300" spans="8:8" s="24" customFormat="1" ht="12.75" customHeight="1" x14ac:dyDescent="0.2">
      <c r="H9300" s="28"/>
    </row>
    <row r="9301" spans="8:8" s="24" customFormat="1" ht="12.75" customHeight="1" x14ac:dyDescent="0.2">
      <c r="H9301" s="28"/>
    </row>
    <row r="9302" spans="8:8" s="24" customFormat="1" ht="12.75" customHeight="1" x14ac:dyDescent="0.2">
      <c r="H9302" s="28"/>
    </row>
    <row r="9303" spans="8:8" s="24" customFormat="1" ht="12.75" customHeight="1" x14ac:dyDescent="0.2">
      <c r="H9303" s="28"/>
    </row>
    <row r="9304" spans="8:8" s="24" customFormat="1" ht="12.75" customHeight="1" x14ac:dyDescent="0.2">
      <c r="H9304" s="28"/>
    </row>
    <row r="9305" spans="8:8" s="24" customFormat="1" ht="12.75" customHeight="1" x14ac:dyDescent="0.2">
      <c r="H9305" s="28"/>
    </row>
    <row r="9306" spans="8:8" s="24" customFormat="1" ht="12.75" customHeight="1" x14ac:dyDescent="0.2">
      <c r="H9306" s="28"/>
    </row>
    <row r="9307" spans="8:8" s="24" customFormat="1" ht="12.75" customHeight="1" x14ac:dyDescent="0.2">
      <c r="H9307" s="28"/>
    </row>
    <row r="9308" spans="8:8" s="24" customFormat="1" ht="12.75" customHeight="1" x14ac:dyDescent="0.2">
      <c r="H9308" s="28"/>
    </row>
    <row r="9309" spans="8:8" s="24" customFormat="1" ht="12.75" customHeight="1" x14ac:dyDescent="0.2">
      <c r="H9309" s="28"/>
    </row>
    <row r="9310" spans="8:8" s="24" customFormat="1" ht="12.75" customHeight="1" x14ac:dyDescent="0.2">
      <c r="H9310" s="28"/>
    </row>
    <row r="9311" spans="8:8" s="24" customFormat="1" ht="12.75" customHeight="1" x14ac:dyDescent="0.2">
      <c r="H9311" s="28"/>
    </row>
    <row r="9312" spans="8:8" s="24" customFormat="1" ht="12.75" customHeight="1" x14ac:dyDescent="0.2">
      <c r="H9312" s="28"/>
    </row>
    <row r="9313" spans="8:8" s="24" customFormat="1" ht="12.75" customHeight="1" x14ac:dyDescent="0.2">
      <c r="H9313" s="28"/>
    </row>
    <row r="9314" spans="8:8" s="24" customFormat="1" ht="12.75" customHeight="1" x14ac:dyDescent="0.2">
      <c r="H9314" s="28"/>
    </row>
    <row r="9315" spans="8:8" s="24" customFormat="1" ht="12.75" customHeight="1" x14ac:dyDescent="0.2">
      <c r="H9315" s="28"/>
    </row>
    <row r="9316" spans="8:8" s="24" customFormat="1" ht="12.75" customHeight="1" x14ac:dyDescent="0.2">
      <c r="H9316" s="28"/>
    </row>
    <row r="9317" spans="8:8" s="24" customFormat="1" ht="12.75" customHeight="1" x14ac:dyDescent="0.2">
      <c r="H9317" s="28"/>
    </row>
    <row r="9318" spans="8:8" s="24" customFormat="1" ht="12.75" customHeight="1" x14ac:dyDescent="0.2">
      <c r="H9318" s="28"/>
    </row>
    <row r="9319" spans="8:8" s="24" customFormat="1" ht="12.75" customHeight="1" x14ac:dyDescent="0.2">
      <c r="H9319" s="28"/>
    </row>
    <row r="9320" spans="8:8" s="24" customFormat="1" ht="12.75" customHeight="1" x14ac:dyDescent="0.2">
      <c r="H9320" s="28"/>
    </row>
    <row r="9321" spans="8:8" s="24" customFormat="1" ht="12.75" customHeight="1" x14ac:dyDescent="0.2">
      <c r="H9321" s="28"/>
    </row>
    <row r="9322" spans="8:8" s="24" customFormat="1" ht="12.75" customHeight="1" x14ac:dyDescent="0.2">
      <c r="H9322" s="28"/>
    </row>
    <row r="9323" spans="8:8" s="24" customFormat="1" ht="12.75" customHeight="1" x14ac:dyDescent="0.2">
      <c r="H9323" s="28"/>
    </row>
    <row r="9324" spans="8:8" s="24" customFormat="1" ht="12.75" customHeight="1" x14ac:dyDescent="0.2">
      <c r="H9324" s="28"/>
    </row>
    <row r="9325" spans="8:8" s="24" customFormat="1" ht="12.75" customHeight="1" x14ac:dyDescent="0.2">
      <c r="H9325" s="28"/>
    </row>
    <row r="9326" spans="8:8" s="24" customFormat="1" ht="12.75" customHeight="1" x14ac:dyDescent="0.2">
      <c r="H9326" s="28"/>
    </row>
    <row r="9327" spans="8:8" s="24" customFormat="1" ht="12.75" customHeight="1" x14ac:dyDescent="0.2">
      <c r="H9327" s="28"/>
    </row>
    <row r="9328" spans="8:8" s="24" customFormat="1" ht="12.75" customHeight="1" x14ac:dyDescent="0.2">
      <c r="H9328" s="28"/>
    </row>
    <row r="9329" spans="8:8" s="24" customFormat="1" ht="12.75" customHeight="1" x14ac:dyDescent="0.2">
      <c r="H9329" s="28"/>
    </row>
    <row r="9330" spans="8:8" s="24" customFormat="1" ht="12.75" customHeight="1" x14ac:dyDescent="0.2">
      <c r="H9330" s="28"/>
    </row>
    <row r="9331" spans="8:8" s="24" customFormat="1" ht="12.75" customHeight="1" x14ac:dyDescent="0.2">
      <c r="H9331" s="28"/>
    </row>
    <row r="9332" spans="8:8" s="24" customFormat="1" ht="12.75" customHeight="1" x14ac:dyDescent="0.2">
      <c r="H9332" s="28"/>
    </row>
    <row r="9333" spans="8:8" s="24" customFormat="1" ht="12.75" customHeight="1" x14ac:dyDescent="0.2">
      <c r="H9333" s="28"/>
    </row>
    <row r="9334" spans="8:8" s="24" customFormat="1" ht="12.75" customHeight="1" x14ac:dyDescent="0.2">
      <c r="H9334" s="28"/>
    </row>
    <row r="9335" spans="8:8" s="24" customFormat="1" ht="12.75" customHeight="1" x14ac:dyDescent="0.2">
      <c r="H9335" s="28"/>
    </row>
    <row r="9336" spans="8:8" s="24" customFormat="1" ht="12.75" customHeight="1" x14ac:dyDescent="0.2">
      <c r="H9336" s="28"/>
    </row>
    <row r="9337" spans="8:8" s="24" customFormat="1" ht="12.75" customHeight="1" x14ac:dyDescent="0.2">
      <c r="H9337" s="28"/>
    </row>
    <row r="9338" spans="8:8" s="24" customFormat="1" ht="12.75" customHeight="1" x14ac:dyDescent="0.2">
      <c r="H9338" s="28"/>
    </row>
    <row r="9339" spans="8:8" s="24" customFormat="1" ht="12.75" customHeight="1" x14ac:dyDescent="0.2">
      <c r="H9339" s="28"/>
    </row>
    <row r="9340" spans="8:8" s="24" customFormat="1" ht="12.75" customHeight="1" x14ac:dyDescent="0.2">
      <c r="H9340" s="28"/>
    </row>
    <row r="9341" spans="8:8" s="24" customFormat="1" ht="12.75" customHeight="1" x14ac:dyDescent="0.2">
      <c r="H9341" s="28"/>
    </row>
    <row r="9342" spans="8:8" s="24" customFormat="1" ht="12.75" customHeight="1" x14ac:dyDescent="0.2">
      <c r="H9342" s="28"/>
    </row>
    <row r="9343" spans="8:8" s="24" customFormat="1" ht="12.75" customHeight="1" x14ac:dyDescent="0.2">
      <c r="H9343" s="28"/>
    </row>
    <row r="9344" spans="8:8" s="24" customFormat="1" ht="12.75" customHeight="1" x14ac:dyDescent="0.2">
      <c r="H9344" s="28"/>
    </row>
    <row r="9345" spans="8:8" s="24" customFormat="1" ht="12.75" customHeight="1" x14ac:dyDescent="0.2">
      <c r="H9345" s="28"/>
    </row>
    <row r="9346" spans="8:8" s="24" customFormat="1" ht="12.75" customHeight="1" x14ac:dyDescent="0.2">
      <c r="H9346" s="28"/>
    </row>
    <row r="9347" spans="8:8" s="24" customFormat="1" ht="12.75" customHeight="1" x14ac:dyDescent="0.2">
      <c r="H9347" s="28"/>
    </row>
    <row r="9348" spans="8:8" s="24" customFormat="1" ht="12.75" customHeight="1" x14ac:dyDescent="0.2">
      <c r="H9348" s="28"/>
    </row>
    <row r="9349" spans="8:8" s="24" customFormat="1" ht="12.75" customHeight="1" x14ac:dyDescent="0.2">
      <c r="H9349" s="28"/>
    </row>
    <row r="9350" spans="8:8" s="24" customFormat="1" ht="12.75" customHeight="1" x14ac:dyDescent="0.2">
      <c r="H9350" s="28"/>
    </row>
    <row r="9351" spans="8:8" s="24" customFormat="1" ht="12.75" customHeight="1" x14ac:dyDescent="0.2">
      <c r="H9351" s="28"/>
    </row>
    <row r="9352" spans="8:8" s="24" customFormat="1" ht="12.75" customHeight="1" x14ac:dyDescent="0.2">
      <c r="H9352" s="28"/>
    </row>
    <row r="9353" spans="8:8" s="24" customFormat="1" ht="12.75" customHeight="1" x14ac:dyDescent="0.2">
      <c r="H9353" s="28"/>
    </row>
    <row r="9354" spans="8:8" s="24" customFormat="1" ht="12.75" customHeight="1" x14ac:dyDescent="0.2">
      <c r="H9354" s="28"/>
    </row>
    <row r="9355" spans="8:8" s="24" customFormat="1" ht="12.75" customHeight="1" x14ac:dyDescent="0.2">
      <c r="H9355" s="28"/>
    </row>
    <row r="9356" spans="8:8" s="24" customFormat="1" ht="12.75" customHeight="1" x14ac:dyDescent="0.2">
      <c r="H9356" s="28"/>
    </row>
    <row r="9357" spans="8:8" s="24" customFormat="1" ht="12.75" customHeight="1" x14ac:dyDescent="0.2">
      <c r="H9357" s="28"/>
    </row>
    <row r="9358" spans="8:8" s="24" customFormat="1" ht="12.75" customHeight="1" x14ac:dyDescent="0.2">
      <c r="H9358" s="28"/>
    </row>
    <row r="9359" spans="8:8" s="24" customFormat="1" ht="12.75" customHeight="1" x14ac:dyDescent="0.2">
      <c r="H9359" s="28"/>
    </row>
    <row r="9360" spans="8:8" s="24" customFormat="1" ht="12.75" customHeight="1" x14ac:dyDescent="0.2">
      <c r="H9360" s="28"/>
    </row>
    <row r="9361" spans="8:8" s="24" customFormat="1" ht="12.75" customHeight="1" x14ac:dyDescent="0.2">
      <c r="H9361" s="28"/>
    </row>
    <row r="9362" spans="8:8" s="24" customFormat="1" ht="12.75" customHeight="1" x14ac:dyDescent="0.2">
      <c r="H9362" s="28"/>
    </row>
    <row r="9363" spans="8:8" s="24" customFormat="1" ht="12.75" customHeight="1" x14ac:dyDescent="0.2">
      <c r="H9363" s="28"/>
    </row>
    <row r="9364" spans="8:8" s="24" customFormat="1" ht="12.75" customHeight="1" x14ac:dyDescent="0.2">
      <c r="H9364" s="28"/>
    </row>
    <row r="9365" spans="8:8" s="24" customFormat="1" ht="12.75" customHeight="1" x14ac:dyDescent="0.2">
      <c r="H9365" s="28"/>
    </row>
    <row r="9366" spans="8:8" s="24" customFormat="1" ht="12.75" customHeight="1" x14ac:dyDescent="0.2">
      <c r="H9366" s="28"/>
    </row>
    <row r="9367" spans="8:8" s="24" customFormat="1" ht="12.75" customHeight="1" x14ac:dyDescent="0.2">
      <c r="H9367" s="28"/>
    </row>
    <row r="9368" spans="8:8" s="24" customFormat="1" ht="12.75" customHeight="1" x14ac:dyDescent="0.2">
      <c r="H9368" s="28"/>
    </row>
    <row r="9369" spans="8:8" s="24" customFormat="1" ht="12.75" customHeight="1" x14ac:dyDescent="0.2">
      <c r="H9369" s="28"/>
    </row>
    <row r="9370" spans="8:8" s="24" customFormat="1" ht="12.75" customHeight="1" x14ac:dyDescent="0.2">
      <c r="H9370" s="28"/>
    </row>
    <row r="9371" spans="8:8" s="24" customFormat="1" ht="12.75" customHeight="1" x14ac:dyDescent="0.2">
      <c r="H9371" s="28"/>
    </row>
    <row r="9372" spans="8:8" s="24" customFormat="1" ht="12.75" customHeight="1" x14ac:dyDescent="0.2">
      <c r="H9372" s="28"/>
    </row>
    <row r="9373" spans="8:8" s="24" customFormat="1" ht="12.75" customHeight="1" x14ac:dyDescent="0.2">
      <c r="H9373" s="28"/>
    </row>
    <row r="9374" spans="8:8" s="24" customFormat="1" ht="12.75" customHeight="1" x14ac:dyDescent="0.2">
      <c r="H9374" s="28"/>
    </row>
    <row r="9375" spans="8:8" s="24" customFormat="1" ht="12.75" customHeight="1" x14ac:dyDescent="0.2">
      <c r="H9375" s="28"/>
    </row>
    <row r="9376" spans="8:8" s="24" customFormat="1" ht="12.75" customHeight="1" x14ac:dyDescent="0.2">
      <c r="H9376" s="28"/>
    </row>
    <row r="9377" spans="8:8" s="24" customFormat="1" ht="12.75" customHeight="1" x14ac:dyDescent="0.2">
      <c r="H9377" s="28"/>
    </row>
    <row r="9378" spans="8:8" s="24" customFormat="1" ht="12.75" customHeight="1" x14ac:dyDescent="0.2">
      <c r="H9378" s="28"/>
    </row>
    <row r="9379" spans="8:8" s="24" customFormat="1" ht="12.75" customHeight="1" x14ac:dyDescent="0.2">
      <c r="H9379" s="28"/>
    </row>
    <row r="9380" spans="8:8" s="24" customFormat="1" ht="12.75" customHeight="1" x14ac:dyDescent="0.2">
      <c r="H9380" s="28"/>
    </row>
    <row r="9381" spans="8:8" s="24" customFormat="1" ht="12.75" customHeight="1" x14ac:dyDescent="0.2">
      <c r="H9381" s="28"/>
    </row>
    <row r="9382" spans="8:8" s="24" customFormat="1" ht="12.75" customHeight="1" x14ac:dyDescent="0.2">
      <c r="H9382" s="28"/>
    </row>
    <row r="9383" spans="8:8" s="24" customFormat="1" ht="12.75" customHeight="1" x14ac:dyDescent="0.2">
      <c r="H9383" s="28"/>
    </row>
    <row r="9384" spans="8:8" s="24" customFormat="1" ht="12.75" customHeight="1" x14ac:dyDescent="0.2">
      <c r="H9384" s="28"/>
    </row>
    <row r="9385" spans="8:8" s="24" customFormat="1" ht="12.75" customHeight="1" x14ac:dyDescent="0.2">
      <c r="H9385" s="28"/>
    </row>
    <row r="9386" spans="8:8" s="24" customFormat="1" ht="12.75" customHeight="1" x14ac:dyDescent="0.2">
      <c r="H9386" s="28"/>
    </row>
    <row r="9387" spans="8:8" s="24" customFormat="1" ht="12.75" customHeight="1" x14ac:dyDescent="0.2">
      <c r="H9387" s="28"/>
    </row>
    <row r="9388" spans="8:8" s="24" customFormat="1" ht="12.75" customHeight="1" x14ac:dyDescent="0.2">
      <c r="H9388" s="28"/>
    </row>
    <row r="9389" spans="8:8" s="24" customFormat="1" ht="12.75" customHeight="1" x14ac:dyDescent="0.2">
      <c r="H9389" s="28"/>
    </row>
    <row r="9390" spans="8:8" s="24" customFormat="1" ht="12.75" customHeight="1" x14ac:dyDescent="0.2">
      <c r="H9390" s="28"/>
    </row>
    <row r="9391" spans="8:8" s="24" customFormat="1" ht="12.75" customHeight="1" x14ac:dyDescent="0.2">
      <c r="H9391" s="28"/>
    </row>
    <row r="9392" spans="8:8" s="24" customFormat="1" ht="12.75" customHeight="1" x14ac:dyDescent="0.2">
      <c r="H9392" s="28"/>
    </row>
    <row r="9393" spans="8:8" s="24" customFormat="1" ht="12.75" customHeight="1" x14ac:dyDescent="0.2">
      <c r="H9393" s="28"/>
    </row>
    <row r="9394" spans="8:8" s="24" customFormat="1" ht="12.75" customHeight="1" x14ac:dyDescent="0.2">
      <c r="H9394" s="28"/>
    </row>
    <row r="9395" spans="8:8" s="24" customFormat="1" ht="12.75" customHeight="1" x14ac:dyDescent="0.2">
      <c r="H9395" s="28"/>
    </row>
    <row r="9396" spans="8:8" s="24" customFormat="1" ht="12.75" customHeight="1" x14ac:dyDescent="0.2">
      <c r="H9396" s="28"/>
    </row>
    <row r="9397" spans="8:8" s="24" customFormat="1" ht="12.75" customHeight="1" x14ac:dyDescent="0.2">
      <c r="H9397" s="28"/>
    </row>
    <row r="9398" spans="8:8" s="24" customFormat="1" ht="12.75" customHeight="1" x14ac:dyDescent="0.2">
      <c r="H9398" s="28"/>
    </row>
    <row r="9399" spans="8:8" s="24" customFormat="1" ht="12.75" customHeight="1" x14ac:dyDescent="0.2">
      <c r="H9399" s="28"/>
    </row>
    <row r="9400" spans="8:8" s="24" customFormat="1" ht="12.75" customHeight="1" x14ac:dyDescent="0.2">
      <c r="H9400" s="28"/>
    </row>
    <row r="9401" spans="8:8" s="24" customFormat="1" ht="12.75" customHeight="1" x14ac:dyDescent="0.2">
      <c r="H9401" s="28"/>
    </row>
    <row r="9402" spans="8:8" s="24" customFormat="1" ht="12.75" customHeight="1" x14ac:dyDescent="0.2">
      <c r="H9402" s="28"/>
    </row>
    <row r="9403" spans="8:8" s="24" customFormat="1" ht="12.75" customHeight="1" x14ac:dyDescent="0.2">
      <c r="H9403" s="28"/>
    </row>
    <row r="9404" spans="8:8" s="24" customFormat="1" ht="12.75" customHeight="1" x14ac:dyDescent="0.2">
      <c r="H9404" s="28"/>
    </row>
    <row r="9405" spans="8:8" s="24" customFormat="1" ht="12.75" customHeight="1" x14ac:dyDescent="0.2">
      <c r="H9405" s="28"/>
    </row>
    <row r="9406" spans="8:8" s="24" customFormat="1" ht="12.75" customHeight="1" x14ac:dyDescent="0.2">
      <c r="H9406" s="28"/>
    </row>
    <row r="9407" spans="8:8" s="24" customFormat="1" ht="12.75" customHeight="1" x14ac:dyDescent="0.2">
      <c r="H9407" s="28"/>
    </row>
    <row r="9408" spans="8:8" s="24" customFormat="1" ht="12.75" customHeight="1" x14ac:dyDescent="0.2">
      <c r="H9408" s="28"/>
    </row>
    <row r="9409" spans="8:8" s="24" customFormat="1" ht="12.75" customHeight="1" x14ac:dyDescent="0.2">
      <c r="H9409" s="28"/>
    </row>
    <row r="9410" spans="8:8" s="24" customFormat="1" ht="12.75" customHeight="1" x14ac:dyDescent="0.2">
      <c r="H9410" s="28"/>
    </row>
    <row r="9411" spans="8:8" s="24" customFormat="1" ht="12.75" customHeight="1" x14ac:dyDescent="0.2">
      <c r="H9411" s="28"/>
    </row>
    <row r="9412" spans="8:8" s="24" customFormat="1" ht="12.75" customHeight="1" x14ac:dyDescent="0.2">
      <c r="H9412" s="28"/>
    </row>
    <row r="9413" spans="8:8" s="24" customFormat="1" ht="12.75" customHeight="1" x14ac:dyDescent="0.2">
      <c r="H9413" s="28"/>
    </row>
    <row r="9414" spans="8:8" s="24" customFormat="1" ht="12.75" customHeight="1" x14ac:dyDescent="0.2">
      <c r="H9414" s="28"/>
    </row>
    <row r="9415" spans="8:8" s="24" customFormat="1" ht="12.75" customHeight="1" x14ac:dyDescent="0.2">
      <c r="H9415" s="28"/>
    </row>
    <row r="9416" spans="8:8" s="24" customFormat="1" ht="12.75" customHeight="1" x14ac:dyDescent="0.2">
      <c r="H9416" s="28"/>
    </row>
    <row r="9417" spans="8:8" s="24" customFormat="1" ht="12.75" customHeight="1" x14ac:dyDescent="0.2">
      <c r="H9417" s="28"/>
    </row>
    <row r="9418" spans="8:8" s="24" customFormat="1" ht="12.75" customHeight="1" x14ac:dyDescent="0.2">
      <c r="H9418" s="28"/>
    </row>
    <row r="9419" spans="8:8" s="24" customFormat="1" ht="12.75" customHeight="1" x14ac:dyDescent="0.2">
      <c r="H9419" s="28"/>
    </row>
    <row r="9420" spans="8:8" s="24" customFormat="1" ht="12.75" customHeight="1" x14ac:dyDescent="0.2">
      <c r="H9420" s="28"/>
    </row>
    <row r="9421" spans="8:8" s="24" customFormat="1" ht="12.75" customHeight="1" x14ac:dyDescent="0.2">
      <c r="H9421" s="28"/>
    </row>
    <row r="9422" spans="8:8" s="24" customFormat="1" ht="12.75" customHeight="1" x14ac:dyDescent="0.2">
      <c r="H9422" s="28"/>
    </row>
    <row r="9423" spans="8:8" s="24" customFormat="1" ht="12.75" customHeight="1" x14ac:dyDescent="0.2">
      <c r="H9423" s="28"/>
    </row>
    <row r="9424" spans="8:8" s="24" customFormat="1" ht="12.75" customHeight="1" x14ac:dyDescent="0.2">
      <c r="H9424" s="28"/>
    </row>
    <row r="9425" spans="8:8" s="24" customFormat="1" ht="12.75" customHeight="1" x14ac:dyDescent="0.2">
      <c r="H9425" s="28"/>
    </row>
    <row r="9426" spans="8:8" s="24" customFormat="1" ht="12.75" customHeight="1" x14ac:dyDescent="0.2">
      <c r="H9426" s="28"/>
    </row>
    <row r="9427" spans="8:8" s="24" customFormat="1" ht="12.75" customHeight="1" x14ac:dyDescent="0.2">
      <c r="H9427" s="28"/>
    </row>
    <row r="9428" spans="8:8" s="24" customFormat="1" ht="12.75" customHeight="1" x14ac:dyDescent="0.2">
      <c r="H9428" s="28"/>
    </row>
    <row r="9429" spans="8:8" s="24" customFormat="1" ht="12.75" customHeight="1" x14ac:dyDescent="0.2">
      <c r="H9429" s="28"/>
    </row>
    <row r="9430" spans="8:8" s="24" customFormat="1" ht="12.75" customHeight="1" x14ac:dyDescent="0.2">
      <c r="H9430" s="28"/>
    </row>
    <row r="9431" spans="8:8" s="24" customFormat="1" ht="12.75" customHeight="1" x14ac:dyDescent="0.2">
      <c r="H9431" s="28"/>
    </row>
    <row r="9432" spans="8:8" s="24" customFormat="1" ht="12.75" customHeight="1" x14ac:dyDescent="0.2">
      <c r="H9432" s="28"/>
    </row>
    <row r="9433" spans="8:8" s="24" customFormat="1" ht="12.75" customHeight="1" x14ac:dyDescent="0.2">
      <c r="H9433" s="28"/>
    </row>
    <row r="9434" spans="8:8" s="24" customFormat="1" ht="12.75" customHeight="1" x14ac:dyDescent="0.2">
      <c r="H9434" s="28"/>
    </row>
    <row r="9435" spans="8:8" s="24" customFormat="1" ht="12.75" customHeight="1" x14ac:dyDescent="0.2">
      <c r="H9435" s="28"/>
    </row>
    <row r="9436" spans="8:8" s="24" customFormat="1" ht="12.75" customHeight="1" x14ac:dyDescent="0.2">
      <c r="H9436" s="28"/>
    </row>
    <row r="9437" spans="8:8" s="24" customFormat="1" ht="12.75" customHeight="1" x14ac:dyDescent="0.2">
      <c r="H9437" s="28"/>
    </row>
    <row r="9438" spans="8:8" s="24" customFormat="1" ht="12.75" customHeight="1" x14ac:dyDescent="0.2">
      <c r="H9438" s="28"/>
    </row>
    <row r="9439" spans="8:8" s="24" customFormat="1" ht="12.75" customHeight="1" x14ac:dyDescent="0.2">
      <c r="H9439" s="28"/>
    </row>
    <row r="9440" spans="8:8" s="24" customFormat="1" ht="12.75" customHeight="1" x14ac:dyDescent="0.2">
      <c r="H9440" s="28"/>
    </row>
    <row r="9441" spans="8:8" s="24" customFormat="1" ht="12.75" customHeight="1" x14ac:dyDescent="0.2">
      <c r="H9441" s="28"/>
    </row>
    <row r="9442" spans="8:8" s="24" customFormat="1" ht="12.75" customHeight="1" x14ac:dyDescent="0.2">
      <c r="H9442" s="28"/>
    </row>
    <row r="9443" spans="8:8" s="24" customFormat="1" ht="12.75" customHeight="1" x14ac:dyDescent="0.2">
      <c r="H9443" s="28"/>
    </row>
    <row r="9444" spans="8:8" s="24" customFormat="1" ht="12.75" customHeight="1" x14ac:dyDescent="0.2">
      <c r="H9444" s="28"/>
    </row>
    <row r="9445" spans="8:8" s="24" customFormat="1" ht="12.75" customHeight="1" x14ac:dyDescent="0.2">
      <c r="H9445" s="28"/>
    </row>
    <row r="9446" spans="8:8" s="24" customFormat="1" ht="12.75" customHeight="1" x14ac:dyDescent="0.2">
      <c r="H9446" s="28"/>
    </row>
    <row r="9447" spans="8:8" s="24" customFormat="1" ht="12.75" customHeight="1" x14ac:dyDescent="0.2">
      <c r="H9447" s="28"/>
    </row>
    <row r="9448" spans="8:8" s="24" customFormat="1" ht="12.75" customHeight="1" x14ac:dyDescent="0.2">
      <c r="H9448" s="28"/>
    </row>
    <row r="9449" spans="8:8" s="24" customFormat="1" ht="12.75" customHeight="1" x14ac:dyDescent="0.2">
      <c r="H9449" s="28"/>
    </row>
    <row r="9450" spans="8:8" s="24" customFormat="1" ht="12.75" customHeight="1" x14ac:dyDescent="0.2">
      <c r="H9450" s="28"/>
    </row>
    <row r="9451" spans="8:8" s="24" customFormat="1" ht="12.75" customHeight="1" x14ac:dyDescent="0.2">
      <c r="H9451" s="28"/>
    </row>
    <row r="9452" spans="8:8" s="24" customFormat="1" ht="12.75" customHeight="1" x14ac:dyDescent="0.2">
      <c r="H9452" s="28"/>
    </row>
    <row r="9453" spans="8:8" s="24" customFormat="1" ht="12.75" customHeight="1" x14ac:dyDescent="0.2">
      <c r="H9453" s="28"/>
    </row>
    <row r="9454" spans="8:8" s="24" customFormat="1" ht="12.75" customHeight="1" x14ac:dyDescent="0.2">
      <c r="H9454" s="28"/>
    </row>
    <row r="9455" spans="8:8" s="24" customFormat="1" ht="12.75" customHeight="1" x14ac:dyDescent="0.2">
      <c r="H9455" s="28"/>
    </row>
    <row r="9456" spans="8:8" s="24" customFormat="1" ht="12.75" customHeight="1" x14ac:dyDescent="0.2">
      <c r="H9456" s="28"/>
    </row>
    <row r="9457" spans="8:8" s="24" customFormat="1" ht="12.75" customHeight="1" x14ac:dyDescent="0.2">
      <c r="H9457" s="28"/>
    </row>
    <row r="9458" spans="8:8" s="24" customFormat="1" ht="12.75" customHeight="1" x14ac:dyDescent="0.2">
      <c r="H9458" s="28"/>
    </row>
    <row r="9459" spans="8:8" s="24" customFormat="1" ht="12.75" customHeight="1" x14ac:dyDescent="0.2">
      <c r="H9459" s="28"/>
    </row>
    <row r="9460" spans="8:8" s="24" customFormat="1" ht="12.75" customHeight="1" x14ac:dyDescent="0.2">
      <c r="H9460" s="28"/>
    </row>
    <row r="9461" spans="8:8" s="24" customFormat="1" ht="12.75" customHeight="1" x14ac:dyDescent="0.2">
      <c r="H9461" s="28"/>
    </row>
    <row r="9462" spans="8:8" s="24" customFormat="1" ht="12.75" customHeight="1" x14ac:dyDescent="0.2">
      <c r="H9462" s="28"/>
    </row>
    <row r="9463" spans="8:8" s="24" customFormat="1" ht="12.75" customHeight="1" x14ac:dyDescent="0.2">
      <c r="H9463" s="28"/>
    </row>
    <row r="9464" spans="8:8" s="24" customFormat="1" ht="12.75" customHeight="1" x14ac:dyDescent="0.2">
      <c r="H9464" s="28"/>
    </row>
    <row r="9465" spans="8:8" s="24" customFormat="1" ht="12.75" customHeight="1" x14ac:dyDescent="0.2">
      <c r="H9465" s="28"/>
    </row>
    <row r="9466" spans="8:8" s="24" customFormat="1" ht="12.75" customHeight="1" x14ac:dyDescent="0.2">
      <c r="H9466" s="28"/>
    </row>
    <row r="9467" spans="8:8" s="24" customFormat="1" ht="12.75" customHeight="1" x14ac:dyDescent="0.2">
      <c r="H9467" s="28"/>
    </row>
    <row r="9468" spans="8:8" s="24" customFormat="1" ht="12.75" customHeight="1" x14ac:dyDescent="0.2">
      <c r="H9468" s="28"/>
    </row>
    <row r="9469" spans="8:8" s="24" customFormat="1" ht="12.75" customHeight="1" x14ac:dyDescent="0.2">
      <c r="H9469" s="28"/>
    </row>
    <row r="9470" spans="8:8" s="24" customFormat="1" ht="12.75" customHeight="1" x14ac:dyDescent="0.2">
      <c r="H9470" s="28"/>
    </row>
    <row r="9471" spans="8:8" s="24" customFormat="1" ht="12.75" customHeight="1" x14ac:dyDescent="0.2">
      <c r="H9471" s="28"/>
    </row>
    <row r="9472" spans="8:8" s="24" customFormat="1" ht="12.75" customHeight="1" x14ac:dyDescent="0.2">
      <c r="H9472" s="28"/>
    </row>
    <row r="9473" spans="8:8" s="24" customFormat="1" ht="12.75" customHeight="1" x14ac:dyDescent="0.2">
      <c r="H9473" s="28"/>
    </row>
    <row r="9474" spans="8:8" s="24" customFormat="1" ht="12.75" customHeight="1" x14ac:dyDescent="0.2">
      <c r="H9474" s="28"/>
    </row>
    <row r="9475" spans="8:8" s="24" customFormat="1" ht="12.75" customHeight="1" x14ac:dyDescent="0.2">
      <c r="H9475" s="28"/>
    </row>
    <row r="9476" spans="8:8" s="24" customFormat="1" ht="12.75" customHeight="1" x14ac:dyDescent="0.2">
      <c r="H9476" s="28"/>
    </row>
    <row r="9477" spans="8:8" s="24" customFormat="1" ht="12.75" customHeight="1" x14ac:dyDescent="0.2">
      <c r="H9477" s="28"/>
    </row>
    <row r="9478" spans="8:8" s="24" customFormat="1" ht="12.75" customHeight="1" x14ac:dyDescent="0.2">
      <c r="H9478" s="28"/>
    </row>
    <row r="9479" spans="8:8" s="24" customFormat="1" ht="12.75" customHeight="1" x14ac:dyDescent="0.2">
      <c r="H9479" s="28"/>
    </row>
    <row r="9480" spans="8:8" s="24" customFormat="1" ht="12.75" customHeight="1" x14ac:dyDescent="0.2">
      <c r="H9480" s="28"/>
    </row>
    <row r="9481" spans="8:8" s="24" customFormat="1" ht="12.75" customHeight="1" x14ac:dyDescent="0.2">
      <c r="H9481" s="28"/>
    </row>
    <row r="9482" spans="8:8" s="24" customFormat="1" ht="12.75" customHeight="1" x14ac:dyDescent="0.2">
      <c r="H9482" s="28"/>
    </row>
    <row r="9483" spans="8:8" s="24" customFormat="1" ht="12.75" customHeight="1" x14ac:dyDescent="0.2">
      <c r="H9483" s="28"/>
    </row>
    <row r="9484" spans="8:8" s="24" customFormat="1" ht="12.75" customHeight="1" x14ac:dyDescent="0.2">
      <c r="H9484" s="28"/>
    </row>
    <row r="9485" spans="8:8" s="24" customFormat="1" ht="12.75" customHeight="1" x14ac:dyDescent="0.2">
      <c r="H9485" s="28"/>
    </row>
    <row r="9486" spans="8:8" s="24" customFormat="1" ht="12.75" customHeight="1" x14ac:dyDescent="0.2">
      <c r="H9486" s="28"/>
    </row>
    <row r="9487" spans="8:8" s="24" customFormat="1" ht="12.75" customHeight="1" x14ac:dyDescent="0.2">
      <c r="H9487" s="28"/>
    </row>
    <row r="9488" spans="8:8" s="24" customFormat="1" ht="12.75" customHeight="1" x14ac:dyDescent="0.2">
      <c r="H9488" s="28"/>
    </row>
    <row r="9489" spans="8:8" s="24" customFormat="1" ht="12.75" customHeight="1" x14ac:dyDescent="0.2">
      <c r="H9489" s="28"/>
    </row>
    <row r="9490" spans="8:8" s="24" customFormat="1" ht="12.75" customHeight="1" x14ac:dyDescent="0.2">
      <c r="H9490" s="28"/>
    </row>
    <row r="9491" spans="8:8" s="24" customFormat="1" ht="12.75" customHeight="1" x14ac:dyDescent="0.2">
      <c r="H9491" s="28"/>
    </row>
    <row r="9492" spans="8:8" s="24" customFormat="1" ht="12.75" customHeight="1" x14ac:dyDescent="0.2">
      <c r="H9492" s="28"/>
    </row>
    <row r="9493" spans="8:8" s="24" customFormat="1" ht="12.75" customHeight="1" x14ac:dyDescent="0.2">
      <c r="H9493" s="28"/>
    </row>
    <row r="9494" spans="8:8" s="24" customFormat="1" ht="12.75" customHeight="1" x14ac:dyDescent="0.2">
      <c r="H9494" s="28"/>
    </row>
    <row r="9495" spans="8:8" s="24" customFormat="1" ht="12.75" customHeight="1" x14ac:dyDescent="0.2">
      <c r="H9495" s="28"/>
    </row>
    <row r="9496" spans="8:8" s="24" customFormat="1" ht="12.75" customHeight="1" x14ac:dyDescent="0.2">
      <c r="H9496" s="28"/>
    </row>
    <row r="9497" spans="8:8" s="24" customFormat="1" ht="12.75" customHeight="1" x14ac:dyDescent="0.2">
      <c r="H9497" s="28"/>
    </row>
    <row r="9498" spans="8:8" s="24" customFormat="1" ht="12.75" customHeight="1" x14ac:dyDescent="0.2">
      <c r="H9498" s="28"/>
    </row>
    <row r="9499" spans="8:8" s="24" customFormat="1" ht="12.75" customHeight="1" x14ac:dyDescent="0.2">
      <c r="H9499" s="28"/>
    </row>
    <row r="9500" spans="8:8" s="24" customFormat="1" ht="12.75" customHeight="1" x14ac:dyDescent="0.2">
      <c r="H9500" s="28"/>
    </row>
    <row r="9501" spans="8:8" s="24" customFormat="1" ht="12.75" customHeight="1" x14ac:dyDescent="0.2">
      <c r="H9501" s="28"/>
    </row>
    <row r="9502" spans="8:8" s="24" customFormat="1" ht="12.75" customHeight="1" x14ac:dyDescent="0.2">
      <c r="H9502" s="28"/>
    </row>
    <row r="9503" spans="8:8" s="24" customFormat="1" ht="12.75" customHeight="1" x14ac:dyDescent="0.2">
      <c r="H9503" s="28"/>
    </row>
    <row r="9504" spans="8:8" s="24" customFormat="1" ht="12.75" customHeight="1" x14ac:dyDescent="0.2">
      <c r="H9504" s="28"/>
    </row>
    <row r="9505" spans="8:8" s="24" customFormat="1" ht="12.75" customHeight="1" x14ac:dyDescent="0.2">
      <c r="H9505" s="28"/>
    </row>
    <row r="9506" spans="8:8" s="24" customFormat="1" ht="12.75" customHeight="1" x14ac:dyDescent="0.2">
      <c r="H9506" s="28"/>
    </row>
    <row r="9507" spans="8:8" s="24" customFormat="1" ht="12.75" customHeight="1" x14ac:dyDescent="0.2">
      <c r="H9507" s="28"/>
    </row>
    <row r="9508" spans="8:8" s="24" customFormat="1" ht="12.75" customHeight="1" x14ac:dyDescent="0.2">
      <c r="H9508" s="28"/>
    </row>
    <row r="9509" spans="8:8" s="24" customFormat="1" ht="12.75" customHeight="1" x14ac:dyDescent="0.2">
      <c r="H9509" s="28"/>
    </row>
    <row r="9510" spans="8:8" s="24" customFormat="1" ht="12.75" customHeight="1" x14ac:dyDescent="0.2">
      <c r="H9510" s="28"/>
    </row>
    <row r="9511" spans="8:8" s="24" customFormat="1" ht="12.75" customHeight="1" x14ac:dyDescent="0.2">
      <c r="H9511" s="28"/>
    </row>
    <row r="9512" spans="8:8" s="24" customFormat="1" ht="12.75" customHeight="1" x14ac:dyDescent="0.2">
      <c r="H9512" s="28"/>
    </row>
    <row r="9513" spans="8:8" s="24" customFormat="1" ht="12.75" customHeight="1" x14ac:dyDescent="0.2">
      <c r="H9513" s="28"/>
    </row>
    <row r="9514" spans="8:8" s="24" customFormat="1" ht="12.75" customHeight="1" x14ac:dyDescent="0.2">
      <c r="H9514" s="28"/>
    </row>
    <row r="9515" spans="8:8" s="24" customFormat="1" ht="12.75" customHeight="1" x14ac:dyDescent="0.2">
      <c r="H9515" s="28"/>
    </row>
    <row r="9516" spans="8:8" s="24" customFormat="1" ht="12.75" customHeight="1" x14ac:dyDescent="0.2">
      <c r="H9516" s="28"/>
    </row>
    <row r="9517" spans="8:8" s="24" customFormat="1" ht="12.75" customHeight="1" x14ac:dyDescent="0.2">
      <c r="H9517" s="28"/>
    </row>
    <row r="9518" spans="8:8" s="24" customFormat="1" ht="12.75" customHeight="1" x14ac:dyDescent="0.2">
      <c r="H9518" s="28"/>
    </row>
    <row r="9519" spans="8:8" s="24" customFormat="1" ht="12.75" customHeight="1" x14ac:dyDescent="0.2">
      <c r="H9519" s="28"/>
    </row>
    <row r="9520" spans="8:8" s="24" customFormat="1" ht="12.75" customHeight="1" x14ac:dyDescent="0.2">
      <c r="H9520" s="28"/>
    </row>
    <row r="9521" spans="8:8" s="24" customFormat="1" ht="12.75" customHeight="1" x14ac:dyDescent="0.2">
      <c r="H9521" s="28"/>
    </row>
    <row r="9522" spans="8:8" s="24" customFormat="1" ht="12.75" customHeight="1" x14ac:dyDescent="0.2">
      <c r="H9522" s="28"/>
    </row>
    <row r="9523" spans="8:8" s="24" customFormat="1" ht="12.75" customHeight="1" x14ac:dyDescent="0.2">
      <c r="H9523" s="28"/>
    </row>
    <row r="9524" spans="8:8" s="24" customFormat="1" ht="12.75" customHeight="1" x14ac:dyDescent="0.2">
      <c r="H9524" s="28"/>
    </row>
    <row r="9525" spans="8:8" s="24" customFormat="1" ht="12.75" customHeight="1" x14ac:dyDescent="0.2">
      <c r="H9525" s="28"/>
    </row>
    <row r="9526" spans="8:8" s="24" customFormat="1" ht="12.75" customHeight="1" x14ac:dyDescent="0.2">
      <c r="H9526" s="28"/>
    </row>
    <row r="9527" spans="8:8" s="24" customFormat="1" ht="12.75" customHeight="1" x14ac:dyDescent="0.2">
      <c r="H9527" s="28"/>
    </row>
    <row r="9528" spans="8:8" s="24" customFormat="1" ht="12.75" customHeight="1" x14ac:dyDescent="0.2">
      <c r="H9528" s="28"/>
    </row>
    <row r="9529" spans="8:8" s="24" customFormat="1" ht="12.75" customHeight="1" x14ac:dyDescent="0.2">
      <c r="H9529" s="28"/>
    </row>
    <row r="9530" spans="8:8" s="24" customFormat="1" ht="12.75" customHeight="1" x14ac:dyDescent="0.2">
      <c r="H9530" s="28"/>
    </row>
    <row r="9531" spans="8:8" s="24" customFormat="1" ht="12.75" customHeight="1" x14ac:dyDescent="0.2">
      <c r="H9531" s="28"/>
    </row>
    <row r="9532" spans="8:8" s="24" customFormat="1" ht="12.75" customHeight="1" x14ac:dyDescent="0.2">
      <c r="H9532" s="28"/>
    </row>
    <row r="9533" spans="8:8" s="24" customFormat="1" ht="12.75" customHeight="1" x14ac:dyDescent="0.2">
      <c r="H9533" s="28"/>
    </row>
    <row r="9534" spans="8:8" s="24" customFormat="1" ht="12.75" customHeight="1" x14ac:dyDescent="0.2">
      <c r="H9534" s="28"/>
    </row>
    <row r="9535" spans="8:8" s="24" customFormat="1" ht="12.75" customHeight="1" x14ac:dyDescent="0.2">
      <c r="H9535" s="28"/>
    </row>
    <row r="9536" spans="8:8" s="24" customFormat="1" ht="12.75" customHeight="1" x14ac:dyDescent="0.2">
      <c r="H9536" s="28"/>
    </row>
    <row r="9537" spans="8:8" s="24" customFormat="1" ht="12.75" customHeight="1" x14ac:dyDescent="0.2">
      <c r="H9537" s="28"/>
    </row>
    <row r="9538" spans="8:8" s="24" customFormat="1" ht="12.75" customHeight="1" x14ac:dyDescent="0.2">
      <c r="H9538" s="28"/>
    </row>
    <row r="9539" spans="8:8" s="24" customFormat="1" ht="12.75" customHeight="1" x14ac:dyDescent="0.2">
      <c r="H9539" s="28"/>
    </row>
    <row r="9540" spans="8:8" s="24" customFormat="1" ht="12.75" customHeight="1" x14ac:dyDescent="0.2">
      <c r="H9540" s="28"/>
    </row>
    <row r="9541" spans="8:8" s="24" customFormat="1" ht="12.75" customHeight="1" x14ac:dyDescent="0.2">
      <c r="H9541" s="28"/>
    </row>
    <row r="9542" spans="8:8" s="24" customFormat="1" ht="12.75" customHeight="1" x14ac:dyDescent="0.2">
      <c r="H9542" s="28"/>
    </row>
    <row r="9543" spans="8:8" s="24" customFormat="1" ht="12.75" customHeight="1" x14ac:dyDescent="0.2">
      <c r="H9543" s="28"/>
    </row>
    <row r="9544" spans="8:8" s="24" customFormat="1" ht="12.75" customHeight="1" x14ac:dyDescent="0.2">
      <c r="H9544" s="28"/>
    </row>
    <row r="9545" spans="8:8" s="24" customFormat="1" ht="12.75" customHeight="1" x14ac:dyDescent="0.2">
      <c r="H9545" s="28"/>
    </row>
    <row r="9546" spans="8:8" s="24" customFormat="1" ht="12.75" customHeight="1" x14ac:dyDescent="0.2">
      <c r="H9546" s="28"/>
    </row>
    <row r="9547" spans="8:8" s="24" customFormat="1" ht="12.75" customHeight="1" x14ac:dyDescent="0.2">
      <c r="H9547" s="28"/>
    </row>
    <row r="9548" spans="8:8" s="24" customFormat="1" ht="12.75" customHeight="1" x14ac:dyDescent="0.2">
      <c r="H9548" s="28"/>
    </row>
    <row r="9549" spans="8:8" s="24" customFormat="1" ht="12.75" customHeight="1" x14ac:dyDescent="0.2">
      <c r="H9549" s="28"/>
    </row>
    <row r="9550" spans="8:8" s="24" customFormat="1" ht="12.75" customHeight="1" x14ac:dyDescent="0.2">
      <c r="H9550" s="28"/>
    </row>
    <row r="9551" spans="8:8" s="24" customFormat="1" ht="12.75" customHeight="1" x14ac:dyDescent="0.2">
      <c r="H9551" s="28"/>
    </row>
    <row r="9552" spans="8:8" s="24" customFormat="1" ht="12.75" customHeight="1" x14ac:dyDescent="0.2">
      <c r="H9552" s="28"/>
    </row>
    <row r="9553" spans="8:8" s="24" customFormat="1" ht="12.75" customHeight="1" x14ac:dyDescent="0.2">
      <c r="H9553" s="28"/>
    </row>
    <row r="9554" spans="8:8" s="24" customFormat="1" ht="12.75" customHeight="1" x14ac:dyDescent="0.2">
      <c r="H9554" s="28"/>
    </row>
    <row r="9555" spans="8:8" s="24" customFormat="1" ht="12.75" customHeight="1" x14ac:dyDescent="0.2">
      <c r="H9555" s="28"/>
    </row>
    <row r="9556" spans="8:8" s="24" customFormat="1" ht="12.75" customHeight="1" x14ac:dyDescent="0.2">
      <c r="H9556" s="28"/>
    </row>
    <row r="9557" spans="8:8" s="24" customFormat="1" ht="12.75" customHeight="1" x14ac:dyDescent="0.2">
      <c r="H9557" s="28"/>
    </row>
    <row r="9558" spans="8:8" s="24" customFormat="1" ht="12.75" customHeight="1" x14ac:dyDescent="0.2">
      <c r="H9558" s="28"/>
    </row>
    <row r="9559" spans="8:8" s="24" customFormat="1" ht="12.75" customHeight="1" x14ac:dyDescent="0.2">
      <c r="H9559" s="28"/>
    </row>
    <row r="9560" spans="8:8" s="24" customFormat="1" ht="12.75" customHeight="1" x14ac:dyDescent="0.2">
      <c r="H9560" s="28"/>
    </row>
    <row r="9561" spans="8:8" s="24" customFormat="1" ht="12.75" customHeight="1" x14ac:dyDescent="0.2">
      <c r="H9561" s="28"/>
    </row>
    <row r="9562" spans="8:8" s="24" customFormat="1" ht="12.75" customHeight="1" x14ac:dyDescent="0.2">
      <c r="H9562" s="28"/>
    </row>
    <row r="9563" spans="8:8" s="24" customFormat="1" ht="12.75" customHeight="1" x14ac:dyDescent="0.2">
      <c r="H9563" s="28"/>
    </row>
    <row r="9564" spans="8:8" s="24" customFormat="1" ht="12.75" customHeight="1" x14ac:dyDescent="0.2">
      <c r="H9564" s="28"/>
    </row>
    <row r="9565" spans="8:8" s="24" customFormat="1" ht="12.75" customHeight="1" x14ac:dyDescent="0.2">
      <c r="H9565" s="28"/>
    </row>
    <row r="9566" spans="8:8" s="24" customFormat="1" ht="12.75" customHeight="1" x14ac:dyDescent="0.2">
      <c r="H9566" s="28"/>
    </row>
    <row r="9567" spans="8:8" s="24" customFormat="1" ht="12.75" customHeight="1" x14ac:dyDescent="0.2">
      <c r="H9567" s="28"/>
    </row>
    <row r="9568" spans="8:8" s="24" customFormat="1" ht="12.75" customHeight="1" x14ac:dyDescent="0.2">
      <c r="H9568" s="28"/>
    </row>
    <row r="9569" spans="8:8" s="24" customFormat="1" ht="12.75" customHeight="1" x14ac:dyDescent="0.2">
      <c r="H9569" s="28"/>
    </row>
    <row r="9570" spans="8:8" s="24" customFormat="1" ht="12.75" customHeight="1" x14ac:dyDescent="0.2">
      <c r="H9570" s="28"/>
    </row>
    <row r="9571" spans="8:8" s="24" customFormat="1" ht="12.75" customHeight="1" x14ac:dyDescent="0.2">
      <c r="H9571" s="28"/>
    </row>
    <row r="9572" spans="8:8" s="24" customFormat="1" ht="12.75" customHeight="1" x14ac:dyDescent="0.2">
      <c r="H9572" s="28"/>
    </row>
    <row r="9573" spans="8:8" s="24" customFormat="1" ht="12.75" customHeight="1" x14ac:dyDescent="0.2">
      <c r="H9573" s="28"/>
    </row>
    <row r="9574" spans="8:8" s="24" customFormat="1" ht="12.75" customHeight="1" x14ac:dyDescent="0.2">
      <c r="H9574" s="28"/>
    </row>
    <row r="9575" spans="8:8" s="24" customFormat="1" ht="12.75" customHeight="1" x14ac:dyDescent="0.2">
      <c r="H9575" s="28"/>
    </row>
    <row r="9576" spans="8:8" s="24" customFormat="1" ht="12.75" customHeight="1" x14ac:dyDescent="0.2">
      <c r="H9576" s="28"/>
    </row>
    <row r="9577" spans="8:8" s="24" customFormat="1" ht="12.75" customHeight="1" x14ac:dyDescent="0.2">
      <c r="H9577" s="28"/>
    </row>
    <row r="9578" spans="8:8" s="24" customFormat="1" ht="12.75" customHeight="1" x14ac:dyDescent="0.2">
      <c r="H9578" s="28"/>
    </row>
    <row r="9579" spans="8:8" s="24" customFormat="1" ht="12.75" customHeight="1" x14ac:dyDescent="0.2">
      <c r="H9579" s="28"/>
    </row>
    <row r="9580" spans="8:8" s="24" customFormat="1" ht="12.75" customHeight="1" x14ac:dyDescent="0.2">
      <c r="H9580" s="28"/>
    </row>
    <row r="9581" spans="8:8" s="24" customFormat="1" ht="12.75" customHeight="1" x14ac:dyDescent="0.2">
      <c r="H9581" s="28"/>
    </row>
    <row r="9582" spans="8:8" s="24" customFormat="1" ht="12.75" customHeight="1" x14ac:dyDescent="0.2">
      <c r="H9582" s="28"/>
    </row>
    <row r="9583" spans="8:8" s="24" customFormat="1" ht="12.75" customHeight="1" x14ac:dyDescent="0.2">
      <c r="H9583" s="28"/>
    </row>
    <row r="9584" spans="8:8" s="24" customFormat="1" ht="12.75" customHeight="1" x14ac:dyDescent="0.2">
      <c r="H9584" s="28"/>
    </row>
    <row r="9585" spans="8:8" s="24" customFormat="1" ht="12.75" customHeight="1" x14ac:dyDescent="0.2">
      <c r="H9585" s="28"/>
    </row>
    <row r="9586" spans="8:8" s="24" customFormat="1" ht="12.75" customHeight="1" x14ac:dyDescent="0.2">
      <c r="H9586" s="28"/>
    </row>
    <row r="9587" spans="8:8" s="24" customFormat="1" ht="12.75" customHeight="1" x14ac:dyDescent="0.2">
      <c r="H9587" s="28"/>
    </row>
    <row r="9588" spans="8:8" s="24" customFormat="1" ht="12.75" customHeight="1" x14ac:dyDescent="0.2">
      <c r="H9588" s="28"/>
    </row>
    <row r="9589" spans="8:8" s="24" customFormat="1" ht="12.75" customHeight="1" x14ac:dyDescent="0.2">
      <c r="H9589" s="28"/>
    </row>
    <row r="9590" spans="8:8" s="24" customFormat="1" ht="12.75" customHeight="1" x14ac:dyDescent="0.2">
      <c r="H9590" s="28"/>
    </row>
    <row r="9591" spans="8:8" s="24" customFormat="1" ht="12.75" customHeight="1" x14ac:dyDescent="0.2">
      <c r="H9591" s="28"/>
    </row>
    <row r="9592" spans="8:8" s="24" customFormat="1" ht="12.75" customHeight="1" x14ac:dyDescent="0.2">
      <c r="H9592" s="28"/>
    </row>
    <row r="9593" spans="8:8" s="24" customFormat="1" ht="12.75" customHeight="1" x14ac:dyDescent="0.2">
      <c r="H9593" s="28"/>
    </row>
    <row r="9594" spans="8:8" s="24" customFormat="1" ht="12.75" customHeight="1" x14ac:dyDescent="0.2">
      <c r="H9594" s="28"/>
    </row>
    <row r="9595" spans="8:8" s="24" customFormat="1" ht="12.75" customHeight="1" x14ac:dyDescent="0.2">
      <c r="H9595" s="28"/>
    </row>
    <row r="9596" spans="8:8" s="24" customFormat="1" ht="12.75" customHeight="1" x14ac:dyDescent="0.2">
      <c r="H9596" s="28"/>
    </row>
    <row r="9597" spans="8:8" s="24" customFormat="1" ht="12.75" customHeight="1" x14ac:dyDescent="0.2">
      <c r="H9597" s="28"/>
    </row>
    <row r="9598" spans="8:8" s="24" customFormat="1" ht="12.75" customHeight="1" x14ac:dyDescent="0.2">
      <c r="H9598" s="28"/>
    </row>
    <row r="9599" spans="8:8" s="24" customFormat="1" ht="12.75" customHeight="1" x14ac:dyDescent="0.2">
      <c r="H9599" s="28"/>
    </row>
    <row r="9600" spans="8:8" s="24" customFormat="1" ht="12.75" customHeight="1" x14ac:dyDescent="0.2">
      <c r="H9600" s="28"/>
    </row>
    <row r="9601" spans="8:8" s="24" customFormat="1" ht="12.75" customHeight="1" x14ac:dyDescent="0.2">
      <c r="H9601" s="28"/>
    </row>
    <row r="9602" spans="8:8" s="24" customFormat="1" ht="12.75" customHeight="1" x14ac:dyDescent="0.2">
      <c r="H9602" s="28"/>
    </row>
    <row r="9603" spans="8:8" s="24" customFormat="1" ht="12.75" customHeight="1" x14ac:dyDescent="0.2">
      <c r="H9603" s="28"/>
    </row>
    <row r="9604" spans="8:8" s="24" customFormat="1" ht="12.75" customHeight="1" x14ac:dyDescent="0.2">
      <c r="H9604" s="28"/>
    </row>
    <row r="9605" spans="8:8" s="24" customFormat="1" ht="12.75" customHeight="1" x14ac:dyDescent="0.2">
      <c r="H9605" s="28"/>
    </row>
    <row r="9606" spans="8:8" s="24" customFormat="1" ht="12.75" customHeight="1" x14ac:dyDescent="0.2">
      <c r="H9606" s="28"/>
    </row>
    <row r="9607" spans="8:8" s="24" customFormat="1" ht="12.75" customHeight="1" x14ac:dyDescent="0.2">
      <c r="H9607" s="28"/>
    </row>
    <row r="9608" spans="8:8" s="24" customFormat="1" ht="12.75" customHeight="1" x14ac:dyDescent="0.2">
      <c r="H9608" s="28"/>
    </row>
    <row r="9609" spans="8:8" s="24" customFormat="1" ht="12.75" customHeight="1" x14ac:dyDescent="0.2">
      <c r="H9609" s="28"/>
    </row>
    <row r="9610" spans="8:8" s="24" customFormat="1" ht="12.75" customHeight="1" x14ac:dyDescent="0.2">
      <c r="H9610" s="28"/>
    </row>
    <row r="9611" spans="8:8" s="24" customFormat="1" ht="12.75" customHeight="1" x14ac:dyDescent="0.2">
      <c r="H9611" s="28"/>
    </row>
    <row r="9612" spans="8:8" s="24" customFormat="1" ht="12.75" customHeight="1" x14ac:dyDescent="0.2">
      <c r="H9612" s="28"/>
    </row>
    <row r="9613" spans="8:8" s="24" customFormat="1" ht="12.75" customHeight="1" x14ac:dyDescent="0.2">
      <c r="H9613" s="28"/>
    </row>
    <row r="9614" spans="8:8" s="24" customFormat="1" ht="12.75" customHeight="1" x14ac:dyDescent="0.2">
      <c r="H9614" s="28"/>
    </row>
    <row r="9615" spans="8:8" s="24" customFormat="1" ht="12.75" customHeight="1" x14ac:dyDescent="0.2">
      <c r="H9615" s="28"/>
    </row>
    <row r="9616" spans="8:8" s="24" customFormat="1" ht="12.75" customHeight="1" x14ac:dyDescent="0.2">
      <c r="H9616" s="28"/>
    </row>
    <row r="9617" spans="8:8" s="24" customFormat="1" ht="12.75" customHeight="1" x14ac:dyDescent="0.2">
      <c r="H9617" s="28"/>
    </row>
    <row r="9618" spans="8:8" s="24" customFormat="1" ht="12.75" customHeight="1" x14ac:dyDescent="0.2">
      <c r="H9618" s="28"/>
    </row>
    <row r="9619" spans="8:8" s="24" customFormat="1" ht="12.75" customHeight="1" x14ac:dyDescent="0.2">
      <c r="H9619" s="28"/>
    </row>
    <row r="9620" spans="8:8" s="24" customFormat="1" ht="12.75" customHeight="1" x14ac:dyDescent="0.2">
      <c r="H9620" s="28"/>
    </row>
    <row r="9621" spans="8:8" s="24" customFormat="1" ht="12.75" customHeight="1" x14ac:dyDescent="0.2">
      <c r="H9621" s="28"/>
    </row>
    <row r="9622" spans="8:8" s="24" customFormat="1" ht="12.75" customHeight="1" x14ac:dyDescent="0.2">
      <c r="H9622" s="28"/>
    </row>
    <row r="9623" spans="8:8" s="24" customFormat="1" ht="12.75" customHeight="1" x14ac:dyDescent="0.2">
      <c r="H9623" s="28"/>
    </row>
    <row r="9624" spans="8:8" s="24" customFormat="1" ht="12.75" customHeight="1" x14ac:dyDescent="0.2">
      <c r="H9624" s="28"/>
    </row>
    <row r="9625" spans="8:8" s="24" customFormat="1" ht="12.75" customHeight="1" x14ac:dyDescent="0.2">
      <c r="H9625" s="28"/>
    </row>
    <row r="9626" spans="8:8" s="24" customFormat="1" ht="12.75" customHeight="1" x14ac:dyDescent="0.2">
      <c r="H9626" s="28"/>
    </row>
    <row r="9627" spans="8:8" s="24" customFormat="1" ht="12.75" customHeight="1" x14ac:dyDescent="0.2">
      <c r="H9627" s="28"/>
    </row>
    <row r="9628" spans="8:8" s="24" customFormat="1" ht="12.75" customHeight="1" x14ac:dyDescent="0.2">
      <c r="H9628" s="28"/>
    </row>
    <row r="9629" spans="8:8" s="24" customFormat="1" ht="12.75" customHeight="1" x14ac:dyDescent="0.2">
      <c r="H9629" s="28"/>
    </row>
    <row r="9630" spans="8:8" s="24" customFormat="1" ht="12.75" customHeight="1" x14ac:dyDescent="0.2">
      <c r="H9630" s="28"/>
    </row>
    <row r="9631" spans="8:8" s="24" customFormat="1" ht="12.75" customHeight="1" x14ac:dyDescent="0.2">
      <c r="H9631" s="28"/>
    </row>
    <row r="9632" spans="8:8" s="24" customFormat="1" ht="12.75" customHeight="1" x14ac:dyDescent="0.2">
      <c r="H9632" s="28"/>
    </row>
    <row r="9633" spans="8:8" s="24" customFormat="1" ht="12.75" customHeight="1" x14ac:dyDescent="0.2">
      <c r="H9633" s="28"/>
    </row>
    <row r="9634" spans="8:8" s="24" customFormat="1" ht="12.75" customHeight="1" x14ac:dyDescent="0.2">
      <c r="H9634" s="28"/>
    </row>
    <row r="9635" spans="8:8" s="24" customFormat="1" ht="12.75" customHeight="1" x14ac:dyDescent="0.2">
      <c r="H9635" s="28"/>
    </row>
    <row r="9636" spans="8:8" s="24" customFormat="1" ht="12.75" customHeight="1" x14ac:dyDescent="0.2">
      <c r="H9636" s="28"/>
    </row>
    <row r="9637" spans="8:8" s="24" customFormat="1" ht="12.75" customHeight="1" x14ac:dyDescent="0.2">
      <c r="H9637" s="28"/>
    </row>
    <row r="9638" spans="8:8" s="24" customFormat="1" ht="12.75" customHeight="1" x14ac:dyDescent="0.2">
      <c r="H9638" s="28"/>
    </row>
    <row r="9639" spans="8:8" s="24" customFormat="1" ht="12.75" customHeight="1" x14ac:dyDescent="0.2">
      <c r="H9639" s="28"/>
    </row>
    <row r="9640" spans="8:8" s="24" customFormat="1" ht="12.75" customHeight="1" x14ac:dyDescent="0.2">
      <c r="H9640" s="28"/>
    </row>
    <row r="9641" spans="8:8" s="24" customFormat="1" ht="12.75" customHeight="1" x14ac:dyDescent="0.2">
      <c r="H9641" s="28"/>
    </row>
    <row r="9642" spans="8:8" s="24" customFormat="1" ht="12.75" customHeight="1" x14ac:dyDescent="0.2">
      <c r="H9642" s="28"/>
    </row>
    <row r="9643" spans="8:8" s="24" customFormat="1" ht="12.75" customHeight="1" x14ac:dyDescent="0.2">
      <c r="H9643" s="28"/>
    </row>
    <row r="9644" spans="8:8" s="24" customFormat="1" ht="12.75" customHeight="1" x14ac:dyDescent="0.2">
      <c r="H9644" s="28"/>
    </row>
    <row r="9645" spans="8:8" s="24" customFormat="1" ht="12.75" customHeight="1" x14ac:dyDescent="0.2">
      <c r="H9645" s="28"/>
    </row>
    <row r="9646" spans="8:8" s="24" customFormat="1" ht="12.75" customHeight="1" x14ac:dyDescent="0.2">
      <c r="H9646" s="28"/>
    </row>
    <row r="9647" spans="8:8" s="24" customFormat="1" ht="12.75" customHeight="1" x14ac:dyDescent="0.2">
      <c r="H9647" s="28"/>
    </row>
    <row r="9648" spans="8:8" s="24" customFormat="1" ht="12.75" customHeight="1" x14ac:dyDescent="0.2">
      <c r="H9648" s="28"/>
    </row>
    <row r="9649" spans="8:8" s="24" customFormat="1" ht="12.75" customHeight="1" x14ac:dyDescent="0.2">
      <c r="H9649" s="28"/>
    </row>
    <row r="9650" spans="8:8" s="24" customFormat="1" ht="12.75" customHeight="1" x14ac:dyDescent="0.2">
      <c r="H9650" s="28"/>
    </row>
    <row r="9651" spans="8:8" s="24" customFormat="1" ht="12.75" customHeight="1" x14ac:dyDescent="0.2">
      <c r="H9651" s="28"/>
    </row>
    <row r="9652" spans="8:8" s="24" customFormat="1" ht="12.75" customHeight="1" x14ac:dyDescent="0.2">
      <c r="H9652" s="28"/>
    </row>
    <row r="9653" spans="8:8" s="24" customFormat="1" ht="12.75" customHeight="1" x14ac:dyDescent="0.2">
      <c r="H9653" s="28"/>
    </row>
    <row r="9654" spans="8:8" s="24" customFormat="1" ht="12.75" customHeight="1" x14ac:dyDescent="0.2">
      <c r="H9654" s="28"/>
    </row>
    <row r="9655" spans="8:8" s="24" customFormat="1" ht="12.75" customHeight="1" x14ac:dyDescent="0.2">
      <c r="H9655" s="28"/>
    </row>
    <row r="9656" spans="8:8" s="24" customFormat="1" ht="12.75" customHeight="1" x14ac:dyDescent="0.2">
      <c r="H9656" s="28"/>
    </row>
    <row r="9657" spans="8:8" s="24" customFormat="1" ht="12.75" customHeight="1" x14ac:dyDescent="0.2">
      <c r="H9657" s="28"/>
    </row>
    <row r="9658" spans="8:8" s="24" customFormat="1" ht="12.75" customHeight="1" x14ac:dyDescent="0.2">
      <c r="H9658" s="28"/>
    </row>
    <row r="9659" spans="8:8" s="24" customFormat="1" ht="12.75" customHeight="1" x14ac:dyDescent="0.2">
      <c r="H9659" s="28"/>
    </row>
    <row r="9660" spans="8:8" s="24" customFormat="1" ht="12.75" customHeight="1" x14ac:dyDescent="0.2">
      <c r="H9660" s="28"/>
    </row>
    <row r="9661" spans="8:8" s="24" customFormat="1" ht="12.75" customHeight="1" x14ac:dyDescent="0.2">
      <c r="H9661" s="28"/>
    </row>
    <row r="9662" spans="8:8" s="24" customFormat="1" ht="12.75" customHeight="1" x14ac:dyDescent="0.2">
      <c r="H9662" s="28"/>
    </row>
    <row r="9663" spans="8:8" s="24" customFormat="1" ht="12.75" customHeight="1" x14ac:dyDescent="0.2">
      <c r="H9663" s="28"/>
    </row>
    <row r="9664" spans="8:8" s="24" customFormat="1" ht="12.75" customHeight="1" x14ac:dyDescent="0.2">
      <c r="H9664" s="28"/>
    </row>
    <row r="9665" spans="8:8" s="24" customFormat="1" ht="12.75" customHeight="1" x14ac:dyDescent="0.2">
      <c r="H9665" s="28"/>
    </row>
    <row r="9666" spans="8:8" s="24" customFormat="1" ht="12.75" customHeight="1" x14ac:dyDescent="0.2">
      <c r="H9666" s="28"/>
    </row>
    <row r="9667" spans="8:8" s="24" customFormat="1" ht="12.75" customHeight="1" x14ac:dyDescent="0.2">
      <c r="H9667" s="28"/>
    </row>
    <row r="9668" spans="8:8" s="24" customFormat="1" ht="12.75" customHeight="1" x14ac:dyDescent="0.2">
      <c r="H9668" s="28"/>
    </row>
    <row r="9669" spans="8:8" s="24" customFormat="1" ht="12.75" customHeight="1" x14ac:dyDescent="0.2">
      <c r="H9669" s="28"/>
    </row>
    <row r="9670" spans="8:8" s="24" customFormat="1" ht="12.75" customHeight="1" x14ac:dyDescent="0.2">
      <c r="H9670" s="28"/>
    </row>
    <row r="9671" spans="8:8" s="24" customFormat="1" ht="12.75" customHeight="1" x14ac:dyDescent="0.2">
      <c r="H9671" s="28"/>
    </row>
    <row r="9672" spans="8:8" s="24" customFormat="1" ht="12.75" customHeight="1" x14ac:dyDescent="0.2">
      <c r="H9672" s="28"/>
    </row>
    <row r="9673" spans="8:8" s="24" customFormat="1" ht="12.75" customHeight="1" x14ac:dyDescent="0.2">
      <c r="H9673" s="28"/>
    </row>
    <row r="9674" spans="8:8" s="24" customFormat="1" ht="12.75" customHeight="1" x14ac:dyDescent="0.2">
      <c r="H9674" s="28"/>
    </row>
    <row r="9675" spans="8:8" s="24" customFormat="1" ht="12.75" customHeight="1" x14ac:dyDescent="0.2">
      <c r="H9675" s="28"/>
    </row>
    <row r="9676" spans="8:8" s="24" customFormat="1" ht="12.75" customHeight="1" x14ac:dyDescent="0.2">
      <c r="H9676" s="28"/>
    </row>
    <row r="9677" spans="8:8" s="24" customFormat="1" ht="12.75" customHeight="1" x14ac:dyDescent="0.2">
      <c r="H9677" s="28"/>
    </row>
    <row r="9678" spans="8:8" s="24" customFormat="1" ht="12.75" customHeight="1" x14ac:dyDescent="0.2">
      <c r="H9678" s="28"/>
    </row>
    <row r="9679" spans="8:8" s="24" customFormat="1" ht="12.75" customHeight="1" x14ac:dyDescent="0.2">
      <c r="H9679" s="28"/>
    </row>
    <row r="9680" spans="8:8" s="24" customFormat="1" ht="12.75" customHeight="1" x14ac:dyDescent="0.2">
      <c r="H9680" s="28"/>
    </row>
    <row r="9681" spans="8:8" s="24" customFormat="1" ht="12.75" customHeight="1" x14ac:dyDescent="0.2">
      <c r="H9681" s="28"/>
    </row>
    <row r="9682" spans="8:8" s="24" customFormat="1" ht="12.75" customHeight="1" x14ac:dyDescent="0.2">
      <c r="H9682" s="28"/>
    </row>
    <row r="9683" spans="8:8" s="24" customFormat="1" ht="12.75" customHeight="1" x14ac:dyDescent="0.2">
      <c r="H9683" s="28"/>
    </row>
    <row r="9684" spans="8:8" s="24" customFormat="1" ht="12.75" customHeight="1" x14ac:dyDescent="0.2">
      <c r="H9684" s="28"/>
    </row>
    <row r="9685" spans="8:8" s="24" customFormat="1" ht="12.75" customHeight="1" x14ac:dyDescent="0.2">
      <c r="H9685" s="28"/>
    </row>
    <row r="9686" spans="8:8" s="24" customFormat="1" ht="12.75" customHeight="1" x14ac:dyDescent="0.2">
      <c r="H9686" s="28"/>
    </row>
    <row r="9687" spans="8:8" s="24" customFormat="1" ht="12.75" customHeight="1" x14ac:dyDescent="0.2">
      <c r="H9687" s="28"/>
    </row>
    <row r="9688" spans="8:8" s="24" customFormat="1" ht="12.75" customHeight="1" x14ac:dyDescent="0.2">
      <c r="H9688" s="28"/>
    </row>
    <row r="9689" spans="8:8" s="24" customFormat="1" ht="12.75" customHeight="1" x14ac:dyDescent="0.2">
      <c r="H9689" s="28"/>
    </row>
    <row r="9690" spans="8:8" s="24" customFormat="1" ht="12.75" customHeight="1" x14ac:dyDescent="0.2">
      <c r="H9690" s="28"/>
    </row>
    <row r="9691" spans="8:8" s="24" customFormat="1" ht="12.75" customHeight="1" x14ac:dyDescent="0.2">
      <c r="H9691" s="28"/>
    </row>
    <row r="9692" spans="8:8" s="24" customFormat="1" ht="12.75" customHeight="1" x14ac:dyDescent="0.2">
      <c r="H9692" s="28"/>
    </row>
    <row r="9693" spans="8:8" s="24" customFormat="1" ht="12.75" customHeight="1" x14ac:dyDescent="0.2">
      <c r="H9693" s="28"/>
    </row>
    <row r="9694" spans="8:8" s="24" customFormat="1" ht="12.75" customHeight="1" x14ac:dyDescent="0.2">
      <c r="H9694" s="28"/>
    </row>
    <row r="9695" spans="8:8" s="24" customFormat="1" ht="12.75" customHeight="1" x14ac:dyDescent="0.2">
      <c r="H9695" s="28"/>
    </row>
    <row r="9696" spans="8:8" s="24" customFormat="1" ht="12.75" customHeight="1" x14ac:dyDescent="0.2">
      <c r="H9696" s="28"/>
    </row>
    <row r="9697" spans="8:8" s="24" customFormat="1" ht="12.75" customHeight="1" x14ac:dyDescent="0.2">
      <c r="H9697" s="28"/>
    </row>
    <row r="9698" spans="8:8" s="24" customFormat="1" ht="12.75" customHeight="1" x14ac:dyDescent="0.2">
      <c r="H9698" s="28"/>
    </row>
    <row r="9699" spans="8:8" s="24" customFormat="1" ht="12.75" customHeight="1" x14ac:dyDescent="0.2">
      <c r="H9699" s="28"/>
    </row>
    <row r="9700" spans="8:8" s="24" customFormat="1" ht="12.75" customHeight="1" x14ac:dyDescent="0.2">
      <c r="H9700" s="28"/>
    </row>
    <row r="9701" spans="8:8" s="24" customFormat="1" ht="12.75" customHeight="1" x14ac:dyDescent="0.2">
      <c r="H9701" s="28"/>
    </row>
    <row r="9702" spans="8:8" s="24" customFormat="1" ht="12.75" customHeight="1" x14ac:dyDescent="0.2">
      <c r="H9702" s="28"/>
    </row>
    <row r="9703" spans="8:8" s="24" customFormat="1" ht="12.75" customHeight="1" x14ac:dyDescent="0.2">
      <c r="H9703" s="28"/>
    </row>
    <row r="9704" spans="8:8" s="24" customFormat="1" ht="12.75" customHeight="1" x14ac:dyDescent="0.2">
      <c r="H9704" s="28"/>
    </row>
    <row r="9705" spans="8:8" s="24" customFormat="1" ht="12.75" customHeight="1" x14ac:dyDescent="0.2">
      <c r="H9705" s="28"/>
    </row>
    <row r="9706" spans="8:8" s="24" customFormat="1" ht="12.75" customHeight="1" x14ac:dyDescent="0.2">
      <c r="H9706" s="28"/>
    </row>
    <row r="9707" spans="8:8" s="24" customFormat="1" ht="12.75" customHeight="1" x14ac:dyDescent="0.2">
      <c r="H9707" s="28"/>
    </row>
    <row r="9708" spans="8:8" s="24" customFormat="1" ht="12.75" customHeight="1" x14ac:dyDescent="0.2">
      <c r="H9708" s="28"/>
    </row>
    <row r="9709" spans="8:8" s="24" customFormat="1" ht="12.75" customHeight="1" x14ac:dyDescent="0.2">
      <c r="H9709" s="28"/>
    </row>
    <row r="9710" spans="8:8" s="24" customFormat="1" ht="12.75" customHeight="1" x14ac:dyDescent="0.2">
      <c r="H9710" s="28"/>
    </row>
    <row r="9711" spans="8:8" s="24" customFormat="1" ht="12.75" customHeight="1" x14ac:dyDescent="0.2">
      <c r="H9711" s="28"/>
    </row>
    <row r="9712" spans="8:8" s="24" customFormat="1" ht="12.75" customHeight="1" x14ac:dyDescent="0.2">
      <c r="H9712" s="28"/>
    </row>
    <row r="9713" spans="8:8" s="24" customFormat="1" ht="12.75" customHeight="1" x14ac:dyDescent="0.2">
      <c r="H9713" s="28"/>
    </row>
    <row r="9714" spans="8:8" s="24" customFormat="1" ht="12.75" customHeight="1" x14ac:dyDescent="0.2">
      <c r="H9714" s="28"/>
    </row>
    <row r="9715" spans="8:8" s="24" customFormat="1" ht="12.75" customHeight="1" x14ac:dyDescent="0.2">
      <c r="H9715" s="28"/>
    </row>
    <row r="9716" spans="8:8" s="24" customFormat="1" ht="12.75" customHeight="1" x14ac:dyDescent="0.2">
      <c r="H9716" s="28"/>
    </row>
    <row r="9717" spans="8:8" s="24" customFormat="1" ht="12.75" customHeight="1" x14ac:dyDescent="0.2">
      <c r="H9717" s="28"/>
    </row>
    <row r="9718" spans="8:8" s="24" customFormat="1" ht="12.75" customHeight="1" x14ac:dyDescent="0.2">
      <c r="H9718" s="28"/>
    </row>
    <row r="9719" spans="8:8" s="24" customFormat="1" ht="12.75" customHeight="1" x14ac:dyDescent="0.2">
      <c r="H9719" s="28"/>
    </row>
    <row r="9720" spans="8:8" s="24" customFormat="1" ht="12.75" customHeight="1" x14ac:dyDescent="0.2">
      <c r="H9720" s="28"/>
    </row>
    <row r="9721" spans="8:8" s="24" customFormat="1" ht="12.75" customHeight="1" x14ac:dyDescent="0.2">
      <c r="H9721" s="28"/>
    </row>
    <row r="9722" spans="8:8" s="24" customFormat="1" ht="12.75" customHeight="1" x14ac:dyDescent="0.2">
      <c r="H9722" s="28"/>
    </row>
    <row r="9723" spans="8:8" s="24" customFormat="1" ht="12.75" customHeight="1" x14ac:dyDescent="0.2">
      <c r="H9723" s="28"/>
    </row>
    <row r="9724" spans="8:8" s="24" customFormat="1" ht="12.75" customHeight="1" x14ac:dyDescent="0.2">
      <c r="H9724" s="28"/>
    </row>
    <row r="9725" spans="8:8" s="24" customFormat="1" ht="12.75" customHeight="1" x14ac:dyDescent="0.2">
      <c r="H9725" s="28"/>
    </row>
    <row r="9726" spans="8:8" s="24" customFormat="1" ht="12.75" customHeight="1" x14ac:dyDescent="0.2">
      <c r="H9726" s="28"/>
    </row>
    <row r="9727" spans="8:8" s="24" customFormat="1" ht="12.75" customHeight="1" x14ac:dyDescent="0.2">
      <c r="H9727" s="28"/>
    </row>
    <row r="9728" spans="8:8" s="24" customFormat="1" ht="12.75" customHeight="1" x14ac:dyDescent="0.2">
      <c r="H9728" s="28"/>
    </row>
    <row r="9729" spans="8:8" s="24" customFormat="1" ht="12.75" customHeight="1" x14ac:dyDescent="0.2">
      <c r="H9729" s="28"/>
    </row>
    <row r="9730" spans="8:8" s="24" customFormat="1" ht="12.75" customHeight="1" x14ac:dyDescent="0.2">
      <c r="H9730" s="28"/>
    </row>
    <row r="9731" spans="8:8" s="24" customFormat="1" ht="12.75" customHeight="1" x14ac:dyDescent="0.2">
      <c r="H9731" s="28"/>
    </row>
    <row r="9732" spans="8:8" s="24" customFormat="1" ht="12.75" customHeight="1" x14ac:dyDescent="0.2">
      <c r="H9732" s="28"/>
    </row>
    <row r="9733" spans="8:8" s="24" customFormat="1" ht="12.75" customHeight="1" x14ac:dyDescent="0.2">
      <c r="H9733" s="28"/>
    </row>
    <row r="9734" spans="8:8" s="24" customFormat="1" ht="12.75" customHeight="1" x14ac:dyDescent="0.2">
      <c r="H9734" s="28"/>
    </row>
    <row r="9735" spans="8:8" s="24" customFormat="1" ht="12.75" customHeight="1" x14ac:dyDescent="0.2">
      <c r="H9735" s="28"/>
    </row>
    <row r="9736" spans="8:8" s="24" customFormat="1" ht="12.75" customHeight="1" x14ac:dyDescent="0.2">
      <c r="H9736" s="28"/>
    </row>
    <row r="9737" spans="8:8" s="24" customFormat="1" ht="12.75" customHeight="1" x14ac:dyDescent="0.2">
      <c r="H9737" s="28"/>
    </row>
    <row r="9738" spans="8:8" s="24" customFormat="1" ht="12.75" customHeight="1" x14ac:dyDescent="0.2">
      <c r="H9738" s="28"/>
    </row>
    <row r="9739" spans="8:8" s="24" customFormat="1" ht="12.75" customHeight="1" x14ac:dyDescent="0.2">
      <c r="H9739" s="28"/>
    </row>
    <row r="9740" spans="8:8" s="24" customFormat="1" ht="12.75" customHeight="1" x14ac:dyDescent="0.2">
      <c r="H9740" s="28"/>
    </row>
    <row r="9741" spans="8:8" s="24" customFormat="1" ht="12.75" customHeight="1" x14ac:dyDescent="0.2">
      <c r="H9741" s="28"/>
    </row>
    <row r="9742" spans="8:8" s="24" customFormat="1" ht="12.75" customHeight="1" x14ac:dyDescent="0.2">
      <c r="H9742" s="28"/>
    </row>
    <row r="9743" spans="8:8" s="24" customFormat="1" ht="12.75" customHeight="1" x14ac:dyDescent="0.2">
      <c r="H9743" s="28"/>
    </row>
    <row r="9744" spans="8:8" s="24" customFormat="1" ht="12.75" customHeight="1" x14ac:dyDescent="0.2">
      <c r="H9744" s="28"/>
    </row>
    <row r="9745" spans="8:8" s="24" customFormat="1" ht="12.75" customHeight="1" x14ac:dyDescent="0.2">
      <c r="H9745" s="28"/>
    </row>
    <row r="9746" spans="8:8" s="24" customFormat="1" ht="12.75" customHeight="1" x14ac:dyDescent="0.2">
      <c r="H9746" s="28"/>
    </row>
    <row r="9747" spans="8:8" s="24" customFormat="1" ht="12.75" customHeight="1" x14ac:dyDescent="0.2">
      <c r="H9747" s="28"/>
    </row>
    <row r="9748" spans="8:8" s="24" customFormat="1" ht="12.75" customHeight="1" x14ac:dyDescent="0.2">
      <c r="H9748" s="28"/>
    </row>
    <row r="9749" spans="8:8" s="24" customFormat="1" ht="12.75" customHeight="1" x14ac:dyDescent="0.2">
      <c r="H9749" s="28"/>
    </row>
    <row r="9750" spans="8:8" s="24" customFormat="1" ht="12.75" customHeight="1" x14ac:dyDescent="0.2">
      <c r="H9750" s="28"/>
    </row>
    <row r="9751" spans="8:8" s="24" customFormat="1" ht="12.75" customHeight="1" x14ac:dyDescent="0.2">
      <c r="H9751" s="28"/>
    </row>
    <row r="9752" spans="8:8" s="24" customFormat="1" ht="12.75" customHeight="1" x14ac:dyDescent="0.2">
      <c r="H9752" s="28"/>
    </row>
    <row r="9753" spans="8:8" s="24" customFormat="1" ht="12.75" customHeight="1" x14ac:dyDescent="0.2">
      <c r="H9753" s="28"/>
    </row>
    <row r="9754" spans="8:8" s="24" customFormat="1" ht="12.75" customHeight="1" x14ac:dyDescent="0.2">
      <c r="H9754" s="28"/>
    </row>
    <row r="9755" spans="8:8" s="24" customFormat="1" ht="12.75" customHeight="1" x14ac:dyDescent="0.2">
      <c r="H9755" s="28"/>
    </row>
    <row r="9756" spans="8:8" s="24" customFormat="1" ht="12.75" customHeight="1" x14ac:dyDescent="0.2">
      <c r="H9756" s="28"/>
    </row>
    <row r="9757" spans="8:8" s="24" customFormat="1" ht="12.75" customHeight="1" x14ac:dyDescent="0.2">
      <c r="H9757" s="28"/>
    </row>
    <row r="9758" spans="8:8" s="24" customFormat="1" ht="12.75" customHeight="1" x14ac:dyDescent="0.2">
      <c r="H9758" s="28"/>
    </row>
    <row r="9759" spans="8:8" s="24" customFormat="1" ht="12.75" customHeight="1" x14ac:dyDescent="0.2">
      <c r="H9759" s="28"/>
    </row>
    <row r="9760" spans="8:8" s="24" customFormat="1" ht="12.75" customHeight="1" x14ac:dyDescent="0.2">
      <c r="H9760" s="28"/>
    </row>
    <row r="9761" spans="8:8" s="24" customFormat="1" ht="12.75" customHeight="1" x14ac:dyDescent="0.2">
      <c r="H9761" s="28"/>
    </row>
    <row r="9762" spans="8:8" s="24" customFormat="1" ht="12.75" customHeight="1" x14ac:dyDescent="0.2">
      <c r="H9762" s="28"/>
    </row>
    <row r="9763" spans="8:8" s="24" customFormat="1" ht="12.75" customHeight="1" x14ac:dyDescent="0.2">
      <c r="H9763" s="28"/>
    </row>
    <row r="9764" spans="8:8" s="24" customFormat="1" ht="12.75" customHeight="1" x14ac:dyDescent="0.2">
      <c r="H9764" s="28"/>
    </row>
    <row r="9765" spans="8:8" s="24" customFormat="1" ht="12.75" customHeight="1" x14ac:dyDescent="0.2">
      <c r="H9765" s="28"/>
    </row>
    <row r="9766" spans="8:8" s="24" customFormat="1" ht="12.75" customHeight="1" x14ac:dyDescent="0.2">
      <c r="H9766" s="28"/>
    </row>
    <row r="9767" spans="8:8" s="24" customFormat="1" ht="12.75" customHeight="1" x14ac:dyDescent="0.2">
      <c r="H9767" s="28"/>
    </row>
    <row r="9768" spans="8:8" s="24" customFormat="1" ht="12.75" customHeight="1" x14ac:dyDescent="0.2">
      <c r="H9768" s="28"/>
    </row>
    <row r="9769" spans="8:8" s="24" customFormat="1" ht="12.75" customHeight="1" x14ac:dyDescent="0.2">
      <c r="H9769" s="28"/>
    </row>
    <row r="9770" spans="8:8" s="24" customFormat="1" ht="12.75" customHeight="1" x14ac:dyDescent="0.2">
      <c r="H9770" s="28"/>
    </row>
    <row r="9771" spans="8:8" s="24" customFormat="1" ht="12.75" customHeight="1" x14ac:dyDescent="0.2">
      <c r="H9771" s="28"/>
    </row>
    <row r="9772" spans="8:8" s="24" customFormat="1" ht="12.75" customHeight="1" x14ac:dyDescent="0.2">
      <c r="H9772" s="28"/>
    </row>
    <row r="9773" spans="8:8" s="24" customFormat="1" ht="12.75" customHeight="1" x14ac:dyDescent="0.2">
      <c r="H9773" s="28"/>
    </row>
    <row r="9774" spans="8:8" s="24" customFormat="1" ht="12.75" customHeight="1" x14ac:dyDescent="0.2">
      <c r="H9774" s="28"/>
    </row>
    <row r="9775" spans="8:8" s="24" customFormat="1" ht="12.75" customHeight="1" x14ac:dyDescent="0.2">
      <c r="H9775" s="28"/>
    </row>
    <row r="9776" spans="8:8" s="24" customFormat="1" ht="12.75" customHeight="1" x14ac:dyDescent="0.2">
      <c r="H9776" s="28"/>
    </row>
    <row r="9777" spans="8:8" s="24" customFormat="1" ht="12.75" customHeight="1" x14ac:dyDescent="0.2">
      <c r="H9777" s="28"/>
    </row>
    <row r="9778" spans="8:8" s="24" customFormat="1" ht="12.75" customHeight="1" x14ac:dyDescent="0.2">
      <c r="H9778" s="28"/>
    </row>
    <row r="9779" spans="8:8" s="24" customFormat="1" ht="12.75" customHeight="1" x14ac:dyDescent="0.2">
      <c r="H9779" s="28"/>
    </row>
    <row r="9780" spans="8:8" s="24" customFormat="1" ht="12.75" customHeight="1" x14ac:dyDescent="0.2">
      <c r="H9780" s="28"/>
    </row>
    <row r="9781" spans="8:8" s="24" customFormat="1" ht="12.75" customHeight="1" x14ac:dyDescent="0.2">
      <c r="H9781" s="28"/>
    </row>
    <row r="9782" spans="8:8" s="24" customFormat="1" ht="12.75" customHeight="1" x14ac:dyDescent="0.2">
      <c r="H9782" s="28"/>
    </row>
    <row r="9783" spans="8:8" s="24" customFormat="1" ht="12.75" customHeight="1" x14ac:dyDescent="0.2">
      <c r="H9783" s="28"/>
    </row>
    <row r="9784" spans="8:8" s="24" customFormat="1" ht="12.75" customHeight="1" x14ac:dyDescent="0.2">
      <c r="H9784" s="28"/>
    </row>
    <row r="9785" spans="8:8" s="24" customFormat="1" ht="12.75" customHeight="1" x14ac:dyDescent="0.2">
      <c r="H9785" s="28"/>
    </row>
    <row r="9786" spans="8:8" s="24" customFormat="1" ht="12.75" customHeight="1" x14ac:dyDescent="0.2">
      <c r="H9786" s="28"/>
    </row>
    <row r="9787" spans="8:8" s="24" customFormat="1" ht="12.75" customHeight="1" x14ac:dyDescent="0.2">
      <c r="H9787" s="28"/>
    </row>
    <row r="9788" spans="8:8" s="24" customFormat="1" ht="12.75" customHeight="1" x14ac:dyDescent="0.2">
      <c r="H9788" s="28"/>
    </row>
    <row r="9789" spans="8:8" s="24" customFormat="1" ht="12.75" customHeight="1" x14ac:dyDescent="0.2">
      <c r="H9789" s="28"/>
    </row>
    <row r="9790" spans="8:8" s="24" customFormat="1" ht="12.75" customHeight="1" x14ac:dyDescent="0.2">
      <c r="H9790" s="28"/>
    </row>
    <row r="9791" spans="8:8" s="24" customFormat="1" ht="12.75" customHeight="1" x14ac:dyDescent="0.2">
      <c r="H9791" s="28"/>
    </row>
    <row r="9792" spans="8:8" s="24" customFormat="1" ht="12.75" customHeight="1" x14ac:dyDescent="0.2">
      <c r="H9792" s="28"/>
    </row>
    <row r="9793" spans="8:8" s="24" customFormat="1" ht="12.75" customHeight="1" x14ac:dyDescent="0.2">
      <c r="H9793" s="28"/>
    </row>
    <row r="9794" spans="8:8" s="24" customFormat="1" ht="12.75" customHeight="1" x14ac:dyDescent="0.2">
      <c r="H9794" s="28"/>
    </row>
    <row r="9795" spans="8:8" s="24" customFormat="1" ht="12.75" customHeight="1" x14ac:dyDescent="0.2">
      <c r="H9795" s="28"/>
    </row>
    <row r="9796" spans="8:8" s="24" customFormat="1" ht="12.75" customHeight="1" x14ac:dyDescent="0.2">
      <c r="H9796" s="28"/>
    </row>
    <row r="9797" spans="8:8" s="24" customFormat="1" ht="12.75" customHeight="1" x14ac:dyDescent="0.2">
      <c r="H9797" s="28"/>
    </row>
    <row r="9798" spans="8:8" s="24" customFormat="1" ht="12.75" customHeight="1" x14ac:dyDescent="0.2">
      <c r="H9798" s="28"/>
    </row>
    <row r="9799" spans="8:8" s="24" customFormat="1" ht="12.75" customHeight="1" x14ac:dyDescent="0.2">
      <c r="H9799" s="28"/>
    </row>
    <row r="9800" spans="8:8" s="24" customFormat="1" ht="12.75" customHeight="1" x14ac:dyDescent="0.2">
      <c r="H9800" s="28"/>
    </row>
    <row r="9801" spans="8:8" s="24" customFormat="1" ht="12.75" customHeight="1" x14ac:dyDescent="0.2">
      <c r="H9801" s="28"/>
    </row>
    <row r="9802" spans="8:8" s="24" customFormat="1" ht="12.75" customHeight="1" x14ac:dyDescent="0.2">
      <c r="H9802" s="28"/>
    </row>
    <row r="9803" spans="8:8" s="24" customFormat="1" ht="12.75" customHeight="1" x14ac:dyDescent="0.2">
      <c r="H9803" s="28"/>
    </row>
    <row r="9804" spans="8:8" s="24" customFormat="1" ht="12.75" customHeight="1" x14ac:dyDescent="0.2">
      <c r="H9804" s="28"/>
    </row>
    <row r="9805" spans="8:8" s="24" customFormat="1" ht="12.75" customHeight="1" x14ac:dyDescent="0.2">
      <c r="H9805" s="28"/>
    </row>
    <row r="9806" spans="8:8" s="24" customFormat="1" ht="12.75" customHeight="1" x14ac:dyDescent="0.2">
      <c r="H9806" s="28"/>
    </row>
    <row r="9807" spans="8:8" s="24" customFormat="1" ht="12.75" customHeight="1" x14ac:dyDescent="0.2">
      <c r="H9807" s="28"/>
    </row>
    <row r="9808" spans="8:8" s="24" customFormat="1" ht="12.75" customHeight="1" x14ac:dyDescent="0.2">
      <c r="H9808" s="28"/>
    </row>
    <row r="9809" spans="8:8" s="24" customFormat="1" ht="12.75" customHeight="1" x14ac:dyDescent="0.2">
      <c r="H9809" s="28"/>
    </row>
    <row r="9810" spans="8:8" s="24" customFormat="1" ht="12.75" customHeight="1" x14ac:dyDescent="0.2">
      <c r="H9810" s="28"/>
    </row>
    <row r="9811" spans="8:8" s="24" customFormat="1" ht="12.75" customHeight="1" x14ac:dyDescent="0.2">
      <c r="H9811" s="28"/>
    </row>
    <row r="9812" spans="8:8" s="24" customFormat="1" ht="12.75" customHeight="1" x14ac:dyDescent="0.2">
      <c r="H9812" s="28"/>
    </row>
    <row r="9813" spans="8:8" s="24" customFormat="1" ht="12.75" customHeight="1" x14ac:dyDescent="0.2">
      <c r="H9813" s="28"/>
    </row>
    <row r="9814" spans="8:8" s="24" customFormat="1" ht="12.75" customHeight="1" x14ac:dyDescent="0.2">
      <c r="H9814" s="28"/>
    </row>
    <row r="9815" spans="8:8" s="24" customFormat="1" ht="12.75" customHeight="1" x14ac:dyDescent="0.2">
      <c r="H9815" s="28"/>
    </row>
    <row r="9816" spans="8:8" s="24" customFormat="1" ht="12.75" customHeight="1" x14ac:dyDescent="0.2">
      <c r="H9816" s="28"/>
    </row>
    <row r="9817" spans="8:8" s="24" customFormat="1" ht="12.75" customHeight="1" x14ac:dyDescent="0.2">
      <c r="H9817" s="28"/>
    </row>
    <row r="9818" spans="8:8" s="24" customFormat="1" ht="12.75" customHeight="1" x14ac:dyDescent="0.2">
      <c r="H9818" s="28"/>
    </row>
    <row r="9819" spans="8:8" s="24" customFormat="1" ht="12.75" customHeight="1" x14ac:dyDescent="0.2">
      <c r="H9819" s="28"/>
    </row>
    <row r="9820" spans="8:8" s="24" customFormat="1" ht="12.75" customHeight="1" x14ac:dyDescent="0.2">
      <c r="H9820" s="28"/>
    </row>
    <row r="9821" spans="8:8" s="24" customFormat="1" ht="12.75" customHeight="1" x14ac:dyDescent="0.2">
      <c r="H9821" s="28"/>
    </row>
    <row r="9822" spans="8:8" s="24" customFormat="1" ht="12.75" customHeight="1" x14ac:dyDescent="0.2">
      <c r="H9822" s="28"/>
    </row>
    <row r="9823" spans="8:8" s="24" customFormat="1" ht="12.75" customHeight="1" x14ac:dyDescent="0.2">
      <c r="H9823" s="28"/>
    </row>
    <row r="9824" spans="8:8" s="24" customFormat="1" ht="12.75" customHeight="1" x14ac:dyDescent="0.2">
      <c r="H9824" s="28"/>
    </row>
    <row r="9825" spans="8:8" s="24" customFormat="1" ht="12.75" customHeight="1" x14ac:dyDescent="0.2">
      <c r="H9825" s="28"/>
    </row>
    <row r="9826" spans="8:8" s="24" customFormat="1" ht="12.75" customHeight="1" x14ac:dyDescent="0.2">
      <c r="H9826" s="28"/>
    </row>
    <row r="9827" spans="8:8" s="24" customFormat="1" ht="12.75" customHeight="1" x14ac:dyDescent="0.2">
      <c r="H9827" s="28"/>
    </row>
    <row r="9828" spans="8:8" s="24" customFormat="1" ht="12.75" customHeight="1" x14ac:dyDescent="0.2">
      <c r="H9828" s="28"/>
    </row>
    <row r="9829" spans="8:8" s="24" customFormat="1" ht="12.75" customHeight="1" x14ac:dyDescent="0.2">
      <c r="H9829" s="28"/>
    </row>
    <row r="9830" spans="8:8" s="24" customFormat="1" ht="12.75" customHeight="1" x14ac:dyDescent="0.2">
      <c r="H9830" s="28"/>
    </row>
    <row r="9831" spans="8:8" s="24" customFormat="1" ht="12.75" customHeight="1" x14ac:dyDescent="0.2">
      <c r="H9831" s="28"/>
    </row>
    <row r="9832" spans="8:8" s="24" customFormat="1" ht="12.75" customHeight="1" x14ac:dyDescent="0.2">
      <c r="H9832" s="28"/>
    </row>
    <row r="9833" spans="8:8" s="24" customFormat="1" ht="12.75" customHeight="1" x14ac:dyDescent="0.2">
      <c r="H9833" s="28"/>
    </row>
    <row r="9834" spans="8:8" s="24" customFormat="1" ht="12.75" customHeight="1" x14ac:dyDescent="0.2">
      <c r="H9834" s="28"/>
    </row>
    <row r="9835" spans="8:8" s="24" customFormat="1" ht="12.75" customHeight="1" x14ac:dyDescent="0.2">
      <c r="H9835" s="28"/>
    </row>
    <row r="9836" spans="8:8" s="24" customFormat="1" ht="12.75" customHeight="1" x14ac:dyDescent="0.2">
      <c r="H9836" s="28"/>
    </row>
    <row r="9837" spans="8:8" s="24" customFormat="1" ht="12.75" customHeight="1" x14ac:dyDescent="0.2">
      <c r="H9837" s="28"/>
    </row>
    <row r="9838" spans="8:8" s="24" customFormat="1" ht="12.75" customHeight="1" x14ac:dyDescent="0.2">
      <c r="H9838" s="28"/>
    </row>
    <row r="9839" spans="8:8" s="24" customFormat="1" ht="12.75" customHeight="1" x14ac:dyDescent="0.2">
      <c r="H9839" s="28"/>
    </row>
    <row r="9840" spans="8:8" s="24" customFormat="1" ht="12.75" customHeight="1" x14ac:dyDescent="0.2">
      <c r="H9840" s="28"/>
    </row>
    <row r="9841" spans="8:8" s="24" customFormat="1" ht="12.75" customHeight="1" x14ac:dyDescent="0.2">
      <c r="H9841" s="28"/>
    </row>
    <row r="9842" spans="8:8" s="24" customFormat="1" ht="12.75" customHeight="1" x14ac:dyDescent="0.2">
      <c r="H9842" s="28"/>
    </row>
    <row r="9843" spans="8:8" s="24" customFormat="1" ht="12.75" customHeight="1" x14ac:dyDescent="0.2">
      <c r="H9843" s="28"/>
    </row>
    <row r="9844" spans="8:8" s="24" customFormat="1" ht="12.75" customHeight="1" x14ac:dyDescent="0.2">
      <c r="H9844" s="28"/>
    </row>
    <row r="9845" spans="8:8" s="24" customFormat="1" ht="12.75" customHeight="1" x14ac:dyDescent="0.2">
      <c r="H9845" s="28"/>
    </row>
    <row r="9846" spans="8:8" s="24" customFormat="1" ht="12.75" customHeight="1" x14ac:dyDescent="0.2">
      <c r="H9846" s="28"/>
    </row>
    <row r="9847" spans="8:8" s="24" customFormat="1" ht="12.75" customHeight="1" x14ac:dyDescent="0.2">
      <c r="H9847" s="28"/>
    </row>
    <row r="9848" spans="8:8" s="24" customFormat="1" ht="12.75" customHeight="1" x14ac:dyDescent="0.2">
      <c r="H9848" s="28"/>
    </row>
    <row r="9849" spans="8:8" s="24" customFormat="1" ht="12.75" customHeight="1" x14ac:dyDescent="0.2">
      <c r="H9849" s="28"/>
    </row>
    <row r="9850" spans="8:8" s="24" customFormat="1" ht="12.75" customHeight="1" x14ac:dyDescent="0.2">
      <c r="H9850" s="28"/>
    </row>
    <row r="9851" spans="8:8" s="24" customFormat="1" ht="12.75" customHeight="1" x14ac:dyDescent="0.2">
      <c r="H9851" s="28"/>
    </row>
    <row r="9852" spans="8:8" s="24" customFormat="1" ht="12.75" customHeight="1" x14ac:dyDescent="0.2">
      <c r="H9852" s="28"/>
    </row>
    <row r="9853" spans="8:8" s="24" customFormat="1" ht="12.75" customHeight="1" x14ac:dyDescent="0.2">
      <c r="H9853" s="28"/>
    </row>
    <row r="9854" spans="8:8" s="24" customFormat="1" ht="12.75" customHeight="1" x14ac:dyDescent="0.2">
      <c r="H9854" s="28"/>
    </row>
    <row r="9855" spans="8:8" s="24" customFormat="1" ht="12.75" customHeight="1" x14ac:dyDescent="0.2">
      <c r="H9855" s="28"/>
    </row>
    <row r="9856" spans="8:8" s="24" customFormat="1" ht="12.75" customHeight="1" x14ac:dyDescent="0.2">
      <c r="H9856" s="28"/>
    </row>
    <row r="9857" spans="8:8" s="24" customFormat="1" ht="12.75" customHeight="1" x14ac:dyDescent="0.2">
      <c r="H9857" s="28"/>
    </row>
    <row r="9858" spans="8:8" s="24" customFormat="1" ht="12.75" customHeight="1" x14ac:dyDescent="0.2">
      <c r="H9858" s="28"/>
    </row>
    <row r="9859" spans="8:8" s="24" customFormat="1" ht="12.75" customHeight="1" x14ac:dyDescent="0.2">
      <c r="H9859" s="28"/>
    </row>
    <row r="9860" spans="8:8" s="24" customFormat="1" ht="12.75" customHeight="1" x14ac:dyDescent="0.2">
      <c r="H9860" s="28"/>
    </row>
    <row r="9861" spans="8:8" s="24" customFormat="1" ht="12.75" customHeight="1" x14ac:dyDescent="0.2">
      <c r="H9861" s="28"/>
    </row>
    <row r="9862" spans="8:8" s="24" customFormat="1" ht="12.75" customHeight="1" x14ac:dyDescent="0.2">
      <c r="H9862" s="28"/>
    </row>
    <row r="9863" spans="8:8" s="24" customFormat="1" ht="12.75" customHeight="1" x14ac:dyDescent="0.2">
      <c r="H9863" s="28"/>
    </row>
    <row r="9864" spans="8:8" s="24" customFormat="1" ht="12.75" customHeight="1" x14ac:dyDescent="0.2">
      <c r="H9864" s="28"/>
    </row>
    <row r="9865" spans="8:8" s="24" customFormat="1" ht="12.75" customHeight="1" x14ac:dyDescent="0.2">
      <c r="H9865" s="28"/>
    </row>
    <row r="9866" spans="8:8" s="24" customFormat="1" ht="12.75" customHeight="1" x14ac:dyDescent="0.2">
      <c r="H9866" s="28"/>
    </row>
    <row r="9867" spans="8:8" s="24" customFormat="1" ht="12.75" customHeight="1" x14ac:dyDescent="0.2">
      <c r="H9867" s="28"/>
    </row>
    <row r="9868" spans="8:8" s="24" customFormat="1" ht="12.75" customHeight="1" x14ac:dyDescent="0.2">
      <c r="H9868" s="28"/>
    </row>
    <row r="9869" spans="8:8" s="24" customFormat="1" ht="12.75" customHeight="1" x14ac:dyDescent="0.2">
      <c r="H9869" s="28"/>
    </row>
    <row r="9870" spans="8:8" s="24" customFormat="1" ht="12.75" customHeight="1" x14ac:dyDescent="0.2">
      <c r="H9870" s="28"/>
    </row>
    <row r="9871" spans="8:8" s="24" customFormat="1" ht="12.75" customHeight="1" x14ac:dyDescent="0.2">
      <c r="H9871" s="28"/>
    </row>
    <row r="9872" spans="8:8" s="24" customFormat="1" ht="12.75" customHeight="1" x14ac:dyDescent="0.2">
      <c r="H9872" s="28"/>
    </row>
    <row r="9873" spans="8:8" s="24" customFormat="1" ht="12.75" customHeight="1" x14ac:dyDescent="0.2">
      <c r="H9873" s="28"/>
    </row>
    <row r="9874" spans="8:8" s="24" customFormat="1" ht="12.75" customHeight="1" x14ac:dyDescent="0.2">
      <c r="H9874" s="28"/>
    </row>
    <row r="9875" spans="8:8" s="24" customFormat="1" ht="12.75" customHeight="1" x14ac:dyDescent="0.2">
      <c r="H9875" s="28"/>
    </row>
    <row r="9876" spans="8:8" s="24" customFormat="1" ht="12.75" customHeight="1" x14ac:dyDescent="0.2">
      <c r="H9876" s="28"/>
    </row>
    <row r="9877" spans="8:8" s="24" customFormat="1" ht="12.75" customHeight="1" x14ac:dyDescent="0.2">
      <c r="H9877" s="28"/>
    </row>
    <row r="9878" spans="8:8" s="24" customFormat="1" ht="12.75" customHeight="1" x14ac:dyDescent="0.2">
      <c r="H9878" s="28"/>
    </row>
    <row r="9879" spans="8:8" s="24" customFormat="1" ht="12.75" customHeight="1" x14ac:dyDescent="0.2">
      <c r="H9879" s="28"/>
    </row>
    <row r="9880" spans="8:8" s="24" customFormat="1" ht="12.75" customHeight="1" x14ac:dyDescent="0.2">
      <c r="H9880" s="28"/>
    </row>
    <row r="9881" spans="8:8" s="24" customFormat="1" ht="12.75" customHeight="1" x14ac:dyDescent="0.2">
      <c r="H9881" s="28"/>
    </row>
    <row r="9882" spans="8:8" s="24" customFormat="1" ht="12.75" customHeight="1" x14ac:dyDescent="0.2">
      <c r="H9882" s="28"/>
    </row>
    <row r="9883" spans="8:8" s="24" customFormat="1" ht="12.75" customHeight="1" x14ac:dyDescent="0.2">
      <c r="H9883" s="28"/>
    </row>
    <row r="9884" spans="8:8" s="24" customFormat="1" ht="12.75" customHeight="1" x14ac:dyDescent="0.2">
      <c r="H9884" s="28"/>
    </row>
    <row r="9885" spans="8:8" s="24" customFormat="1" ht="12.75" customHeight="1" x14ac:dyDescent="0.2">
      <c r="H9885" s="28"/>
    </row>
    <row r="9886" spans="8:8" s="24" customFormat="1" ht="12.75" customHeight="1" x14ac:dyDescent="0.2">
      <c r="H9886" s="28"/>
    </row>
    <row r="9887" spans="8:8" s="24" customFormat="1" ht="12.75" customHeight="1" x14ac:dyDescent="0.2">
      <c r="H9887" s="28"/>
    </row>
    <row r="9888" spans="8:8" s="24" customFormat="1" ht="12.75" customHeight="1" x14ac:dyDescent="0.2">
      <c r="H9888" s="28"/>
    </row>
    <row r="9889" spans="8:8" s="24" customFormat="1" ht="12.75" customHeight="1" x14ac:dyDescent="0.2">
      <c r="H9889" s="28"/>
    </row>
    <row r="9890" spans="8:8" s="24" customFormat="1" ht="12.75" customHeight="1" x14ac:dyDescent="0.2">
      <c r="H9890" s="28"/>
    </row>
    <row r="9891" spans="8:8" s="24" customFormat="1" ht="12.75" customHeight="1" x14ac:dyDescent="0.2">
      <c r="H9891" s="28"/>
    </row>
    <row r="9892" spans="8:8" s="24" customFormat="1" ht="12.75" customHeight="1" x14ac:dyDescent="0.2">
      <c r="H9892" s="28"/>
    </row>
    <row r="9893" spans="8:8" s="24" customFormat="1" ht="12.75" customHeight="1" x14ac:dyDescent="0.2">
      <c r="H9893" s="28"/>
    </row>
    <row r="9894" spans="8:8" s="24" customFormat="1" ht="12.75" customHeight="1" x14ac:dyDescent="0.2">
      <c r="H9894" s="28"/>
    </row>
    <row r="9895" spans="8:8" s="24" customFormat="1" ht="12.75" customHeight="1" x14ac:dyDescent="0.2">
      <c r="H9895" s="28"/>
    </row>
    <row r="9896" spans="8:8" s="24" customFormat="1" ht="12.75" customHeight="1" x14ac:dyDescent="0.2">
      <c r="H9896" s="28"/>
    </row>
    <row r="9897" spans="8:8" s="24" customFormat="1" ht="12.75" customHeight="1" x14ac:dyDescent="0.2">
      <c r="H9897" s="28"/>
    </row>
    <row r="9898" spans="8:8" s="24" customFormat="1" ht="12.75" customHeight="1" x14ac:dyDescent="0.2">
      <c r="H9898" s="28"/>
    </row>
    <row r="9899" spans="8:8" s="24" customFormat="1" ht="12.75" customHeight="1" x14ac:dyDescent="0.2">
      <c r="H9899" s="28"/>
    </row>
    <row r="9900" spans="8:8" s="24" customFormat="1" ht="12.75" customHeight="1" x14ac:dyDescent="0.2">
      <c r="H9900" s="28"/>
    </row>
    <row r="9901" spans="8:8" s="24" customFormat="1" ht="12.75" customHeight="1" x14ac:dyDescent="0.2">
      <c r="H9901" s="28"/>
    </row>
    <row r="9902" spans="8:8" s="24" customFormat="1" ht="12.75" customHeight="1" x14ac:dyDescent="0.2">
      <c r="H9902" s="28"/>
    </row>
    <row r="9903" spans="8:8" s="24" customFormat="1" ht="12.75" customHeight="1" x14ac:dyDescent="0.2">
      <c r="H9903" s="28"/>
    </row>
    <row r="9904" spans="8:8" s="24" customFormat="1" ht="12.75" customHeight="1" x14ac:dyDescent="0.2">
      <c r="H9904" s="28"/>
    </row>
    <row r="9905" spans="8:8" s="24" customFormat="1" ht="12.75" customHeight="1" x14ac:dyDescent="0.2">
      <c r="H9905" s="28"/>
    </row>
    <row r="9906" spans="8:8" s="24" customFormat="1" ht="12.75" customHeight="1" x14ac:dyDescent="0.2">
      <c r="H9906" s="28"/>
    </row>
    <row r="9907" spans="8:8" s="24" customFormat="1" ht="12.75" customHeight="1" x14ac:dyDescent="0.2">
      <c r="H9907" s="28"/>
    </row>
    <row r="9908" spans="8:8" s="24" customFormat="1" ht="12.75" customHeight="1" x14ac:dyDescent="0.2">
      <c r="H9908" s="28"/>
    </row>
    <row r="9909" spans="8:8" s="24" customFormat="1" ht="12.75" customHeight="1" x14ac:dyDescent="0.2">
      <c r="H9909" s="28"/>
    </row>
    <row r="9910" spans="8:8" s="24" customFormat="1" ht="12.75" customHeight="1" x14ac:dyDescent="0.2">
      <c r="H9910" s="28"/>
    </row>
    <row r="9911" spans="8:8" s="24" customFormat="1" ht="12.75" customHeight="1" x14ac:dyDescent="0.2">
      <c r="H9911" s="28"/>
    </row>
    <row r="9912" spans="8:8" s="24" customFormat="1" ht="12.75" customHeight="1" x14ac:dyDescent="0.2">
      <c r="H9912" s="28"/>
    </row>
    <row r="9913" spans="8:8" s="24" customFormat="1" ht="12.75" customHeight="1" x14ac:dyDescent="0.2">
      <c r="H9913" s="28"/>
    </row>
    <row r="9914" spans="8:8" s="24" customFormat="1" ht="12.75" customHeight="1" x14ac:dyDescent="0.2">
      <c r="H9914" s="28"/>
    </row>
    <row r="9915" spans="8:8" s="24" customFormat="1" ht="12.75" customHeight="1" x14ac:dyDescent="0.2">
      <c r="H9915" s="28"/>
    </row>
    <row r="9916" spans="8:8" s="24" customFormat="1" ht="12.75" customHeight="1" x14ac:dyDescent="0.2">
      <c r="H9916" s="28"/>
    </row>
    <row r="9917" spans="8:8" s="24" customFormat="1" ht="12.75" customHeight="1" x14ac:dyDescent="0.2">
      <c r="H9917" s="28"/>
    </row>
    <row r="9918" spans="8:8" s="24" customFormat="1" ht="12.75" customHeight="1" x14ac:dyDescent="0.2">
      <c r="H9918" s="28"/>
    </row>
    <row r="9919" spans="8:8" s="24" customFormat="1" ht="12.75" customHeight="1" x14ac:dyDescent="0.2">
      <c r="H9919" s="28"/>
    </row>
    <row r="9920" spans="8:8" s="24" customFormat="1" ht="12.75" customHeight="1" x14ac:dyDescent="0.2">
      <c r="H9920" s="28"/>
    </row>
    <row r="9921" spans="8:8" s="24" customFormat="1" ht="12.75" customHeight="1" x14ac:dyDescent="0.2">
      <c r="H9921" s="28"/>
    </row>
    <row r="9922" spans="8:8" s="24" customFormat="1" ht="12.75" customHeight="1" x14ac:dyDescent="0.2">
      <c r="H9922" s="28"/>
    </row>
    <row r="9923" spans="8:8" s="24" customFormat="1" ht="12.75" customHeight="1" x14ac:dyDescent="0.2">
      <c r="H9923" s="28"/>
    </row>
    <row r="9924" spans="8:8" s="24" customFormat="1" ht="12.75" customHeight="1" x14ac:dyDescent="0.2">
      <c r="H9924" s="28"/>
    </row>
    <row r="9925" spans="8:8" s="24" customFormat="1" ht="12.75" customHeight="1" x14ac:dyDescent="0.2">
      <c r="H9925" s="28"/>
    </row>
    <row r="9926" spans="8:8" s="24" customFormat="1" ht="12.75" customHeight="1" x14ac:dyDescent="0.2">
      <c r="H9926" s="28"/>
    </row>
    <row r="9927" spans="8:8" s="24" customFormat="1" ht="12.75" customHeight="1" x14ac:dyDescent="0.2">
      <c r="H9927" s="28"/>
    </row>
    <row r="9928" spans="8:8" s="24" customFormat="1" ht="12.75" customHeight="1" x14ac:dyDescent="0.2">
      <c r="H9928" s="28"/>
    </row>
    <row r="9929" spans="8:8" s="24" customFormat="1" ht="12.75" customHeight="1" x14ac:dyDescent="0.2">
      <c r="H9929" s="28"/>
    </row>
    <row r="9930" spans="8:8" s="24" customFormat="1" ht="12.75" customHeight="1" x14ac:dyDescent="0.2">
      <c r="H9930" s="28"/>
    </row>
    <row r="9931" spans="8:8" s="24" customFormat="1" ht="12.75" customHeight="1" x14ac:dyDescent="0.2">
      <c r="H9931" s="28"/>
    </row>
    <row r="9932" spans="8:8" s="24" customFormat="1" ht="12.75" customHeight="1" x14ac:dyDescent="0.2">
      <c r="H9932" s="28"/>
    </row>
    <row r="9933" spans="8:8" s="24" customFormat="1" ht="12.75" customHeight="1" x14ac:dyDescent="0.2">
      <c r="H9933" s="28"/>
    </row>
    <row r="9934" spans="8:8" s="24" customFormat="1" ht="12.75" customHeight="1" x14ac:dyDescent="0.2">
      <c r="H9934" s="28"/>
    </row>
    <row r="9935" spans="8:8" s="24" customFormat="1" ht="12.75" customHeight="1" x14ac:dyDescent="0.2">
      <c r="H9935" s="28"/>
    </row>
    <row r="9936" spans="8:8" s="24" customFormat="1" ht="12.75" customHeight="1" x14ac:dyDescent="0.2">
      <c r="H9936" s="28"/>
    </row>
    <row r="9937" spans="8:8" s="24" customFormat="1" ht="12.75" customHeight="1" x14ac:dyDescent="0.2">
      <c r="H9937" s="28"/>
    </row>
    <row r="9938" spans="8:8" s="24" customFormat="1" ht="12.75" customHeight="1" x14ac:dyDescent="0.2">
      <c r="H9938" s="28"/>
    </row>
    <row r="9939" spans="8:8" s="24" customFormat="1" ht="12.75" customHeight="1" x14ac:dyDescent="0.2">
      <c r="H9939" s="28"/>
    </row>
    <row r="9940" spans="8:8" s="24" customFormat="1" ht="12.75" customHeight="1" x14ac:dyDescent="0.2">
      <c r="H9940" s="28"/>
    </row>
    <row r="9941" spans="8:8" s="24" customFormat="1" ht="12.75" customHeight="1" x14ac:dyDescent="0.2">
      <c r="H9941" s="28"/>
    </row>
    <row r="9942" spans="8:8" s="24" customFormat="1" ht="12.75" customHeight="1" x14ac:dyDescent="0.2">
      <c r="H9942" s="28"/>
    </row>
    <row r="9943" spans="8:8" s="24" customFormat="1" ht="12.75" customHeight="1" x14ac:dyDescent="0.2">
      <c r="H9943" s="28"/>
    </row>
    <row r="9944" spans="8:8" s="24" customFormat="1" ht="12.75" customHeight="1" x14ac:dyDescent="0.2">
      <c r="H9944" s="28"/>
    </row>
    <row r="9945" spans="8:8" s="24" customFormat="1" ht="12.75" customHeight="1" x14ac:dyDescent="0.2">
      <c r="H9945" s="28"/>
    </row>
    <row r="9946" spans="8:8" s="24" customFormat="1" ht="12.75" customHeight="1" x14ac:dyDescent="0.2">
      <c r="H9946" s="28"/>
    </row>
    <row r="9947" spans="8:8" s="24" customFormat="1" ht="12.75" customHeight="1" x14ac:dyDescent="0.2">
      <c r="H9947" s="28"/>
    </row>
    <row r="9948" spans="8:8" s="24" customFormat="1" ht="12.75" customHeight="1" x14ac:dyDescent="0.2">
      <c r="H9948" s="28"/>
    </row>
    <row r="9949" spans="8:8" s="24" customFormat="1" ht="12.75" customHeight="1" x14ac:dyDescent="0.2">
      <c r="H9949" s="28"/>
    </row>
    <row r="9950" spans="8:8" s="24" customFormat="1" ht="12.75" customHeight="1" x14ac:dyDescent="0.2">
      <c r="H9950" s="28"/>
    </row>
    <row r="9951" spans="8:8" s="24" customFormat="1" ht="12.75" customHeight="1" x14ac:dyDescent="0.2">
      <c r="H9951" s="28"/>
    </row>
    <row r="9952" spans="8:8" s="24" customFormat="1" ht="12.75" customHeight="1" x14ac:dyDescent="0.2">
      <c r="H9952" s="28"/>
    </row>
    <row r="9953" spans="8:8" s="24" customFormat="1" ht="12.75" customHeight="1" x14ac:dyDescent="0.2">
      <c r="H9953" s="28"/>
    </row>
    <row r="9954" spans="8:8" s="24" customFormat="1" ht="12.75" customHeight="1" x14ac:dyDescent="0.2">
      <c r="H9954" s="28"/>
    </row>
    <row r="9955" spans="8:8" s="24" customFormat="1" ht="12.75" customHeight="1" x14ac:dyDescent="0.2">
      <c r="H9955" s="28"/>
    </row>
    <row r="9956" spans="8:8" s="24" customFormat="1" ht="12.75" customHeight="1" x14ac:dyDescent="0.2">
      <c r="H9956" s="28"/>
    </row>
    <row r="9957" spans="8:8" s="24" customFormat="1" ht="12.75" customHeight="1" x14ac:dyDescent="0.2">
      <c r="H9957" s="28"/>
    </row>
    <row r="9958" spans="8:8" s="24" customFormat="1" ht="12.75" customHeight="1" x14ac:dyDescent="0.2">
      <c r="H9958" s="28"/>
    </row>
    <row r="9959" spans="8:8" s="24" customFormat="1" ht="12.75" customHeight="1" x14ac:dyDescent="0.2">
      <c r="H9959" s="28"/>
    </row>
    <row r="9960" spans="8:8" s="24" customFormat="1" ht="12.75" customHeight="1" x14ac:dyDescent="0.2">
      <c r="H9960" s="28"/>
    </row>
    <row r="9961" spans="8:8" s="24" customFormat="1" ht="12.75" customHeight="1" x14ac:dyDescent="0.2">
      <c r="H9961" s="28"/>
    </row>
    <row r="9962" spans="8:8" s="24" customFormat="1" ht="12.75" customHeight="1" x14ac:dyDescent="0.2">
      <c r="H9962" s="28"/>
    </row>
    <row r="9963" spans="8:8" s="24" customFormat="1" ht="12.75" customHeight="1" x14ac:dyDescent="0.2">
      <c r="H9963" s="28"/>
    </row>
    <row r="9964" spans="8:8" s="24" customFormat="1" ht="12.75" customHeight="1" x14ac:dyDescent="0.2">
      <c r="H9964" s="28"/>
    </row>
    <row r="9965" spans="8:8" s="24" customFormat="1" ht="12.75" customHeight="1" x14ac:dyDescent="0.2">
      <c r="H9965" s="28"/>
    </row>
    <row r="9966" spans="8:8" s="24" customFormat="1" ht="12.75" customHeight="1" x14ac:dyDescent="0.2">
      <c r="H9966" s="28"/>
    </row>
    <row r="9967" spans="8:8" s="24" customFormat="1" ht="12.75" customHeight="1" x14ac:dyDescent="0.2">
      <c r="H9967" s="28"/>
    </row>
    <row r="9968" spans="8:8" s="24" customFormat="1" ht="12.75" customHeight="1" x14ac:dyDescent="0.2">
      <c r="H9968" s="28"/>
    </row>
    <row r="9969" spans="8:8" s="24" customFormat="1" ht="12.75" customHeight="1" x14ac:dyDescent="0.2">
      <c r="H9969" s="28"/>
    </row>
    <row r="9970" spans="8:8" s="24" customFormat="1" ht="12.75" customHeight="1" x14ac:dyDescent="0.2">
      <c r="H9970" s="28"/>
    </row>
    <row r="9971" spans="8:8" s="24" customFormat="1" ht="12.75" customHeight="1" x14ac:dyDescent="0.2">
      <c r="H9971" s="28"/>
    </row>
    <row r="9972" spans="8:8" s="24" customFormat="1" ht="12.75" customHeight="1" x14ac:dyDescent="0.2">
      <c r="H9972" s="28"/>
    </row>
    <row r="9973" spans="8:8" s="24" customFormat="1" ht="12.75" customHeight="1" x14ac:dyDescent="0.2">
      <c r="H9973" s="28"/>
    </row>
    <row r="9974" spans="8:8" s="24" customFormat="1" ht="12.75" customHeight="1" x14ac:dyDescent="0.2">
      <c r="H9974" s="28"/>
    </row>
    <row r="9975" spans="8:8" s="24" customFormat="1" ht="12.75" customHeight="1" x14ac:dyDescent="0.2">
      <c r="H9975" s="28"/>
    </row>
    <row r="9976" spans="8:8" s="24" customFormat="1" ht="12.75" customHeight="1" x14ac:dyDescent="0.2">
      <c r="H9976" s="28"/>
    </row>
    <row r="9977" spans="8:8" s="24" customFormat="1" ht="12.75" customHeight="1" x14ac:dyDescent="0.2">
      <c r="H9977" s="28"/>
    </row>
    <row r="9978" spans="8:8" s="24" customFormat="1" ht="12.75" customHeight="1" x14ac:dyDescent="0.2">
      <c r="H9978" s="28"/>
    </row>
    <row r="9979" spans="8:8" s="24" customFormat="1" ht="12.75" customHeight="1" x14ac:dyDescent="0.2">
      <c r="H9979" s="28"/>
    </row>
    <row r="9980" spans="8:8" s="24" customFormat="1" ht="12.75" customHeight="1" x14ac:dyDescent="0.2">
      <c r="H9980" s="28"/>
    </row>
    <row r="9981" spans="8:8" s="24" customFormat="1" ht="12.75" customHeight="1" x14ac:dyDescent="0.2">
      <c r="H9981" s="28"/>
    </row>
    <row r="9982" spans="8:8" s="24" customFormat="1" ht="12.75" customHeight="1" x14ac:dyDescent="0.2">
      <c r="H9982" s="28"/>
    </row>
    <row r="9983" spans="8:8" s="24" customFormat="1" ht="12.75" customHeight="1" x14ac:dyDescent="0.2">
      <c r="H9983" s="28"/>
    </row>
    <row r="9984" spans="8:8" s="24" customFormat="1" ht="12.75" customHeight="1" x14ac:dyDescent="0.2">
      <c r="H9984" s="28"/>
    </row>
    <row r="9985" spans="8:8" s="24" customFormat="1" ht="12.75" customHeight="1" x14ac:dyDescent="0.2">
      <c r="H9985" s="28"/>
    </row>
    <row r="9986" spans="8:8" s="24" customFormat="1" ht="12.75" customHeight="1" x14ac:dyDescent="0.2">
      <c r="H9986" s="28"/>
    </row>
    <row r="9987" spans="8:8" s="24" customFormat="1" ht="12.75" customHeight="1" x14ac:dyDescent="0.2">
      <c r="H9987" s="28"/>
    </row>
    <row r="9988" spans="8:8" s="24" customFormat="1" ht="12.75" customHeight="1" x14ac:dyDescent="0.2">
      <c r="H9988" s="28"/>
    </row>
    <row r="9989" spans="8:8" s="24" customFormat="1" ht="12.75" customHeight="1" x14ac:dyDescent="0.2">
      <c r="H9989" s="28"/>
    </row>
    <row r="9990" spans="8:8" s="24" customFormat="1" ht="12.75" customHeight="1" x14ac:dyDescent="0.2">
      <c r="H9990" s="28"/>
    </row>
    <row r="9991" spans="8:8" s="24" customFormat="1" ht="12.75" customHeight="1" x14ac:dyDescent="0.2">
      <c r="H9991" s="28"/>
    </row>
    <row r="9992" spans="8:8" s="24" customFormat="1" ht="12.75" customHeight="1" x14ac:dyDescent="0.2">
      <c r="H9992" s="28"/>
    </row>
    <row r="9993" spans="8:8" s="24" customFormat="1" ht="12.75" customHeight="1" x14ac:dyDescent="0.2">
      <c r="H9993" s="28"/>
    </row>
    <row r="9994" spans="8:8" s="24" customFormat="1" ht="12.75" customHeight="1" x14ac:dyDescent="0.2">
      <c r="H9994" s="28"/>
    </row>
    <row r="9995" spans="8:8" s="24" customFormat="1" ht="12.75" customHeight="1" x14ac:dyDescent="0.2">
      <c r="H9995" s="28"/>
    </row>
    <row r="9996" spans="8:8" s="24" customFormat="1" ht="12.75" customHeight="1" x14ac:dyDescent="0.2">
      <c r="H9996" s="28"/>
    </row>
    <row r="9997" spans="8:8" s="24" customFormat="1" ht="12.75" customHeight="1" x14ac:dyDescent="0.2">
      <c r="H9997" s="28"/>
    </row>
    <row r="9998" spans="8:8" s="24" customFormat="1" ht="12.75" customHeight="1" x14ac:dyDescent="0.2">
      <c r="H9998" s="28"/>
    </row>
    <row r="9999" spans="8:8" s="24" customFormat="1" ht="12.75" customHeight="1" x14ac:dyDescent="0.2">
      <c r="H9999" s="28"/>
    </row>
    <row r="10000" spans="8:8" s="24" customFormat="1" ht="12.75" customHeight="1" x14ac:dyDescent="0.2">
      <c r="H10000" s="28"/>
    </row>
    <row r="10001" spans="8:8" s="24" customFormat="1" ht="12.75" customHeight="1" x14ac:dyDescent="0.2">
      <c r="H10001" s="28"/>
    </row>
    <row r="10002" spans="8:8" s="24" customFormat="1" ht="12.75" customHeight="1" x14ac:dyDescent="0.2">
      <c r="H10002" s="28"/>
    </row>
    <row r="10003" spans="8:8" s="24" customFormat="1" ht="12.75" customHeight="1" x14ac:dyDescent="0.2">
      <c r="H10003" s="28"/>
    </row>
    <row r="10004" spans="8:8" s="24" customFormat="1" ht="12.75" customHeight="1" x14ac:dyDescent="0.2">
      <c r="H10004" s="28"/>
    </row>
    <row r="10005" spans="8:8" s="24" customFormat="1" ht="12.75" customHeight="1" x14ac:dyDescent="0.2">
      <c r="H10005" s="28"/>
    </row>
    <row r="10006" spans="8:8" s="24" customFormat="1" ht="12.75" customHeight="1" x14ac:dyDescent="0.2">
      <c r="H10006" s="28"/>
    </row>
    <row r="10007" spans="8:8" s="24" customFormat="1" ht="12.75" customHeight="1" x14ac:dyDescent="0.2">
      <c r="H10007" s="28"/>
    </row>
    <row r="10008" spans="8:8" s="24" customFormat="1" ht="12.75" customHeight="1" x14ac:dyDescent="0.2">
      <c r="H10008" s="28"/>
    </row>
    <row r="10009" spans="8:8" s="24" customFormat="1" ht="12.75" customHeight="1" x14ac:dyDescent="0.2">
      <c r="H10009" s="28"/>
    </row>
    <row r="10010" spans="8:8" s="24" customFormat="1" ht="12.75" customHeight="1" x14ac:dyDescent="0.2">
      <c r="H10010" s="28"/>
    </row>
    <row r="10011" spans="8:8" s="24" customFormat="1" ht="12.75" customHeight="1" x14ac:dyDescent="0.2">
      <c r="H10011" s="28"/>
    </row>
    <row r="10012" spans="8:8" s="24" customFormat="1" ht="12.75" customHeight="1" x14ac:dyDescent="0.2">
      <c r="H10012" s="28"/>
    </row>
    <row r="10013" spans="8:8" s="24" customFormat="1" ht="12.75" customHeight="1" x14ac:dyDescent="0.2">
      <c r="H10013" s="28"/>
    </row>
    <row r="10014" spans="8:8" s="24" customFormat="1" ht="12.75" customHeight="1" x14ac:dyDescent="0.2">
      <c r="H10014" s="28"/>
    </row>
    <row r="10015" spans="8:8" s="24" customFormat="1" ht="12.75" customHeight="1" x14ac:dyDescent="0.2">
      <c r="H10015" s="28"/>
    </row>
    <row r="10016" spans="8:8" s="24" customFormat="1" ht="12.75" customHeight="1" x14ac:dyDescent="0.2">
      <c r="H10016" s="28"/>
    </row>
    <row r="10017" spans="8:8" s="24" customFormat="1" ht="12.75" customHeight="1" x14ac:dyDescent="0.2">
      <c r="H10017" s="28"/>
    </row>
    <row r="10018" spans="8:8" s="24" customFormat="1" ht="12.75" customHeight="1" x14ac:dyDescent="0.2">
      <c r="H10018" s="28"/>
    </row>
    <row r="10019" spans="8:8" s="24" customFormat="1" ht="12.75" customHeight="1" x14ac:dyDescent="0.2">
      <c r="H10019" s="28"/>
    </row>
    <row r="10020" spans="8:8" s="24" customFormat="1" ht="12.75" customHeight="1" x14ac:dyDescent="0.2">
      <c r="H10020" s="28"/>
    </row>
    <row r="10021" spans="8:8" s="24" customFormat="1" ht="12.75" customHeight="1" x14ac:dyDescent="0.2">
      <c r="H10021" s="28"/>
    </row>
    <row r="10022" spans="8:8" s="24" customFormat="1" ht="12.75" customHeight="1" x14ac:dyDescent="0.2">
      <c r="H10022" s="28"/>
    </row>
    <row r="10023" spans="8:8" s="24" customFormat="1" ht="12.75" customHeight="1" x14ac:dyDescent="0.2">
      <c r="H10023" s="28"/>
    </row>
    <row r="10024" spans="8:8" s="24" customFormat="1" ht="12.75" customHeight="1" x14ac:dyDescent="0.2">
      <c r="H10024" s="28"/>
    </row>
    <row r="10025" spans="8:8" s="24" customFormat="1" ht="12.75" customHeight="1" x14ac:dyDescent="0.2">
      <c r="H10025" s="28"/>
    </row>
    <row r="10026" spans="8:8" s="24" customFormat="1" ht="12.75" customHeight="1" x14ac:dyDescent="0.2">
      <c r="H10026" s="28"/>
    </row>
    <row r="10027" spans="8:8" s="24" customFormat="1" ht="12.75" customHeight="1" x14ac:dyDescent="0.2">
      <c r="H10027" s="28"/>
    </row>
    <row r="10028" spans="8:8" s="24" customFormat="1" ht="12.75" customHeight="1" x14ac:dyDescent="0.2">
      <c r="H10028" s="28"/>
    </row>
    <row r="10029" spans="8:8" s="24" customFormat="1" ht="12.75" customHeight="1" x14ac:dyDescent="0.2">
      <c r="H10029" s="28"/>
    </row>
    <row r="10030" spans="8:8" s="24" customFormat="1" ht="12.75" customHeight="1" x14ac:dyDescent="0.2">
      <c r="H10030" s="28"/>
    </row>
    <row r="10031" spans="8:8" s="24" customFormat="1" ht="12.75" customHeight="1" x14ac:dyDescent="0.2">
      <c r="H10031" s="28"/>
    </row>
    <row r="10032" spans="8:8" s="24" customFormat="1" ht="12.75" customHeight="1" x14ac:dyDescent="0.2">
      <c r="H10032" s="28"/>
    </row>
    <row r="10033" spans="8:8" s="24" customFormat="1" ht="12.75" customHeight="1" x14ac:dyDescent="0.2">
      <c r="H10033" s="28"/>
    </row>
    <row r="10034" spans="8:8" s="24" customFormat="1" ht="12.75" customHeight="1" x14ac:dyDescent="0.2">
      <c r="H10034" s="28"/>
    </row>
    <row r="10035" spans="8:8" s="24" customFormat="1" ht="12.75" customHeight="1" x14ac:dyDescent="0.2">
      <c r="H10035" s="28"/>
    </row>
    <row r="10036" spans="8:8" s="24" customFormat="1" ht="12.75" customHeight="1" x14ac:dyDescent="0.2">
      <c r="H10036" s="28"/>
    </row>
    <row r="10037" spans="8:8" s="24" customFormat="1" ht="12.75" customHeight="1" x14ac:dyDescent="0.2">
      <c r="H10037" s="28"/>
    </row>
    <row r="10038" spans="8:8" s="24" customFormat="1" ht="12.75" customHeight="1" x14ac:dyDescent="0.2">
      <c r="H10038" s="28"/>
    </row>
    <row r="10039" spans="8:8" s="24" customFormat="1" ht="12.75" customHeight="1" x14ac:dyDescent="0.2">
      <c r="H10039" s="28"/>
    </row>
    <row r="10040" spans="8:8" s="24" customFormat="1" ht="12.75" customHeight="1" x14ac:dyDescent="0.2">
      <c r="H10040" s="28"/>
    </row>
    <row r="10041" spans="8:8" s="24" customFormat="1" ht="12.75" customHeight="1" x14ac:dyDescent="0.2">
      <c r="H10041" s="28"/>
    </row>
    <row r="10042" spans="8:8" s="24" customFormat="1" ht="12.75" customHeight="1" x14ac:dyDescent="0.2">
      <c r="H10042" s="28"/>
    </row>
    <row r="10043" spans="8:8" s="24" customFormat="1" ht="12.75" customHeight="1" x14ac:dyDescent="0.2">
      <c r="H10043" s="28"/>
    </row>
    <row r="10044" spans="8:8" s="24" customFormat="1" ht="12.75" customHeight="1" x14ac:dyDescent="0.2">
      <c r="H10044" s="28"/>
    </row>
    <row r="10045" spans="8:8" s="24" customFormat="1" ht="12.75" customHeight="1" x14ac:dyDescent="0.2">
      <c r="H10045" s="28"/>
    </row>
    <row r="10046" spans="8:8" s="24" customFormat="1" ht="12.75" customHeight="1" x14ac:dyDescent="0.2">
      <c r="H10046" s="28"/>
    </row>
    <row r="10047" spans="8:8" s="24" customFormat="1" ht="12.75" customHeight="1" x14ac:dyDescent="0.2">
      <c r="H10047" s="28"/>
    </row>
    <row r="10048" spans="8:8" s="24" customFormat="1" ht="12.75" customHeight="1" x14ac:dyDescent="0.2">
      <c r="H10048" s="28"/>
    </row>
    <row r="10049" spans="8:8" s="24" customFormat="1" ht="12.75" customHeight="1" x14ac:dyDescent="0.2">
      <c r="H10049" s="28"/>
    </row>
    <row r="10050" spans="8:8" s="24" customFormat="1" ht="12.75" customHeight="1" x14ac:dyDescent="0.2">
      <c r="H10050" s="28"/>
    </row>
    <row r="10051" spans="8:8" s="24" customFormat="1" ht="12.75" customHeight="1" x14ac:dyDescent="0.2">
      <c r="H10051" s="28"/>
    </row>
    <row r="10052" spans="8:8" s="24" customFormat="1" ht="12.75" customHeight="1" x14ac:dyDescent="0.2">
      <c r="H10052" s="28"/>
    </row>
    <row r="10053" spans="8:8" s="24" customFormat="1" ht="12.75" customHeight="1" x14ac:dyDescent="0.2">
      <c r="H10053" s="28"/>
    </row>
    <row r="10054" spans="8:8" s="24" customFormat="1" ht="12.75" customHeight="1" x14ac:dyDescent="0.2">
      <c r="H10054" s="28"/>
    </row>
    <row r="10055" spans="8:8" s="24" customFormat="1" ht="12.75" customHeight="1" x14ac:dyDescent="0.2">
      <c r="H10055" s="28"/>
    </row>
    <row r="10056" spans="8:8" s="24" customFormat="1" ht="12.75" customHeight="1" x14ac:dyDescent="0.2">
      <c r="H10056" s="28"/>
    </row>
    <row r="10057" spans="8:8" s="24" customFormat="1" ht="12.75" customHeight="1" x14ac:dyDescent="0.2">
      <c r="H10057" s="28"/>
    </row>
    <row r="10058" spans="8:8" s="24" customFormat="1" ht="12.75" customHeight="1" x14ac:dyDescent="0.2">
      <c r="H10058" s="28"/>
    </row>
    <row r="10059" spans="8:8" s="24" customFormat="1" ht="12.75" customHeight="1" x14ac:dyDescent="0.2">
      <c r="H10059" s="28"/>
    </row>
    <row r="10060" spans="8:8" s="24" customFormat="1" ht="12.75" customHeight="1" x14ac:dyDescent="0.2">
      <c r="H10060" s="28"/>
    </row>
    <row r="10061" spans="8:8" s="24" customFormat="1" ht="12.75" customHeight="1" x14ac:dyDescent="0.2">
      <c r="H10061" s="28"/>
    </row>
    <row r="10062" spans="8:8" s="24" customFormat="1" ht="12.75" customHeight="1" x14ac:dyDescent="0.2">
      <c r="H10062" s="28"/>
    </row>
    <row r="10063" spans="8:8" s="24" customFormat="1" ht="12.75" customHeight="1" x14ac:dyDescent="0.2">
      <c r="H10063" s="28"/>
    </row>
    <row r="10064" spans="8:8" s="24" customFormat="1" ht="12.75" customHeight="1" x14ac:dyDescent="0.2">
      <c r="H10064" s="28"/>
    </row>
    <row r="10065" spans="8:8" s="24" customFormat="1" ht="12.75" customHeight="1" x14ac:dyDescent="0.2">
      <c r="H10065" s="28"/>
    </row>
    <row r="10066" spans="8:8" s="24" customFormat="1" ht="12.75" customHeight="1" x14ac:dyDescent="0.2">
      <c r="H10066" s="28"/>
    </row>
    <row r="10067" spans="8:8" s="24" customFormat="1" ht="12.75" customHeight="1" x14ac:dyDescent="0.2">
      <c r="H10067" s="28"/>
    </row>
    <row r="10068" spans="8:8" s="24" customFormat="1" ht="12.75" customHeight="1" x14ac:dyDescent="0.2">
      <c r="H10068" s="28"/>
    </row>
    <row r="10069" spans="8:8" s="24" customFormat="1" ht="12.75" customHeight="1" x14ac:dyDescent="0.2">
      <c r="H10069" s="28"/>
    </row>
    <row r="10070" spans="8:8" s="24" customFormat="1" ht="12.75" customHeight="1" x14ac:dyDescent="0.2">
      <c r="H10070" s="28"/>
    </row>
    <row r="10071" spans="8:8" s="24" customFormat="1" ht="12.75" customHeight="1" x14ac:dyDescent="0.2">
      <c r="H10071" s="28"/>
    </row>
    <row r="10072" spans="8:8" s="24" customFormat="1" ht="12.75" customHeight="1" x14ac:dyDescent="0.2">
      <c r="H10072" s="28"/>
    </row>
    <row r="10073" spans="8:8" s="24" customFormat="1" ht="12.75" customHeight="1" x14ac:dyDescent="0.2">
      <c r="H10073" s="28"/>
    </row>
    <row r="10074" spans="8:8" s="24" customFormat="1" ht="12.75" customHeight="1" x14ac:dyDescent="0.2">
      <c r="H10074" s="28"/>
    </row>
    <row r="10075" spans="8:8" s="24" customFormat="1" ht="12.75" customHeight="1" x14ac:dyDescent="0.2">
      <c r="H10075" s="28"/>
    </row>
    <row r="10076" spans="8:8" s="24" customFormat="1" ht="12.75" customHeight="1" x14ac:dyDescent="0.2">
      <c r="H10076" s="28"/>
    </row>
    <row r="10077" spans="8:8" s="24" customFormat="1" ht="12.75" customHeight="1" x14ac:dyDescent="0.2">
      <c r="H10077" s="28"/>
    </row>
    <row r="10078" spans="8:8" s="24" customFormat="1" ht="12.75" customHeight="1" x14ac:dyDescent="0.2">
      <c r="H10078" s="28"/>
    </row>
    <row r="10079" spans="8:8" s="24" customFormat="1" ht="12.75" customHeight="1" x14ac:dyDescent="0.2">
      <c r="H10079" s="28"/>
    </row>
    <row r="10080" spans="8:8" s="24" customFormat="1" ht="12.75" customHeight="1" x14ac:dyDescent="0.2">
      <c r="H10080" s="28"/>
    </row>
    <row r="10081" spans="8:8" s="24" customFormat="1" ht="12.75" customHeight="1" x14ac:dyDescent="0.2">
      <c r="H10081" s="28"/>
    </row>
    <row r="10082" spans="8:8" s="24" customFormat="1" ht="12.75" customHeight="1" x14ac:dyDescent="0.2">
      <c r="H10082" s="28"/>
    </row>
    <row r="10083" spans="8:8" s="24" customFormat="1" ht="12.75" customHeight="1" x14ac:dyDescent="0.2">
      <c r="H10083" s="28"/>
    </row>
    <row r="10084" spans="8:8" s="24" customFormat="1" ht="12.75" customHeight="1" x14ac:dyDescent="0.2">
      <c r="H10084" s="28"/>
    </row>
    <row r="10085" spans="8:8" s="24" customFormat="1" ht="12.75" customHeight="1" x14ac:dyDescent="0.2">
      <c r="H10085" s="28"/>
    </row>
    <row r="10086" spans="8:8" s="24" customFormat="1" ht="12.75" customHeight="1" x14ac:dyDescent="0.2">
      <c r="H10086" s="28"/>
    </row>
    <row r="10087" spans="8:8" s="24" customFormat="1" ht="12.75" customHeight="1" x14ac:dyDescent="0.2">
      <c r="H10087" s="28"/>
    </row>
    <row r="10088" spans="8:8" s="24" customFormat="1" ht="12.75" customHeight="1" x14ac:dyDescent="0.2">
      <c r="H10088" s="28"/>
    </row>
    <row r="10089" spans="8:8" s="24" customFormat="1" ht="12.75" customHeight="1" x14ac:dyDescent="0.2">
      <c r="H10089" s="28"/>
    </row>
    <row r="10090" spans="8:8" s="24" customFormat="1" ht="12.75" customHeight="1" x14ac:dyDescent="0.2">
      <c r="H10090" s="28"/>
    </row>
    <row r="10091" spans="8:8" s="24" customFormat="1" ht="12.75" customHeight="1" x14ac:dyDescent="0.2">
      <c r="H10091" s="28"/>
    </row>
    <row r="10092" spans="8:8" s="24" customFormat="1" ht="12.75" customHeight="1" x14ac:dyDescent="0.2">
      <c r="H10092" s="28"/>
    </row>
    <row r="10093" spans="8:8" s="24" customFormat="1" ht="12.75" customHeight="1" x14ac:dyDescent="0.2">
      <c r="H10093" s="28"/>
    </row>
    <row r="10094" spans="8:8" s="24" customFormat="1" ht="12.75" customHeight="1" x14ac:dyDescent="0.2">
      <c r="H10094" s="28"/>
    </row>
    <row r="10095" spans="8:8" s="24" customFormat="1" ht="12.75" customHeight="1" x14ac:dyDescent="0.2">
      <c r="H10095" s="28"/>
    </row>
    <row r="10096" spans="8:8" s="24" customFormat="1" ht="12.75" customHeight="1" x14ac:dyDescent="0.2">
      <c r="H10096" s="28"/>
    </row>
    <row r="10097" spans="8:8" s="24" customFormat="1" ht="12.75" customHeight="1" x14ac:dyDescent="0.2">
      <c r="H10097" s="28"/>
    </row>
    <row r="10098" spans="8:8" s="24" customFormat="1" ht="12.75" customHeight="1" x14ac:dyDescent="0.2">
      <c r="H10098" s="28"/>
    </row>
    <row r="10099" spans="8:8" s="24" customFormat="1" ht="12.75" customHeight="1" x14ac:dyDescent="0.2">
      <c r="H10099" s="28"/>
    </row>
    <row r="10100" spans="8:8" s="24" customFormat="1" ht="12.75" customHeight="1" x14ac:dyDescent="0.2">
      <c r="H10100" s="28"/>
    </row>
    <row r="10101" spans="8:8" s="24" customFormat="1" ht="12.75" customHeight="1" x14ac:dyDescent="0.2">
      <c r="H10101" s="28"/>
    </row>
    <row r="10102" spans="8:8" s="24" customFormat="1" ht="12.75" customHeight="1" x14ac:dyDescent="0.2">
      <c r="H10102" s="28"/>
    </row>
    <row r="10103" spans="8:8" s="24" customFormat="1" ht="12.75" customHeight="1" x14ac:dyDescent="0.2">
      <c r="H10103" s="28"/>
    </row>
    <row r="10104" spans="8:8" s="24" customFormat="1" ht="12.75" customHeight="1" x14ac:dyDescent="0.2">
      <c r="H10104" s="28"/>
    </row>
    <row r="10105" spans="8:8" s="24" customFormat="1" ht="12.75" customHeight="1" x14ac:dyDescent="0.2">
      <c r="H10105" s="28"/>
    </row>
    <row r="10106" spans="8:8" s="24" customFormat="1" ht="12.75" customHeight="1" x14ac:dyDescent="0.2">
      <c r="H10106" s="28"/>
    </row>
    <row r="10107" spans="8:8" s="24" customFormat="1" ht="12.75" customHeight="1" x14ac:dyDescent="0.2">
      <c r="H10107" s="28"/>
    </row>
    <row r="10108" spans="8:8" s="24" customFormat="1" ht="12.75" customHeight="1" x14ac:dyDescent="0.2">
      <c r="H10108" s="28"/>
    </row>
    <row r="10109" spans="8:8" s="24" customFormat="1" ht="12.75" customHeight="1" x14ac:dyDescent="0.2">
      <c r="H10109" s="28"/>
    </row>
    <row r="10110" spans="8:8" s="24" customFormat="1" ht="12.75" customHeight="1" x14ac:dyDescent="0.2">
      <c r="H10110" s="28"/>
    </row>
    <row r="10111" spans="8:8" s="24" customFormat="1" ht="12.75" customHeight="1" x14ac:dyDescent="0.2">
      <c r="H10111" s="28"/>
    </row>
    <row r="10112" spans="8:8" s="24" customFormat="1" ht="12.75" customHeight="1" x14ac:dyDescent="0.2">
      <c r="H10112" s="28"/>
    </row>
    <row r="10113" spans="8:8" s="24" customFormat="1" ht="12.75" customHeight="1" x14ac:dyDescent="0.2">
      <c r="H10113" s="28"/>
    </row>
    <row r="10114" spans="8:8" s="24" customFormat="1" ht="12.75" customHeight="1" x14ac:dyDescent="0.2">
      <c r="H10114" s="28"/>
    </row>
    <row r="10115" spans="8:8" s="24" customFormat="1" ht="12.75" customHeight="1" x14ac:dyDescent="0.2">
      <c r="H10115" s="28"/>
    </row>
    <row r="10116" spans="8:8" s="24" customFormat="1" ht="12.75" customHeight="1" x14ac:dyDescent="0.2">
      <c r="H10116" s="28"/>
    </row>
    <row r="10117" spans="8:8" s="24" customFormat="1" ht="12.75" customHeight="1" x14ac:dyDescent="0.2">
      <c r="H10117" s="28"/>
    </row>
    <row r="10118" spans="8:8" s="24" customFormat="1" ht="12.75" customHeight="1" x14ac:dyDescent="0.2">
      <c r="H10118" s="28"/>
    </row>
    <row r="10119" spans="8:8" s="24" customFormat="1" ht="12.75" customHeight="1" x14ac:dyDescent="0.2">
      <c r="H10119" s="28"/>
    </row>
    <row r="10120" spans="8:8" s="24" customFormat="1" ht="12.75" customHeight="1" x14ac:dyDescent="0.2">
      <c r="H10120" s="28"/>
    </row>
    <row r="10121" spans="8:8" s="24" customFormat="1" ht="12.75" customHeight="1" x14ac:dyDescent="0.2">
      <c r="H10121" s="28"/>
    </row>
    <row r="10122" spans="8:8" s="24" customFormat="1" ht="12.75" customHeight="1" x14ac:dyDescent="0.2">
      <c r="H10122" s="28"/>
    </row>
    <row r="10123" spans="8:8" s="24" customFormat="1" ht="12.75" customHeight="1" x14ac:dyDescent="0.2">
      <c r="H10123" s="28"/>
    </row>
    <row r="10124" spans="8:8" s="24" customFormat="1" ht="12.75" customHeight="1" x14ac:dyDescent="0.2">
      <c r="H10124" s="28"/>
    </row>
    <row r="10125" spans="8:8" s="24" customFormat="1" ht="12.75" customHeight="1" x14ac:dyDescent="0.2">
      <c r="H10125" s="28"/>
    </row>
    <row r="10126" spans="8:8" s="24" customFormat="1" ht="12.75" customHeight="1" x14ac:dyDescent="0.2">
      <c r="H10126" s="28"/>
    </row>
    <row r="10127" spans="8:8" s="24" customFormat="1" ht="12.75" customHeight="1" x14ac:dyDescent="0.2">
      <c r="H10127" s="28"/>
    </row>
    <row r="10128" spans="8:8" s="24" customFormat="1" ht="12.75" customHeight="1" x14ac:dyDescent="0.2">
      <c r="H10128" s="28"/>
    </row>
    <row r="10129" spans="8:8" s="24" customFormat="1" ht="12.75" customHeight="1" x14ac:dyDescent="0.2">
      <c r="H10129" s="28"/>
    </row>
    <row r="10130" spans="8:8" s="24" customFormat="1" ht="12.75" customHeight="1" x14ac:dyDescent="0.2">
      <c r="H10130" s="28"/>
    </row>
    <row r="10131" spans="8:8" s="24" customFormat="1" ht="12.75" customHeight="1" x14ac:dyDescent="0.2">
      <c r="H10131" s="28"/>
    </row>
    <row r="10132" spans="8:8" s="24" customFormat="1" ht="12.75" customHeight="1" x14ac:dyDescent="0.2">
      <c r="H10132" s="28"/>
    </row>
    <row r="10133" spans="8:8" s="24" customFormat="1" ht="12.75" customHeight="1" x14ac:dyDescent="0.2">
      <c r="H10133" s="28"/>
    </row>
    <row r="10134" spans="8:8" s="24" customFormat="1" ht="12.75" customHeight="1" x14ac:dyDescent="0.2">
      <c r="H10134" s="28"/>
    </row>
    <row r="10135" spans="8:8" s="24" customFormat="1" ht="12.75" customHeight="1" x14ac:dyDescent="0.2">
      <c r="H10135" s="28"/>
    </row>
    <row r="10136" spans="8:8" s="24" customFormat="1" ht="12.75" customHeight="1" x14ac:dyDescent="0.2">
      <c r="H10136" s="28"/>
    </row>
    <row r="10137" spans="8:8" s="24" customFormat="1" ht="12.75" customHeight="1" x14ac:dyDescent="0.2">
      <c r="H10137" s="28"/>
    </row>
    <row r="10138" spans="8:8" s="24" customFormat="1" ht="12.75" customHeight="1" x14ac:dyDescent="0.2">
      <c r="H10138" s="28"/>
    </row>
    <row r="10139" spans="8:8" s="24" customFormat="1" ht="12.75" customHeight="1" x14ac:dyDescent="0.2">
      <c r="H10139" s="28"/>
    </row>
    <row r="10140" spans="8:8" s="24" customFormat="1" ht="12.75" customHeight="1" x14ac:dyDescent="0.2">
      <c r="H10140" s="28"/>
    </row>
    <row r="10141" spans="8:8" s="24" customFormat="1" ht="12.75" customHeight="1" x14ac:dyDescent="0.2">
      <c r="H10141" s="28"/>
    </row>
    <row r="10142" spans="8:8" s="24" customFormat="1" ht="12.75" customHeight="1" x14ac:dyDescent="0.2">
      <c r="H10142" s="28"/>
    </row>
    <row r="10143" spans="8:8" s="24" customFormat="1" ht="12.75" customHeight="1" x14ac:dyDescent="0.2">
      <c r="H10143" s="28"/>
    </row>
    <row r="10144" spans="8:8" s="24" customFormat="1" ht="12.75" customHeight="1" x14ac:dyDescent="0.2">
      <c r="H10144" s="28"/>
    </row>
    <row r="10145" spans="8:8" s="24" customFormat="1" ht="12.75" customHeight="1" x14ac:dyDescent="0.2">
      <c r="H10145" s="28"/>
    </row>
    <row r="10146" spans="8:8" s="24" customFormat="1" ht="12.75" customHeight="1" x14ac:dyDescent="0.2">
      <c r="H10146" s="28"/>
    </row>
    <row r="10147" spans="8:8" s="24" customFormat="1" ht="12.75" customHeight="1" x14ac:dyDescent="0.2">
      <c r="H10147" s="28"/>
    </row>
    <row r="10148" spans="8:8" s="24" customFormat="1" ht="12.75" customHeight="1" x14ac:dyDescent="0.2">
      <c r="H10148" s="28"/>
    </row>
    <row r="10149" spans="8:8" s="24" customFormat="1" ht="12.75" customHeight="1" x14ac:dyDescent="0.2">
      <c r="H10149" s="28"/>
    </row>
    <row r="10150" spans="8:8" s="24" customFormat="1" ht="12.75" customHeight="1" x14ac:dyDescent="0.2">
      <c r="H10150" s="28"/>
    </row>
    <row r="10151" spans="8:8" s="24" customFormat="1" ht="12.75" customHeight="1" x14ac:dyDescent="0.2">
      <c r="H10151" s="28"/>
    </row>
    <row r="10152" spans="8:8" s="24" customFormat="1" ht="12.75" customHeight="1" x14ac:dyDescent="0.2">
      <c r="H10152" s="28"/>
    </row>
    <row r="10153" spans="8:8" s="24" customFormat="1" ht="12.75" customHeight="1" x14ac:dyDescent="0.2">
      <c r="H10153" s="28"/>
    </row>
    <row r="10154" spans="8:8" s="24" customFormat="1" ht="12.75" customHeight="1" x14ac:dyDescent="0.2">
      <c r="H10154" s="28"/>
    </row>
    <row r="10155" spans="8:8" s="24" customFormat="1" ht="12.75" customHeight="1" x14ac:dyDescent="0.2">
      <c r="H10155" s="28"/>
    </row>
    <row r="10156" spans="8:8" s="24" customFormat="1" ht="12.75" customHeight="1" x14ac:dyDescent="0.2">
      <c r="H10156" s="28"/>
    </row>
    <row r="10157" spans="8:8" s="24" customFormat="1" ht="12.75" customHeight="1" x14ac:dyDescent="0.2">
      <c r="H10157" s="28"/>
    </row>
    <row r="10158" spans="8:8" s="24" customFormat="1" ht="12.75" customHeight="1" x14ac:dyDescent="0.2">
      <c r="H10158" s="28"/>
    </row>
    <row r="10159" spans="8:8" s="24" customFormat="1" ht="12.75" customHeight="1" x14ac:dyDescent="0.2">
      <c r="H10159" s="28"/>
    </row>
    <row r="10160" spans="8:8" s="24" customFormat="1" ht="12.75" customHeight="1" x14ac:dyDescent="0.2">
      <c r="H10160" s="28"/>
    </row>
    <row r="10161" spans="8:8" s="24" customFormat="1" ht="12.75" customHeight="1" x14ac:dyDescent="0.2">
      <c r="H10161" s="28"/>
    </row>
    <row r="10162" spans="8:8" s="24" customFormat="1" ht="12.75" customHeight="1" x14ac:dyDescent="0.2">
      <c r="H10162" s="28"/>
    </row>
    <row r="10163" spans="8:8" s="24" customFormat="1" ht="12.75" customHeight="1" x14ac:dyDescent="0.2">
      <c r="H10163" s="28"/>
    </row>
    <row r="10164" spans="8:8" s="24" customFormat="1" ht="12.75" customHeight="1" x14ac:dyDescent="0.2">
      <c r="H10164" s="28"/>
    </row>
    <row r="10165" spans="8:8" s="24" customFormat="1" ht="12.75" customHeight="1" x14ac:dyDescent="0.2">
      <c r="H10165" s="28"/>
    </row>
    <row r="10166" spans="8:8" s="24" customFormat="1" ht="12.75" customHeight="1" x14ac:dyDescent="0.2">
      <c r="H10166" s="28"/>
    </row>
    <row r="10167" spans="8:8" s="24" customFormat="1" ht="12.75" customHeight="1" x14ac:dyDescent="0.2">
      <c r="H10167" s="28"/>
    </row>
    <row r="10168" spans="8:8" s="24" customFormat="1" ht="12.75" customHeight="1" x14ac:dyDescent="0.2">
      <c r="H10168" s="28"/>
    </row>
    <row r="10169" spans="8:8" s="24" customFormat="1" ht="12.75" customHeight="1" x14ac:dyDescent="0.2">
      <c r="H10169" s="28"/>
    </row>
    <row r="10170" spans="8:8" s="24" customFormat="1" ht="12.75" customHeight="1" x14ac:dyDescent="0.2">
      <c r="H10170" s="28"/>
    </row>
    <row r="10171" spans="8:8" s="24" customFormat="1" ht="12.75" customHeight="1" x14ac:dyDescent="0.2">
      <c r="H10171" s="28"/>
    </row>
    <row r="10172" spans="8:8" s="24" customFormat="1" ht="12.75" customHeight="1" x14ac:dyDescent="0.2">
      <c r="H10172" s="28"/>
    </row>
    <row r="10173" spans="8:8" s="24" customFormat="1" ht="12.75" customHeight="1" x14ac:dyDescent="0.2">
      <c r="H10173" s="28"/>
    </row>
    <row r="10174" spans="8:8" s="24" customFormat="1" ht="12.75" customHeight="1" x14ac:dyDescent="0.2">
      <c r="H10174" s="28"/>
    </row>
    <row r="10175" spans="8:8" s="24" customFormat="1" ht="12.75" customHeight="1" x14ac:dyDescent="0.2">
      <c r="H10175" s="28"/>
    </row>
    <row r="10176" spans="8:8" s="24" customFormat="1" ht="12.75" customHeight="1" x14ac:dyDescent="0.2">
      <c r="H10176" s="28"/>
    </row>
    <row r="10177" spans="8:8" s="24" customFormat="1" ht="12.75" customHeight="1" x14ac:dyDescent="0.2">
      <c r="H10177" s="28"/>
    </row>
    <row r="10178" spans="8:8" s="24" customFormat="1" ht="12.75" customHeight="1" x14ac:dyDescent="0.2">
      <c r="H10178" s="28"/>
    </row>
    <row r="10179" spans="8:8" s="24" customFormat="1" ht="12.75" customHeight="1" x14ac:dyDescent="0.2">
      <c r="H10179" s="28"/>
    </row>
    <row r="10180" spans="8:8" s="24" customFormat="1" ht="12.75" customHeight="1" x14ac:dyDescent="0.2">
      <c r="H10180" s="28"/>
    </row>
    <row r="10181" spans="8:8" s="24" customFormat="1" ht="12.75" customHeight="1" x14ac:dyDescent="0.2">
      <c r="H10181" s="28"/>
    </row>
    <row r="10182" spans="8:8" s="24" customFormat="1" ht="12.75" customHeight="1" x14ac:dyDescent="0.2">
      <c r="H10182" s="28"/>
    </row>
    <row r="10183" spans="8:8" s="24" customFormat="1" ht="12.75" customHeight="1" x14ac:dyDescent="0.2">
      <c r="H10183" s="28"/>
    </row>
    <row r="10184" spans="8:8" s="24" customFormat="1" ht="12.75" customHeight="1" x14ac:dyDescent="0.2">
      <c r="H10184" s="28"/>
    </row>
    <row r="10185" spans="8:8" s="24" customFormat="1" ht="12.75" customHeight="1" x14ac:dyDescent="0.2">
      <c r="H10185" s="28"/>
    </row>
    <row r="10186" spans="8:8" s="24" customFormat="1" ht="12.75" customHeight="1" x14ac:dyDescent="0.2">
      <c r="H10186" s="28"/>
    </row>
    <row r="10187" spans="8:8" s="24" customFormat="1" ht="12.75" customHeight="1" x14ac:dyDescent="0.2">
      <c r="H10187" s="28"/>
    </row>
    <row r="10188" spans="8:8" s="24" customFormat="1" ht="12.75" customHeight="1" x14ac:dyDescent="0.2">
      <c r="H10188" s="28"/>
    </row>
    <row r="10189" spans="8:8" s="24" customFormat="1" ht="12.75" customHeight="1" x14ac:dyDescent="0.2">
      <c r="H10189" s="28"/>
    </row>
    <row r="10190" spans="8:8" s="24" customFormat="1" ht="12.75" customHeight="1" x14ac:dyDescent="0.2">
      <c r="H10190" s="28"/>
    </row>
    <row r="10191" spans="8:8" s="24" customFormat="1" ht="12.75" customHeight="1" x14ac:dyDescent="0.2">
      <c r="H10191" s="28"/>
    </row>
    <row r="10192" spans="8:8" s="24" customFormat="1" ht="12.75" customHeight="1" x14ac:dyDescent="0.2">
      <c r="H10192" s="28"/>
    </row>
    <row r="10193" spans="8:8" s="24" customFormat="1" ht="12.75" customHeight="1" x14ac:dyDescent="0.2">
      <c r="H10193" s="28"/>
    </row>
    <row r="10194" spans="8:8" s="24" customFormat="1" ht="12.75" customHeight="1" x14ac:dyDescent="0.2">
      <c r="H10194" s="28"/>
    </row>
    <row r="10195" spans="8:8" s="24" customFormat="1" ht="12.75" customHeight="1" x14ac:dyDescent="0.2">
      <c r="H10195" s="28"/>
    </row>
    <row r="10196" spans="8:8" s="24" customFormat="1" ht="12.75" customHeight="1" x14ac:dyDescent="0.2">
      <c r="H10196" s="28"/>
    </row>
    <row r="10197" spans="8:8" s="24" customFormat="1" ht="12.75" customHeight="1" x14ac:dyDescent="0.2">
      <c r="H10197" s="28"/>
    </row>
    <row r="10198" spans="8:8" s="24" customFormat="1" ht="12.75" customHeight="1" x14ac:dyDescent="0.2">
      <c r="H10198" s="28"/>
    </row>
    <row r="10199" spans="8:8" s="24" customFormat="1" ht="12.75" customHeight="1" x14ac:dyDescent="0.2">
      <c r="H10199" s="28"/>
    </row>
    <row r="10200" spans="8:8" s="24" customFormat="1" ht="12.75" customHeight="1" x14ac:dyDescent="0.2">
      <c r="H10200" s="28"/>
    </row>
    <row r="10201" spans="8:8" s="24" customFormat="1" ht="12.75" customHeight="1" x14ac:dyDescent="0.2">
      <c r="H10201" s="28"/>
    </row>
    <row r="10202" spans="8:8" s="24" customFormat="1" ht="12.75" customHeight="1" x14ac:dyDescent="0.2">
      <c r="H10202" s="28"/>
    </row>
    <row r="10203" spans="8:8" s="24" customFormat="1" ht="12.75" customHeight="1" x14ac:dyDescent="0.2">
      <c r="H10203" s="28"/>
    </row>
    <row r="10204" spans="8:8" s="24" customFormat="1" ht="12.75" customHeight="1" x14ac:dyDescent="0.2">
      <c r="H10204" s="28"/>
    </row>
    <row r="10205" spans="8:8" s="24" customFormat="1" ht="12.75" customHeight="1" x14ac:dyDescent="0.2">
      <c r="H10205" s="28"/>
    </row>
    <row r="10206" spans="8:8" s="24" customFormat="1" ht="12.75" customHeight="1" x14ac:dyDescent="0.2">
      <c r="H10206" s="28"/>
    </row>
    <row r="10207" spans="8:8" s="24" customFormat="1" ht="12.75" customHeight="1" x14ac:dyDescent="0.2">
      <c r="H10207" s="28"/>
    </row>
    <row r="10208" spans="8:8" s="24" customFormat="1" ht="12.75" customHeight="1" x14ac:dyDescent="0.2">
      <c r="H10208" s="28"/>
    </row>
    <row r="10209" spans="8:8" s="24" customFormat="1" ht="12.75" customHeight="1" x14ac:dyDescent="0.2">
      <c r="H10209" s="28"/>
    </row>
    <row r="10210" spans="8:8" s="24" customFormat="1" ht="12.75" customHeight="1" x14ac:dyDescent="0.2">
      <c r="H10210" s="28"/>
    </row>
    <row r="10211" spans="8:8" s="24" customFormat="1" ht="12.75" customHeight="1" x14ac:dyDescent="0.2">
      <c r="H10211" s="28"/>
    </row>
    <row r="10212" spans="8:8" s="24" customFormat="1" ht="12.75" customHeight="1" x14ac:dyDescent="0.2">
      <c r="H10212" s="28"/>
    </row>
    <row r="10213" spans="8:8" s="24" customFormat="1" ht="12.75" customHeight="1" x14ac:dyDescent="0.2">
      <c r="H10213" s="28"/>
    </row>
    <row r="10214" spans="8:8" s="24" customFormat="1" ht="12.75" customHeight="1" x14ac:dyDescent="0.2">
      <c r="H10214" s="28"/>
    </row>
    <row r="10215" spans="8:8" s="24" customFormat="1" ht="12.75" customHeight="1" x14ac:dyDescent="0.2">
      <c r="H10215" s="28"/>
    </row>
    <row r="10216" spans="8:8" s="24" customFormat="1" ht="12.75" customHeight="1" x14ac:dyDescent="0.2">
      <c r="H10216" s="28"/>
    </row>
    <row r="10217" spans="8:8" s="24" customFormat="1" ht="12.75" customHeight="1" x14ac:dyDescent="0.2">
      <c r="H10217" s="28"/>
    </row>
    <row r="10218" spans="8:8" s="24" customFormat="1" ht="12.75" customHeight="1" x14ac:dyDescent="0.2">
      <c r="H10218" s="28"/>
    </row>
    <row r="10219" spans="8:8" s="24" customFormat="1" ht="12.75" customHeight="1" x14ac:dyDescent="0.2">
      <c r="H10219" s="28"/>
    </row>
    <row r="10220" spans="8:8" s="24" customFormat="1" ht="12.75" customHeight="1" x14ac:dyDescent="0.2">
      <c r="H10220" s="28"/>
    </row>
    <row r="10221" spans="8:8" s="24" customFormat="1" ht="12.75" customHeight="1" x14ac:dyDescent="0.2">
      <c r="H10221" s="28"/>
    </row>
    <row r="10222" spans="8:8" s="24" customFormat="1" ht="12.75" customHeight="1" x14ac:dyDescent="0.2">
      <c r="H10222" s="28"/>
    </row>
    <row r="10223" spans="8:8" s="24" customFormat="1" ht="12.75" customHeight="1" x14ac:dyDescent="0.2">
      <c r="H10223" s="28"/>
    </row>
    <row r="10224" spans="8:8" s="24" customFormat="1" ht="12.75" customHeight="1" x14ac:dyDescent="0.2">
      <c r="H10224" s="28"/>
    </row>
    <row r="10225" spans="8:8" s="24" customFormat="1" ht="12.75" customHeight="1" x14ac:dyDescent="0.2">
      <c r="H10225" s="28"/>
    </row>
    <row r="10226" spans="8:8" s="24" customFormat="1" ht="12.75" customHeight="1" x14ac:dyDescent="0.2">
      <c r="H10226" s="28"/>
    </row>
    <row r="10227" spans="8:8" s="24" customFormat="1" ht="12.75" customHeight="1" x14ac:dyDescent="0.2">
      <c r="H10227" s="28"/>
    </row>
    <row r="10228" spans="8:8" s="24" customFormat="1" ht="12.75" customHeight="1" x14ac:dyDescent="0.2">
      <c r="H10228" s="28"/>
    </row>
    <row r="10229" spans="8:8" s="24" customFormat="1" ht="12.75" customHeight="1" x14ac:dyDescent="0.2">
      <c r="H10229" s="28"/>
    </row>
    <row r="10230" spans="8:8" s="24" customFormat="1" ht="12.75" customHeight="1" x14ac:dyDescent="0.2">
      <c r="H10230" s="28"/>
    </row>
    <row r="10231" spans="8:8" s="24" customFormat="1" ht="12.75" customHeight="1" x14ac:dyDescent="0.2">
      <c r="H10231" s="28"/>
    </row>
    <row r="10232" spans="8:8" s="24" customFormat="1" ht="12.75" customHeight="1" x14ac:dyDescent="0.2">
      <c r="H10232" s="28"/>
    </row>
    <row r="10233" spans="8:8" s="24" customFormat="1" ht="12.75" customHeight="1" x14ac:dyDescent="0.2">
      <c r="H10233" s="28"/>
    </row>
    <row r="10234" spans="8:8" s="24" customFormat="1" ht="12.75" customHeight="1" x14ac:dyDescent="0.2">
      <c r="H10234" s="28"/>
    </row>
    <row r="10235" spans="8:8" s="24" customFormat="1" ht="12.75" customHeight="1" x14ac:dyDescent="0.2">
      <c r="H10235" s="28"/>
    </row>
    <row r="10236" spans="8:8" s="24" customFormat="1" ht="12.75" customHeight="1" x14ac:dyDescent="0.2">
      <c r="H10236" s="28"/>
    </row>
    <row r="10237" spans="8:8" s="24" customFormat="1" ht="12.75" customHeight="1" x14ac:dyDescent="0.2">
      <c r="H10237" s="28"/>
    </row>
    <row r="10238" spans="8:8" s="24" customFormat="1" ht="12.75" customHeight="1" x14ac:dyDescent="0.2">
      <c r="H10238" s="28"/>
    </row>
    <row r="10239" spans="8:8" s="24" customFormat="1" ht="12.75" customHeight="1" x14ac:dyDescent="0.2">
      <c r="H10239" s="28"/>
    </row>
    <row r="10240" spans="8:8" s="24" customFormat="1" ht="12.75" customHeight="1" x14ac:dyDescent="0.2">
      <c r="H10240" s="28"/>
    </row>
    <row r="10241" spans="8:8" s="24" customFormat="1" ht="12.75" customHeight="1" x14ac:dyDescent="0.2">
      <c r="H10241" s="28"/>
    </row>
    <row r="10242" spans="8:8" s="24" customFormat="1" ht="12.75" customHeight="1" x14ac:dyDescent="0.2">
      <c r="H10242" s="28"/>
    </row>
    <row r="10243" spans="8:8" s="24" customFormat="1" ht="12.75" customHeight="1" x14ac:dyDescent="0.2">
      <c r="H10243" s="28"/>
    </row>
    <row r="10244" spans="8:8" s="24" customFormat="1" ht="12.75" customHeight="1" x14ac:dyDescent="0.2">
      <c r="H10244" s="28"/>
    </row>
    <row r="10245" spans="8:8" s="24" customFormat="1" ht="12.75" customHeight="1" x14ac:dyDescent="0.2">
      <c r="H10245" s="28"/>
    </row>
    <row r="10246" spans="8:8" s="24" customFormat="1" ht="12.75" customHeight="1" x14ac:dyDescent="0.2">
      <c r="H10246" s="28"/>
    </row>
    <row r="10247" spans="8:8" s="24" customFormat="1" ht="12.75" customHeight="1" x14ac:dyDescent="0.2">
      <c r="H10247" s="28"/>
    </row>
    <row r="10248" spans="8:8" s="24" customFormat="1" ht="12.75" customHeight="1" x14ac:dyDescent="0.2">
      <c r="H10248" s="28"/>
    </row>
    <row r="10249" spans="8:8" s="24" customFormat="1" ht="12.75" customHeight="1" x14ac:dyDescent="0.2">
      <c r="H10249" s="28"/>
    </row>
    <row r="10250" spans="8:8" s="24" customFormat="1" ht="12.75" customHeight="1" x14ac:dyDescent="0.2">
      <c r="H10250" s="28"/>
    </row>
    <row r="10251" spans="8:8" s="24" customFormat="1" ht="12.75" customHeight="1" x14ac:dyDescent="0.2">
      <c r="H10251" s="28"/>
    </row>
    <row r="10252" spans="8:8" s="24" customFormat="1" ht="12.75" customHeight="1" x14ac:dyDescent="0.2">
      <c r="H10252" s="28"/>
    </row>
    <row r="10253" spans="8:8" s="24" customFormat="1" ht="12.75" customHeight="1" x14ac:dyDescent="0.2">
      <c r="H10253" s="28"/>
    </row>
    <row r="10254" spans="8:8" s="24" customFormat="1" ht="12.75" customHeight="1" x14ac:dyDescent="0.2">
      <c r="H10254" s="28"/>
    </row>
    <row r="10255" spans="8:8" s="24" customFormat="1" ht="12.75" customHeight="1" x14ac:dyDescent="0.2">
      <c r="H10255" s="28"/>
    </row>
    <row r="10256" spans="8:8" s="24" customFormat="1" ht="12.75" customHeight="1" x14ac:dyDescent="0.2">
      <c r="H10256" s="28"/>
    </row>
    <row r="10257" spans="8:8" s="24" customFormat="1" ht="12.75" customHeight="1" x14ac:dyDescent="0.2">
      <c r="H10257" s="28"/>
    </row>
    <row r="10258" spans="8:8" s="24" customFormat="1" ht="12.75" customHeight="1" x14ac:dyDescent="0.2">
      <c r="H10258" s="28"/>
    </row>
    <row r="10259" spans="8:8" s="24" customFormat="1" ht="12.75" customHeight="1" x14ac:dyDescent="0.2">
      <c r="H10259" s="28"/>
    </row>
    <row r="10260" spans="8:8" s="24" customFormat="1" ht="12.75" customHeight="1" x14ac:dyDescent="0.2">
      <c r="H10260" s="28"/>
    </row>
    <row r="10261" spans="8:8" s="24" customFormat="1" ht="12.75" customHeight="1" x14ac:dyDescent="0.2">
      <c r="H10261" s="28"/>
    </row>
    <row r="10262" spans="8:8" s="24" customFormat="1" ht="12.75" customHeight="1" x14ac:dyDescent="0.2">
      <c r="H10262" s="28"/>
    </row>
    <row r="10263" spans="8:8" s="24" customFormat="1" ht="12.75" customHeight="1" x14ac:dyDescent="0.2">
      <c r="H10263" s="28"/>
    </row>
    <row r="10264" spans="8:8" s="24" customFormat="1" ht="12.75" customHeight="1" x14ac:dyDescent="0.2">
      <c r="H10264" s="28"/>
    </row>
    <row r="10265" spans="8:8" s="24" customFormat="1" ht="12.75" customHeight="1" x14ac:dyDescent="0.2">
      <c r="H10265" s="28"/>
    </row>
    <row r="10266" spans="8:8" s="24" customFormat="1" ht="12.75" customHeight="1" x14ac:dyDescent="0.2">
      <c r="H10266" s="28"/>
    </row>
    <row r="10267" spans="8:8" s="24" customFormat="1" ht="12.75" customHeight="1" x14ac:dyDescent="0.2">
      <c r="H10267" s="28"/>
    </row>
    <row r="10268" spans="8:8" s="24" customFormat="1" ht="12.75" customHeight="1" x14ac:dyDescent="0.2">
      <c r="H10268" s="28"/>
    </row>
    <row r="10269" spans="8:8" s="24" customFormat="1" ht="12.75" customHeight="1" x14ac:dyDescent="0.2">
      <c r="H10269" s="28"/>
    </row>
    <row r="10270" spans="8:8" s="24" customFormat="1" ht="12.75" customHeight="1" x14ac:dyDescent="0.2">
      <c r="H10270" s="28"/>
    </row>
    <row r="10271" spans="8:8" s="24" customFormat="1" ht="12.75" customHeight="1" x14ac:dyDescent="0.2">
      <c r="H10271" s="28"/>
    </row>
    <row r="10272" spans="8:8" s="24" customFormat="1" ht="12.75" customHeight="1" x14ac:dyDescent="0.2">
      <c r="H10272" s="28"/>
    </row>
    <row r="10273" spans="8:8" s="24" customFormat="1" ht="12.75" customHeight="1" x14ac:dyDescent="0.2">
      <c r="H10273" s="28"/>
    </row>
    <row r="10274" spans="8:8" s="24" customFormat="1" ht="12.75" customHeight="1" x14ac:dyDescent="0.2">
      <c r="H10274" s="28"/>
    </row>
    <row r="10275" spans="8:8" s="24" customFormat="1" ht="12.75" customHeight="1" x14ac:dyDescent="0.2">
      <c r="H10275" s="28"/>
    </row>
    <row r="10276" spans="8:8" s="24" customFormat="1" ht="12.75" customHeight="1" x14ac:dyDescent="0.2">
      <c r="H10276" s="28"/>
    </row>
    <row r="10277" spans="8:8" s="24" customFormat="1" ht="12.75" customHeight="1" x14ac:dyDescent="0.2">
      <c r="H10277" s="28"/>
    </row>
    <row r="10278" spans="8:8" s="24" customFormat="1" ht="12.75" customHeight="1" x14ac:dyDescent="0.2">
      <c r="H10278" s="28"/>
    </row>
    <row r="10279" spans="8:8" s="24" customFormat="1" ht="12.75" customHeight="1" x14ac:dyDescent="0.2">
      <c r="H10279" s="28"/>
    </row>
    <row r="10280" spans="8:8" s="24" customFormat="1" ht="12.75" customHeight="1" x14ac:dyDescent="0.2">
      <c r="H10280" s="28"/>
    </row>
    <row r="10281" spans="8:8" s="24" customFormat="1" ht="12.75" customHeight="1" x14ac:dyDescent="0.2">
      <c r="H10281" s="28"/>
    </row>
    <row r="10282" spans="8:8" s="24" customFormat="1" ht="12.75" customHeight="1" x14ac:dyDescent="0.2">
      <c r="H10282" s="28"/>
    </row>
    <row r="10283" spans="8:8" s="24" customFormat="1" ht="12.75" customHeight="1" x14ac:dyDescent="0.2">
      <c r="H10283" s="28"/>
    </row>
    <row r="10284" spans="8:8" s="24" customFormat="1" ht="12.75" customHeight="1" x14ac:dyDescent="0.2">
      <c r="H10284" s="28"/>
    </row>
    <row r="10285" spans="8:8" s="24" customFormat="1" ht="12.75" customHeight="1" x14ac:dyDescent="0.2">
      <c r="H10285" s="28"/>
    </row>
    <row r="10286" spans="8:8" s="24" customFormat="1" ht="12.75" customHeight="1" x14ac:dyDescent="0.2">
      <c r="H10286" s="28"/>
    </row>
    <row r="10287" spans="8:8" s="24" customFormat="1" ht="12.75" customHeight="1" x14ac:dyDescent="0.2">
      <c r="H10287" s="28"/>
    </row>
    <row r="10288" spans="8:8" s="24" customFormat="1" ht="12.75" customHeight="1" x14ac:dyDescent="0.2">
      <c r="H10288" s="28"/>
    </row>
    <row r="10289" spans="8:8" s="24" customFormat="1" ht="12.75" customHeight="1" x14ac:dyDescent="0.2">
      <c r="H10289" s="28"/>
    </row>
    <row r="10290" spans="8:8" s="24" customFormat="1" ht="12.75" customHeight="1" x14ac:dyDescent="0.2">
      <c r="H10290" s="28"/>
    </row>
    <row r="10291" spans="8:8" s="24" customFormat="1" ht="12.75" customHeight="1" x14ac:dyDescent="0.2">
      <c r="H10291" s="28"/>
    </row>
    <row r="10292" spans="8:8" s="24" customFormat="1" ht="12.75" customHeight="1" x14ac:dyDescent="0.2">
      <c r="H10292" s="28"/>
    </row>
    <row r="10293" spans="8:8" s="24" customFormat="1" ht="12.75" customHeight="1" x14ac:dyDescent="0.2">
      <c r="H10293" s="28"/>
    </row>
    <row r="10294" spans="8:8" s="24" customFormat="1" ht="12.75" customHeight="1" x14ac:dyDescent="0.2">
      <c r="H10294" s="28"/>
    </row>
    <row r="10295" spans="8:8" s="24" customFormat="1" ht="12.75" customHeight="1" x14ac:dyDescent="0.2">
      <c r="H10295" s="28"/>
    </row>
    <row r="10296" spans="8:8" s="24" customFormat="1" ht="12.75" customHeight="1" x14ac:dyDescent="0.2">
      <c r="H10296" s="28"/>
    </row>
    <row r="10297" spans="8:8" s="24" customFormat="1" ht="12.75" customHeight="1" x14ac:dyDescent="0.2">
      <c r="H10297" s="28"/>
    </row>
    <row r="10298" spans="8:8" s="24" customFormat="1" ht="12.75" customHeight="1" x14ac:dyDescent="0.2">
      <c r="H10298" s="28"/>
    </row>
    <row r="10299" spans="8:8" s="24" customFormat="1" ht="12.75" customHeight="1" x14ac:dyDescent="0.2">
      <c r="H10299" s="28"/>
    </row>
    <row r="10300" spans="8:8" s="24" customFormat="1" ht="12.75" customHeight="1" x14ac:dyDescent="0.2">
      <c r="H10300" s="28"/>
    </row>
    <row r="10301" spans="8:8" s="24" customFormat="1" ht="12.75" customHeight="1" x14ac:dyDescent="0.2">
      <c r="H10301" s="28"/>
    </row>
    <row r="10302" spans="8:8" s="24" customFormat="1" ht="12.75" customHeight="1" x14ac:dyDescent="0.2">
      <c r="H10302" s="28"/>
    </row>
    <row r="10303" spans="8:8" s="24" customFormat="1" ht="12.75" customHeight="1" x14ac:dyDescent="0.2">
      <c r="H10303" s="28"/>
    </row>
    <row r="10304" spans="8:8" s="24" customFormat="1" ht="12.75" customHeight="1" x14ac:dyDescent="0.2">
      <c r="H10304" s="28"/>
    </row>
    <row r="10305" spans="8:8" s="24" customFormat="1" ht="12.75" customHeight="1" x14ac:dyDescent="0.2">
      <c r="H10305" s="28"/>
    </row>
    <row r="10306" spans="8:8" s="24" customFormat="1" ht="12.75" customHeight="1" x14ac:dyDescent="0.2">
      <c r="H10306" s="28"/>
    </row>
    <row r="10307" spans="8:8" s="24" customFormat="1" ht="12.75" customHeight="1" x14ac:dyDescent="0.2">
      <c r="H10307" s="28"/>
    </row>
    <row r="10308" spans="8:8" s="24" customFormat="1" ht="12.75" customHeight="1" x14ac:dyDescent="0.2">
      <c r="H10308" s="28"/>
    </row>
    <row r="10309" spans="8:8" s="24" customFormat="1" ht="12.75" customHeight="1" x14ac:dyDescent="0.2">
      <c r="H10309" s="28"/>
    </row>
    <row r="10310" spans="8:8" s="24" customFormat="1" ht="12.75" customHeight="1" x14ac:dyDescent="0.2">
      <c r="H10310" s="28"/>
    </row>
    <row r="10311" spans="8:8" s="24" customFormat="1" ht="12.75" customHeight="1" x14ac:dyDescent="0.2">
      <c r="H10311" s="28"/>
    </row>
    <row r="10312" spans="8:8" s="24" customFormat="1" ht="12.75" customHeight="1" x14ac:dyDescent="0.2">
      <c r="H10312" s="28"/>
    </row>
    <row r="10313" spans="8:8" s="24" customFormat="1" ht="12.75" customHeight="1" x14ac:dyDescent="0.2">
      <c r="H10313" s="28"/>
    </row>
    <row r="10314" spans="8:8" s="24" customFormat="1" ht="12.75" customHeight="1" x14ac:dyDescent="0.2">
      <c r="H10314" s="28"/>
    </row>
    <row r="10315" spans="8:8" s="24" customFormat="1" ht="12.75" customHeight="1" x14ac:dyDescent="0.2">
      <c r="H10315" s="28"/>
    </row>
    <row r="10316" spans="8:8" s="24" customFormat="1" ht="12.75" customHeight="1" x14ac:dyDescent="0.2">
      <c r="H10316" s="28"/>
    </row>
    <row r="10317" spans="8:8" s="24" customFormat="1" ht="12.75" customHeight="1" x14ac:dyDescent="0.2">
      <c r="H10317" s="28"/>
    </row>
    <row r="10318" spans="8:8" s="24" customFormat="1" ht="12.75" customHeight="1" x14ac:dyDescent="0.2">
      <c r="H10318" s="28"/>
    </row>
    <row r="10319" spans="8:8" s="24" customFormat="1" ht="12.75" customHeight="1" x14ac:dyDescent="0.2">
      <c r="H10319" s="28"/>
    </row>
    <row r="10320" spans="8:8" s="24" customFormat="1" ht="12.75" customHeight="1" x14ac:dyDescent="0.2">
      <c r="H10320" s="28"/>
    </row>
    <row r="10321" spans="8:8" s="24" customFormat="1" ht="12.75" customHeight="1" x14ac:dyDescent="0.2">
      <c r="H10321" s="28"/>
    </row>
    <row r="10322" spans="8:8" s="24" customFormat="1" ht="12.75" customHeight="1" x14ac:dyDescent="0.2">
      <c r="H10322" s="28"/>
    </row>
    <row r="10323" spans="8:8" s="24" customFormat="1" ht="12.75" customHeight="1" x14ac:dyDescent="0.2">
      <c r="H10323" s="28"/>
    </row>
    <row r="10324" spans="8:8" s="24" customFormat="1" ht="12.75" customHeight="1" x14ac:dyDescent="0.2">
      <c r="H10324" s="28"/>
    </row>
    <row r="10325" spans="8:8" s="24" customFormat="1" ht="12.75" customHeight="1" x14ac:dyDescent="0.2">
      <c r="H10325" s="28"/>
    </row>
    <row r="10326" spans="8:8" s="24" customFormat="1" ht="12.75" customHeight="1" x14ac:dyDescent="0.2">
      <c r="H10326" s="28"/>
    </row>
    <row r="10327" spans="8:8" s="24" customFormat="1" ht="12.75" customHeight="1" x14ac:dyDescent="0.2">
      <c r="H10327" s="28"/>
    </row>
    <row r="10328" spans="8:8" s="24" customFormat="1" ht="12.75" customHeight="1" x14ac:dyDescent="0.2">
      <c r="H10328" s="28"/>
    </row>
    <row r="10329" spans="8:8" s="24" customFormat="1" ht="12.75" customHeight="1" x14ac:dyDescent="0.2">
      <c r="H10329" s="28"/>
    </row>
    <row r="10330" spans="8:8" s="24" customFormat="1" ht="12.75" customHeight="1" x14ac:dyDescent="0.2">
      <c r="H10330" s="28"/>
    </row>
    <row r="10331" spans="8:8" s="24" customFormat="1" ht="12.75" customHeight="1" x14ac:dyDescent="0.2">
      <c r="H10331" s="28"/>
    </row>
    <row r="10332" spans="8:8" s="24" customFormat="1" ht="12.75" customHeight="1" x14ac:dyDescent="0.2">
      <c r="H10332" s="28"/>
    </row>
    <row r="10333" spans="8:8" s="24" customFormat="1" ht="12.75" customHeight="1" x14ac:dyDescent="0.2">
      <c r="H10333" s="28"/>
    </row>
    <row r="10334" spans="8:8" s="24" customFormat="1" ht="12.75" customHeight="1" x14ac:dyDescent="0.2">
      <c r="H10334" s="28"/>
    </row>
    <row r="10335" spans="8:8" s="24" customFormat="1" ht="12.75" customHeight="1" x14ac:dyDescent="0.2">
      <c r="H10335" s="28"/>
    </row>
    <row r="10336" spans="8:8" s="24" customFormat="1" ht="12.75" customHeight="1" x14ac:dyDescent="0.2">
      <c r="H10336" s="28"/>
    </row>
    <row r="10337" spans="8:8" s="24" customFormat="1" ht="12.75" customHeight="1" x14ac:dyDescent="0.2">
      <c r="H10337" s="28"/>
    </row>
    <row r="10338" spans="8:8" s="24" customFormat="1" ht="12.75" customHeight="1" x14ac:dyDescent="0.2">
      <c r="H10338" s="28"/>
    </row>
    <row r="10339" spans="8:8" s="24" customFormat="1" ht="12.75" customHeight="1" x14ac:dyDescent="0.2">
      <c r="H10339" s="28"/>
    </row>
    <row r="10340" spans="8:8" s="24" customFormat="1" ht="12.75" customHeight="1" x14ac:dyDescent="0.2">
      <c r="H10340" s="28"/>
    </row>
    <row r="10341" spans="8:8" s="24" customFormat="1" ht="12.75" customHeight="1" x14ac:dyDescent="0.2">
      <c r="H10341" s="28"/>
    </row>
    <row r="10342" spans="8:8" s="24" customFormat="1" ht="12.75" customHeight="1" x14ac:dyDescent="0.2">
      <c r="H10342" s="28"/>
    </row>
    <row r="10343" spans="8:8" s="24" customFormat="1" ht="12.75" customHeight="1" x14ac:dyDescent="0.2">
      <c r="H10343" s="28"/>
    </row>
    <row r="10344" spans="8:8" s="24" customFormat="1" ht="12.75" customHeight="1" x14ac:dyDescent="0.2">
      <c r="H10344" s="28"/>
    </row>
    <row r="10345" spans="8:8" s="24" customFormat="1" ht="12.75" customHeight="1" x14ac:dyDescent="0.2">
      <c r="H10345" s="28"/>
    </row>
    <row r="10346" spans="8:8" s="24" customFormat="1" ht="12.75" customHeight="1" x14ac:dyDescent="0.2">
      <c r="H10346" s="28"/>
    </row>
    <row r="10347" spans="8:8" s="24" customFormat="1" ht="12.75" customHeight="1" x14ac:dyDescent="0.2">
      <c r="H10347" s="28"/>
    </row>
    <row r="10348" spans="8:8" s="24" customFormat="1" ht="12.75" customHeight="1" x14ac:dyDescent="0.2">
      <c r="H10348" s="28"/>
    </row>
    <row r="10349" spans="8:8" s="24" customFormat="1" ht="12.75" customHeight="1" x14ac:dyDescent="0.2">
      <c r="H10349" s="28"/>
    </row>
    <row r="10350" spans="8:8" s="24" customFormat="1" ht="12.75" customHeight="1" x14ac:dyDescent="0.2">
      <c r="H10350" s="28"/>
    </row>
    <row r="10351" spans="8:8" s="24" customFormat="1" ht="12.75" customHeight="1" x14ac:dyDescent="0.2">
      <c r="H10351" s="28"/>
    </row>
    <row r="10352" spans="8:8" s="24" customFormat="1" ht="12.75" customHeight="1" x14ac:dyDescent="0.2">
      <c r="H10352" s="28"/>
    </row>
    <row r="10353" spans="8:8" s="24" customFormat="1" ht="12.75" customHeight="1" x14ac:dyDescent="0.2">
      <c r="H10353" s="28"/>
    </row>
    <row r="10354" spans="8:8" s="24" customFormat="1" ht="12.75" customHeight="1" x14ac:dyDescent="0.2">
      <c r="H10354" s="28"/>
    </row>
    <row r="10355" spans="8:8" s="24" customFormat="1" ht="12.75" customHeight="1" x14ac:dyDescent="0.2">
      <c r="H10355" s="28"/>
    </row>
    <row r="10356" spans="8:8" s="24" customFormat="1" ht="12.75" customHeight="1" x14ac:dyDescent="0.2">
      <c r="H10356" s="28"/>
    </row>
    <row r="10357" spans="8:8" s="24" customFormat="1" ht="12.75" customHeight="1" x14ac:dyDescent="0.2">
      <c r="H10357" s="28"/>
    </row>
    <row r="10358" spans="8:8" s="24" customFormat="1" ht="12.75" customHeight="1" x14ac:dyDescent="0.2">
      <c r="H10358" s="28"/>
    </row>
    <row r="10359" spans="8:8" s="24" customFormat="1" ht="12.75" customHeight="1" x14ac:dyDescent="0.2">
      <c r="H10359" s="28"/>
    </row>
    <row r="10360" spans="8:8" s="24" customFormat="1" ht="12.75" customHeight="1" x14ac:dyDescent="0.2">
      <c r="H10360" s="28"/>
    </row>
    <row r="10361" spans="8:8" s="24" customFormat="1" ht="12.75" customHeight="1" x14ac:dyDescent="0.2">
      <c r="H10361" s="28"/>
    </row>
    <row r="10362" spans="8:8" s="24" customFormat="1" ht="12.75" customHeight="1" x14ac:dyDescent="0.2">
      <c r="H10362" s="28"/>
    </row>
    <row r="10363" spans="8:8" s="24" customFormat="1" ht="12.75" customHeight="1" x14ac:dyDescent="0.2">
      <c r="H10363" s="28"/>
    </row>
    <row r="10364" spans="8:8" s="24" customFormat="1" ht="12.75" customHeight="1" x14ac:dyDescent="0.2">
      <c r="H10364" s="28"/>
    </row>
    <row r="10365" spans="8:8" s="24" customFormat="1" ht="12.75" customHeight="1" x14ac:dyDescent="0.2">
      <c r="H10365" s="28"/>
    </row>
    <row r="10366" spans="8:8" s="24" customFormat="1" ht="12.75" customHeight="1" x14ac:dyDescent="0.2">
      <c r="H10366" s="28"/>
    </row>
    <row r="10367" spans="8:8" s="24" customFormat="1" ht="12.75" customHeight="1" x14ac:dyDescent="0.2">
      <c r="H10367" s="28"/>
    </row>
    <row r="10368" spans="8:8" s="24" customFormat="1" ht="12.75" customHeight="1" x14ac:dyDescent="0.2">
      <c r="H10368" s="28"/>
    </row>
    <row r="10369" spans="8:8" s="24" customFormat="1" ht="12.75" customHeight="1" x14ac:dyDescent="0.2">
      <c r="H10369" s="28"/>
    </row>
    <row r="10370" spans="8:8" s="24" customFormat="1" ht="12.75" customHeight="1" x14ac:dyDescent="0.2">
      <c r="H10370" s="28"/>
    </row>
    <row r="10371" spans="8:8" s="24" customFormat="1" ht="12.75" customHeight="1" x14ac:dyDescent="0.2">
      <c r="H10371" s="28"/>
    </row>
    <row r="10372" spans="8:8" s="24" customFormat="1" ht="12.75" customHeight="1" x14ac:dyDescent="0.2">
      <c r="H10372" s="28"/>
    </row>
    <row r="10373" spans="8:8" s="24" customFormat="1" ht="12.75" customHeight="1" x14ac:dyDescent="0.2">
      <c r="H10373" s="28"/>
    </row>
    <row r="10374" spans="8:8" s="24" customFormat="1" ht="12.75" customHeight="1" x14ac:dyDescent="0.2">
      <c r="H10374" s="28"/>
    </row>
    <row r="10375" spans="8:8" s="24" customFormat="1" ht="12.75" customHeight="1" x14ac:dyDescent="0.2">
      <c r="H10375" s="28"/>
    </row>
    <row r="10376" spans="8:8" s="24" customFormat="1" ht="12.75" customHeight="1" x14ac:dyDescent="0.2">
      <c r="H10376" s="28"/>
    </row>
    <row r="10377" spans="8:8" s="24" customFormat="1" ht="12.75" customHeight="1" x14ac:dyDescent="0.2">
      <c r="H10377" s="28"/>
    </row>
    <row r="10378" spans="8:8" s="24" customFormat="1" ht="12.75" customHeight="1" x14ac:dyDescent="0.2">
      <c r="H10378" s="28"/>
    </row>
    <row r="10379" spans="8:8" s="24" customFormat="1" ht="12.75" customHeight="1" x14ac:dyDescent="0.2">
      <c r="H10379" s="28"/>
    </row>
    <row r="10380" spans="8:8" s="24" customFormat="1" ht="12.75" customHeight="1" x14ac:dyDescent="0.2">
      <c r="H10380" s="28"/>
    </row>
    <row r="10381" spans="8:8" s="24" customFormat="1" ht="12.75" customHeight="1" x14ac:dyDescent="0.2">
      <c r="H10381" s="28"/>
    </row>
    <row r="10382" spans="8:8" s="24" customFormat="1" ht="12.75" customHeight="1" x14ac:dyDescent="0.2">
      <c r="H10382" s="28"/>
    </row>
    <row r="10383" spans="8:8" s="24" customFormat="1" ht="12.75" customHeight="1" x14ac:dyDescent="0.2">
      <c r="H10383" s="28"/>
    </row>
    <row r="10384" spans="8:8" s="24" customFormat="1" ht="12.75" customHeight="1" x14ac:dyDescent="0.2">
      <c r="H10384" s="28"/>
    </row>
    <row r="10385" spans="8:8" s="24" customFormat="1" ht="12.75" customHeight="1" x14ac:dyDescent="0.2">
      <c r="H10385" s="28"/>
    </row>
    <row r="10386" spans="8:8" s="24" customFormat="1" ht="12.75" customHeight="1" x14ac:dyDescent="0.2">
      <c r="H10386" s="28"/>
    </row>
    <row r="10387" spans="8:8" s="24" customFormat="1" ht="12.75" customHeight="1" x14ac:dyDescent="0.2">
      <c r="H10387" s="28"/>
    </row>
    <row r="10388" spans="8:8" s="24" customFormat="1" ht="12.75" customHeight="1" x14ac:dyDescent="0.2">
      <c r="H10388" s="28"/>
    </row>
    <row r="10389" spans="8:8" s="24" customFormat="1" ht="12.75" customHeight="1" x14ac:dyDescent="0.2">
      <c r="H10389" s="28"/>
    </row>
    <row r="10390" spans="8:8" s="24" customFormat="1" ht="12.75" customHeight="1" x14ac:dyDescent="0.2">
      <c r="H10390" s="28"/>
    </row>
    <row r="10391" spans="8:8" s="24" customFormat="1" ht="12.75" customHeight="1" x14ac:dyDescent="0.2">
      <c r="H10391" s="28"/>
    </row>
    <row r="10392" spans="8:8" s="24" customFormat="1" ht="12.75" customHeight="1" x14ac:dyDescent="0.2">
      <c r="H10392" s="28"/>
    </row>
    <row r="10393" spans="8:8" s="24" customFormat="1" ht="12.75" customHeight="1" x14ac:dyDescent="0.2">
      <c r="H10393" s="28"/>
    </row>
    <row r="10394" spans="8:8" s="24" customFormat="1" ht="12.75" customHeight="1" x14ac:dyDescent="0.2">
      <c r="H10394" s="28"/>
    </row>
    <row r="10395" spans="8:8" s="24" customFormat="1" ht="12.75" customHeight="1" x14ac:dyDescent="0.2">
      <c r="H10395" s="28"/>
    </row>
    <row r="10396" spans="8:8" s="24" customFormat="1" ht="12.75" customHeight="1" x14ac:dyDescent="0.2">
      <c r="H10396" s="28"/>
    </row>
    <row r="10397" spans="8:8" s="24" customFormat="1" ht="12.75" customHeight="1" x14ac:dyDescent="0.2">
      <c r="H10397" s="28"/>
    </row>
    <row r="10398" spans="8:8" s="24" customFormat="1" ht="12.75" customHeight="1" x14ac:dyDescent="0.2">
      <c r="H10398" s="28"/>
    </row>
    <row r="10399" spans="8:8" s="24" customFormat="1" ht="12.75" customHeight="1" x14ac:dyDescent="0.2">
      <c r="H10399" s="28"/>
    </row>
    <row r="10400" spans="8:8" s="24" customFormat="1" ht="12.75" customHeight="1" x14ac:dyDescent="0.2">
      <c r="H10400" s="28"/>
    </row>
    <row r="10401" spans="8:8" s="24" customFormat="1" ht="12.75" customHeight="1" x14ac:dyDescent="0.2">
      <c r="H10401" s="28"/>
    </row>
    <row r="10402" spans="8:8" s="24" customFormat="1" ht="12.75" customHeight="1" x14ac:dyDescent="0.2">
      <c r="H10402" s="28"/>
    </row>
    <row r="10403" spans="8:8" s="24" customFormat="1" ht="12.75" customHeight="1" x14ac:dyDescent="0.2">
      <c r="H10403" s="28"/>
    </row>
    <row r="10404" spans="8:8" s="24" customFormat="1" ht="12.75" customHeight="1" x14ac:dyDescent="0.2">
      <c r="H10404" s="28"/>
    </row>
    <row r="10405" spans="8:8" s="24" customFormat="1" ht="12.75" customHeight="1" x14ac:dyDescent="0.2">
      <c r="H10405" s="28"/>
    </row>
    <row r="10406" spans="8:8" s="24" customFormat="1" ht="12.75" customHeight="1" x14ac:dyDescent="0.2">
      <c r="H10406" s="28"/>
    </row>
    <row r="10407" spans="8:8" s="24" customFormat="1" ht="12.75" customHeight="1" x14ac:dyDescent="0.2">
      <c r="H10407" s="28"/>
    </row>
    <row r="10408" spans="8:8" s="24" customFormat="1" ht="12.75" customHeight="1" x14ac:dyDescent="0.2">
      <c r="H10408" s="28"/>
    </row>
    <row r="10409" spans="8:8" s="24" customFormat="1" ht="12.75" customHeight="1" x14ac:dyDescent="0.2">
      <c r="H10409" s="28"/>
    </row>
    <row r="10410" spans="8:8" s="24" customFormat="1" ht="12.75" customHeight="1" x14ac:dyDescent="0.2">
      <c r="H10410" s="28"/>
    </row>
    <row r="10411" spans="8:8" s="24" customFormat="1" ht="12.75" customHeight="1" x14ac:dyDescent="0.2">
      <c r="H10411" s="28"/>
    </row>
    <row r="10412" spans="8:8" s="24" customFormat="1" ht="12.75" customHeight="1" x14ac:dyDescent="0.2">
      <c r="H10412" s="28"/>
    </row>
    <row r="10413" spans="8:8" s="24" customFormat="1" ht="12.75" customHeight="1" x14ac:dyDescent="0.2">
      <c r="H10413" s="28"/>
    </row>
    <row r="10414" spans="8:8" s="24" customFormat="1" ht="12.75" customHeight="1" x14ac:dyDescent="0.2">
      <c r="H10414" s="28"/>
    </row>
    <row r="10415" spans="8:8" s="24" customFormat="1" ht="12.75" customHeight="1" x14ac:dyDescent="0.2">
      <c r="H10415" s="28"/>
    </row>
    <row r="10416" spans="8:8" s="24" customFormat="1" ht="12.75" customHeight="1" x14ac:dyDescent="0.2">
      <c r="H10416" s="28"/>
    </row>
    <row r="10417" spans="8:8" s="24" customFormat="1" ht="12.75" customHeight="1" x14ac:dyDescent="0.2">
      <c r="H10417" s="28"/>
    </row>
    <row r="10418" spans="8:8" s="24" customFormat="1" ht="12.75" customHeight="1" x14ac:dyDescent="0.2">
      <c r="H10418" s="28"/>
    </row>
    <row r="10419" spans="8:8" s="24" customFormat="1" ht="12.75" customHeight="1" x14ac:dyDescent="0.2">
      <c r="H10419" s="28"/>
    </row>
    <row r="10420" spans="8:8" s="24" customFormat="1" ht="12.75" customHeight="1" x14ac:dyDescent="0.2">
      <c r="H10420" s="28"/>
    </row>
    <row r="10421" spans="8:8" s="24" customFormat="1" ht="12.75" customHeight="1" x14ac:dyDescent="0.2">
      <c r="H10421" s="28"/>
    </row>
    <row r="10422" spans="8:8" s="24" customFormat="1" ht="12.75" customHeight="1" x14ac:dyDescent="0.2">
      <c r="H10422" s="28"/>
    </row>
    <row r="10423" spans="8:8" s="24" customFormat="1" ht="12.75" customHeight="1" x14ac:dyDescent="0.2">
      <c r="H10423" s="28"/>
    </row>
    <row r="10424" spans="8:8" s="24" customFormat="1" ht="12.75" customHeight="1" x14ac:dyDescent="0.2">
      <c r="H10424" s="28"/>
    </row>
    <row r="10425" spans="8:8" s="24" customFormat="1" ht="12.75" customHeight="1" x14ac:dyDescent="0.2">
      <c r="H10425" s="28"/>
    </row>
    <row r="10426" spans="8:8" s="24" customFormat="1" ht="12.75" customHeight="1" x14ac:dyDescent="0.2">
      <c r="H10426" s="28"/>
    </row>
    <row r="10427" spans="8:8" s="24" customFormat="1" ht="12.75" customHeight="1" x14ac:dyDescent="0.2">
      <c r="H10427" s="28"/>
    </row>
    <row r="10428" spans="8:8" s="24" customFormat="1" ht="12.75" customHeight="1" x14ac:dyDescent="0.2">
      <c r="H10428" s="28"/>
    </row>
    <row r="10429" spans="8:8" s="24" customFormat="1" ht="12.75" customHeight="1" x14ac:dyDescent="0.2">
      <c r="H10429" s="28"/>
    </row>
    <row r="10430" spans="8:8" s="24" customFormat="1" ht="12.75" customHeight="1" x14ac:dyDescent="0.2">
      <c r="H10430" s="28"/>
    </row>
    <row r="10431" spans="8:8" s="24" customFormat="1" ht="12.75" customHeight="1" x14ac:dyDescent="0.2">
      <c r="H10431" s="28"/>
    </row>
    <row r="10432" spans="8:8" s="24" customFormat="1" ht="12.75" customHeight="1" x14ac:dyDescent="0.2">
      <c r="H10432" s="28"/>
    </row>
    <row r="10433" spans="8:8" s="24" customFormat="1" ht="12.75" customHeight="1" x14ac:dyDescent="0.2">
      <c r="H10433" s="28"/>
    </row>
    <row r="10434" spans="8:8" s="24" customFormat="1" ht="12.75" customHeight="1" x14ac:dyDescent="0.2">
      <c r="H10434" s="28"/>
    </row>
    <row r="10435" spans="8:8" s="24" customFormat="1" ht="12.75" customHeight="1" x14ac:dyDescent="0.2">
      <c r="H10435" s="28"/>
    </row>
    <row r="10436" spans="8:8" s="24" customFormat="1" ht="12.75" customHeight="1" x14ac:dyDescent="0.2">
      <c r="H10436" s="28"/>
    </row>
    <row r="10437" spans="8:8" s="24" customFormat="1" ht="12.75" customHeight="1" x14ac:dyDescent="0.2">
      <c r="H10437" s="28"/>
    </row>
    <row r="10438" spans="8:8" s="24" customFormat="1" ht="12.75" customHeight="1" x14ac:dyDescent="0.2">
      <c r="H10438" s="28"/>
    </row>
    <row r="10439" spans="8:8" s="24" customFormat="1" ht="12.75" customHeight="1" x14ac:dyDescent="0.2">
      <c r="H10439" s="28"/>
    </row>
    <row r="10440" spans="8:8" s="24" customFormat="1" ht="12.75" customHeight="1" x14ac:dyDescent="0.2">
      <c r="H10440" s="28"/>
    </row>
    <row r="10441" spans="8:8" s="24" customFormat="1" ht="12.75" customHeight="1" x14ac:dyDescent="0.2">
      <c r="H10441" s="28"/>
    </row>
    <row r="10442" spans="8:8" s="24" customFormat="1" ht="12.75" customHeight="1" x14ac:dyDescent="0.2">
      <c r="H10442" s="28"/>
    </row>
    <row r="10443" spans="8:8" s="24" customFormat="1" ht="12.75" customHeight="1" x14ac:dyDescent="0.2">
      <c r="H10443" s="28"/>
    </row>
    <row r="10444" spans="8:8" s="24" customFormat="1" ht="12.75" customHeight="1" x14ac:dyDescent="0.2">
      <c r="H10444" s="28"/>
    </row>
    <row r="10445" spans="8:8" s="24" customFormat="1" ht="12.75" customHeight="1" x14ac:dyDescent="0.2">
      <c r="H10445" s="28"/>
    </row>
    <row r="10446" spans="8:8" s="24" customFormat="1" ht="12.75" customHeight="1" x14ac:dyDescent="0.2">
      <c r="H10446" s="28"/>
    </row>
    <row r="10447" spans="8:8" s="24" customFormat="1" ht="12.75" customHeight="1" x14ac:dyDescent="0.2">
      <c r="H10447" s="28"/>
    </row>
    <row r="10448" spans="8:8" s="24" customFormat="1" ht="12.75" customHeight="1" x14ac:dyDescent="0.2">
      <c r="H10448" s="28"/>
    </row>
    <row r="10449" spans="8:8" s="24" customFormat="1" ht="12.75" customHeight="1" x14ac:dyDescent="0.2">
      <c r="H10449" s="28"/>
    </row>
    <row r="10450" spans="8:8" s="24" customFormat="1" ht="12.75" customHeight="1" x14ac:dyDescent="0.2">
      <c r="H10450" s="28"/>
    </row>
    <row r="10451" spans="8:8" s="24" customFormat="1" ht="12.75" customHeight="1" x14ac:dyDescent="0.2">
      <c r="H10451" s="28"/>
    </row>
    <row r="10452" spans="8:8" s="24" customFormat="1" ht="12.75" customHeight="1" x14ac:dyDescent="0.2">
      <c r="H10452" s="28"/>
    </row>
    <row r="10453" spans="8:8" s="24" customFormat="1" ht="12.75" customHeight="1" x14ac:dyDescent="0.2">
      <c r="H10453" s="28"/>
    </row>
    <row r="10454" spans="8:8" s="24" customFormat="1" ht="12.75" customHeight="1" x14ac:dyDescent="0.2">
      <c r="H10454" s="28"/>
    </row>
    <row r="10455" spans="8:8" s="24" customFormat="1" ht="12.75" customHeight="1" x14ac:dyDescent="0.2">
      <c r="H10455" s="28"/>
    </row>
    <row r="10456" spans="8:8" s="24" customFormat="1" ht="12.75" customHeight="1" x14ac:dyDescent="0.2">
      <c r="H10456" s="28"/>
    </row>
    <row r="10457" spans="8:8" s="24" customFormat="1" ht="12.75" customHeight="1" x14ac:dyDescent="0.2">
      <c r="H10457" s="28"/>
    </row>
    <row r="10458" spans="8:8" s="24" customFormat="1" ht="12.75" customHeight="1" x14ac:dyDescent="0.2">
      <c r="H10458" s="28"/>
    </row>
    <row r="10459" spans="8:8" s="24" customFormat="1" ht="12.75" customHeight="1" x14ac:dyDescent="0.2">
      <c r="H10459" s="28"/>
    </row>
    <row r="10460" spans="8:8" s="24" customFormat="1" ht="12.75" customHeight="1" x14ac:dyDescent="0.2">
      <c r="H10460" s="28"/>
    </row>
    <row r="10461" spans="8:8" s="24" customFormat="1" ht="12.75" customHeight="1" x14ac:dyDescent="0.2">
      <c r="H10461" s="28"/>
    </row>
    <row r="10462" spans="8:8" s="24" customFormat="1" ht="12.75" customHeight="1" x14ac:dyDescent="0.2">
      <c r="H10462" s="28"/>
    </row>
    <row r="10463" spans="8:8" s="24" customFormat="1" ht="12.75" customHeight="1" x14ac:dyDescent="0.2">
      <c r="H10463" s="28"/>
    </row>
    <row r="10464" spans="8:8" s="24" customFormat="1" ht="12.75" customHeight="1" x14ac:dyDescent="0.2">
      <c r="H10464" s="28"/>
    </row>
    <row r="10465" spans="8:8" s="24" customFormat="1" ht="12.75" customHeight="1" x14ac:dyDescent="0.2">
      <c r="H10465" s="28"/>
    </row>
    <row r="10466" spans="8:8" s="24" customFormat="1" ht="12.75" customHeight="1" x14ac:dyDescent="0.2">
      <c r="H10466" s="28"/>
    </row>
    <row r="10467" spans="8:8" s="24" customFormat="1" ht="12.75" customHeight="1" x14ac:dyDescent="0.2">
      <c r="H10467" s="28"/>
    </row>
    <row r="10468" spans="8:8" s="24" customFormat="1" ht="12.75" customHeight="1" x14ac:dyDescent="0.2">
      <c r="H10468" s="28"/>
    </row>
    <row r="10469" spans="8:8" s="24" customFormat="1" ht="12.75" customHeight="1" x14ac:dyDescent="0.2">
      <c r="H10469" s="28"/>
    </row>
    <row r="10470" spans="8:8" s="24" customFormat="1" ht="12.75" customHeight="1" x14ac:dyDescent="0.2">
      <c r="H10470" s="28"/>
    </row>
    <row r="10471" spans="8:8" s="24" customFormat="1" ht="12.75" customHeight="1" x14ac:dyDescent="0.2">
      <c r="H10471" s="28"/>
    </row>
    <row r="10472" spans="8:8" s="24" customFormat="1" ht="12.75" customHeight="1" x14ac:dyDescent="0.2">
      <c r="H10472" s="28"/>
    </row>
    <row r="10473" spans="8:8" s="24" customFormat="1" ht="12.75" customHeight="1" x14ac:dyDescent="0.2">
      <c r="H10473" s="28"/>
    </row>
    <row r="10474" spans="8:8" s="24" customFormat="1" ht="12.75" customHeight="1" x14ac:dyDescent="0.2">
      <c r="H10474" s="28"/>
    </row>
    <row r="10475" spans="8:8" s="24" customFormat="1" ht="12.75" customHeight="1" x14ac:dyDescent="0.2">
      <c r="H10475" s="28"/>
    </row>
    <row r="10476" spans="8:8" s="24" customFormat="1" ht="12.75" customHeight="1" x14ac:dyDescent="0.2">
      <c r="H10476" s="28"/>
    </row>
    <row r="10477" spans="8:8" s="24" customFormat="1" ht="12.75" customHeight="1" x14ac:dyDescent="0.2">
      <c r="H10477" s="28"/>
    </row>
    <row r="10478" spans="8:8" s="24" customFormat="1" ht="12.75" customHeight="1" x14ac:dyDescent="0.2">
      <c r="H10478" s="28"/>
    </row>
    <row r="10479" spans="8:8" s="24" customFormat="1" ht="12.75" customHeight="1" x14ac:dyDescent="0.2">
      <c r="H10479" s="28"/>
    </row>
    <row r="10480" spans="8:8" s="24" customFormat="1" ht="12.75" customHeight="1" x14ac:dyDescent="0.2">
      <c r="H10480" s="28"/>
    </row>
    <row r="10481" spans="8:8" s="24" customFormat="1" ht="12.75" customHeight="1" x14ac:dyDescent="0.2">
      <c r="H10481" s="28"/>
    </row>
    <row r="10482" spans="8:8" s="24" customFormat="1" ht="12.75" customHeight="1" x14ac:dyDescent="0.2">
      <c r="H10482" s="28"/>
    </row>
    <row r="10483" spans="8:8" s="24" customFormat="1" ht="12.75" customHeight="1" x14ac:dyDescent="0.2">
      <c r="H10483" s="28"/>
    </row>
    <row r="10484" spans="8:8" s="24" customFormat="1" ht="12.75" customHeight="1" x14ac:dyDescent="0.2">
      <c r="H10484" s="28"/>
    </row>
    <row r="10485" spans="8:8" s="24" customFormat="1" ht="12.75" customHeight="1" x14ac:dyDescent="0.2">
      <c r="H10485" s="28"/>
    </row>
    <row r="10486" spans="8:8" s="24" customFormat="1" ht="12.75" customHeight="1" x14ac:dyDescent="0.2">
      <c r="H10486" s="28"/>
    </row>
    <row r="10487" spans="8:8" s="24" customFormat="1" ht="12.75" customHeight="1" x14ac:dyDescent="0.2">
      <c r="H10487" s="28"/>
    </row>
    <row r="10488" spans="8:8" s="24" customFormat="1" ht="12.75" customHeight="1" x14ac:dyDescent="0.2">
      <c r="H10488" s="28"/>
    </row>
    <row r="10489" spans="8:8" s="24" customFormat="1" ht="12.75" customHeight="1" x14ac:dyDescent="0.2">
      <c r="H10489" s="28"/>
    </row>
    <row r="10490" spans="8:8" s="24" customFormat="1" ht="12.75" customHeight="1" x14ac:dyDescent="0.2">
      <c r="H10490" s="28"/>
    </row>
    <row r="10491" spans="8:8" s="24" customFormat="1" ht="12.75" customHeight="1" x14ac:dyDescent="0.2">
      <c r="H10491" s="28"/>
    </row>
    <row r="10492" spans="8:8" s="24" customFormat="1" ht="12.75" customHeight="1" x14ac:dyDescent="0.2">
      <c r="H10492" s="28"/>
    </row>
    <row r="10493" spans="8:8" s="24" customFormat="1" ht="12.75" customHeight="1" x14ac:dyDescent="0.2">
      <c r="H10493" s="28"/>
    </row>
    <row r="10494" spans="8:8" s="24" customFormat="1" ht="12.75" customHeight="1" x14ac:dyDescent="0.2">
      <c r="H10494" s="28"/>
    </row>
    <row r="10495" spans="8:8" s="24" customFormat="1" ht="12.75" customHeight="1" x14ac:dyDescent="0.2">
      <c r="H10495" s="28"/>
    </row>
    <row r="10496" spans="8:8" s="24" customFormat="1" ht="12.75" customHeight="1" x14ac:dyDescent="0.2">
      <c r="H10496" s="28"/>
    </row>
    <row r="10497" spans="8:8" s="24" customFormat="1" ht="12.75" customHeight="1" x14ac:dyDescent="0.2">
      <c r="H10497" s="28"/>
    </row>
    <row r="10498" spans="8:8" s="24" customFormat="1" ht="12.75" customHeight="1" x14ac:dyDescent="0.2">
      <c r="H10498" s="28"/>
    </row>
    <row r="10499" spans="8:8" s="24" customFormat="1" ht="12.75" customHeight="1" x14ac:dyDescent="0.2">
      <c r="H10499" s="28"/>
    </row>
    <row r="10500" spans="8:8" s="24" customFormat="1" ht="12.75" customHeight="1" x14ac:dyDescent="0.2">
      <c r="H10500" s="28"/>
    </row>
    <row r="10501" spans="8:8" s="24" customFormat="1" ht="12.75" customHeight="1" x14ac:dyDescent="0.2">
      <c r="H10501" s="28"/>
    </row>
    <row r="10502" spans="8:8" s="24" customFormat="1" ht="12.75" customHeight="1" x14ac:dyDescent="0.2">
      <c r="H10502" s="28"/>
    </row>
    <row r="10503" spans="8:8" s="24" customFormat="1" ht="12.75" customHeight="1" x14ac:dyDescent="0.2">
      <c r="H10503" s="28"/>
    </row>
    <row r="10504" spans="8:8" s="24" customFormat="1" ht="12.75" customHeight="1" x14ac:dyDescent="0.2">
      <c r="H10504" s="28"/>
    </row>
    <row r="10505" spans="8:8" s="24" customFormat="1" ht="12.75" customHeight="1" x14ac:dyDescent="0.2">
      <c r="H10505" s="28"/>
    </row>
    <row r="10506" spans="8:8" s="24" customFormat="1" ht="12.75" customHeight="1" x14ac:dyDescent="0.2">
      <c r="H10506" s="28"/>
    </row>
    <row r="10507" spans="8:8" s="24" customFormat="1" ht="12.75" customHeight="1" x14ac:dyDescent="0.2">
      <c r="H10507" s="28"/>
    </row>
    <row r="10508" spans="8:8" s="24" customFormat="1" ht="12.75" customHeight="1" x14ac:dyDescent="0.2">
      <c r="H10508" s="28"/>
    </row>
    <row r="10509" spans="8:8" s="24" customFormat="1" ht="12.75" customHeight="1" x14ac:dyDescent="0.2">
      <c r="H10509" s="28"/>
    </row>
    <row r="10510" spans="8:8" s="24" customFormat="1" ht="12.75" customHeight="1" x14ac:dyDescent="0.2">
      <c r="H10510" s="28"/>
    </row>
    <row r="10511" spans="8:8" s="24" customFormat="1" ht="12.75" customHeight="1" x14ac:dyDescent="0.2">
      <c r="H10511" s="28"/>
    </row>
    <row r="10512" spans="8:8" s="24" customFormat="1" ht="12.75" customHeight="1" x14ac:dyDescent="0.2">
      <c r="H10512" s="28"/>
    </row>
    <row r="10513" spans="8:8" s="24" customFormat="1" ht="12.75" customHeight="1" x14ac:dyDescent="0.2">
      <c r="H10513" s="28"/>
    </row>
    <row r="10514" spans="8:8" s="24" customFormat="1" ht="12.75" customHeight="1" x14ac:dyDescent="0.2">
      <c r="H10514" s="28"/>
    </row>
    <row r="10515" spans="8:8" s="24" customFormat="1" ht="12.75" customHeight="1" x14ac:dyDescent="0.2">
      <c r="H10515" s="28"/>
    </row>
    <row r="10516" spans="8:8" s="24" customFormat="1" ht="12.75" customHeight="1" x14ac:dyDescent="0.2">
      <c r="H10516" s="28"/>
    </row>
    <row r="10517" spans="8:8" s="24" customFormat="1" ht="12.75" customHeight="1" x14ac:dyDescent="0.2">
      <c r="H10517" s="28"/>
    </row>
    <row r="10518" spans="8:8" s="24" customFormat="1" ht="12.75" customHeight="1" x14ac:dyDescent="0.2">
      <c r="H10518" s="28"/>
    </row>
    <row r="10519" spans="8:8" s="24" customFormat="1" ht="12.75" customHeight="1" x14ac:dyDescent="0.2">
      <c r="H10519" s="28"/>
    </row>
    <row r="10520" spans="8:8" s="24" customFormat="1" ht="12.75" customHeight="1" x14ac:dyDescent="0.2">
      <c r="H10520" s="28"/>
    </row>
    <row r="10521" spans="8:8" s="24" customFormat="1" ht="12.75" customHeight="1" x14ac:dyDescent="0.2">
      <c r="H10521" s="28"/>
    </row>
    <row r="10522" spans="8:8" s="24" customFormat="1" ht="12.75" customHeight="1" x14ac:dyDescent="0.2">
      <c r="H10522" s="28"/>
    </row>
    <row r="10523" spans="8:8" s="24" customFormat="1" ht="12.75" customHeight="1" x14ac:dyDescent="0.2">
      <c r="H10523" s="28"/>
    </row>
    <row r="10524" spans="8:8" s="24" customFormat="1" ht="12.75" customHeight="1" x14ac:dyDescent="0.2">
      <c r="H10524" s="28"/>
    </row>
    <row r="10525" spans="8:8" s="24" customFormat="1" ht="12.75" customHeight="1" x14ac:dyDescent="0.2">
      <c r="H10525" s="28"/>
    </row>
    <row r="10526" spans="8:8" s="24" customFormat="1" ht="12.75" customHeight="1" x14ac:dyDescent="0.2">
      <c r="H10526" s="28"/>
    </row>
    <row r="10527" spans="8:8" s="24" customFormat="1" ht="12.75" customHeight="1" x14ac:dyDescent="0.2">
      <c r="H10527" s="28"/>
    </row>
    <row r="10528" spans="8:8" s="24" customFormat="1" ht="12.75" customHeight="1" x14ac:dyDescent="0.2">
      <c r="H10528" s="28"/>
    </row>
    <row r="10529" spans="8:8" s="24" customFormat="1" ht="12.75" customHeight="1" x14ac:dyDescent="0.2">
      <c r="H10529" s="28"/>
    </row>
    <row r="10530" spans="8:8" s="24" customFormat="1" ht="12.75" customHeight="1" x14ac:dyDescent="0.2">
      <c r="H10530" s="28"/>
    </row>
    <row r="10531" spans="8:8" s="24" customFormat="1" ht="12.75" customHeight="1" x14ac:dyDescent="0.2">
      <c r="H10531" s="28"/>
    </row>
    <row r="10532" spans="8:8" s="24" customFormat="1" ht="12.75" customHeight="1" x14ac:dyDescent="0.2">
      <c r="H10532" s="28"/>
    </row>
    <row r="10533" spans="8:8" s="24" customFormat="1" ht="12.75" customHeight="1" x14ac:dyDescent="0.2">
      <c r="H10533" s="28"/>
    </row>
    <row r="10534" spans="8:8" s="24" customFormat="1" ht="12.75" customHeight="1" x14ac:dyDescent="0.2">
      <c r="H10534" s="28"/>
    </row>
    <row r="10535" spans="8:8" s="24" customFormat="1" ht="12.75" customHeight="1" x14ac:dyDescent="0.2">
      <c r="H10535" s="28"/>
    </row>
    <row r="10536" spans="8:8" s="24" customFormat="1" ht="12.75" customHeight="1" x14ac:dyDescent="0.2">
      <c r="H10536" s="28"/>
    </row>
    <row r="10537" spans="8:8" s="24" customFormat="1" ht="12.75" customHeight="1" x14ac:dyDescent="0.2">
      <c r="H10537" s="28"/>
    </row>
    <row r="10538" spans="8:8" s="24" customFormat="1" ht="12.75" customHeight="1" x14ac:dyDescent="0.2">
      <c r="H10538" s="28"/>
    </row>
    <row r="10539" spans="8:8" s="24" customFormat="1" ht="12.75" customHeight="1" x14ac:dyDescent="0.2">
      <c r="H10539" s="28"/>
    </row>
    <row r="10540" spans="8:8" s="24" customFormat="1" ht="12.75" customHeight="1" x14ac:dyDescent="0.2">
      <c r="H10540" s="28"/>
    </row>
    <row r="10541" spans="8:8" s="24" customFormat="1" ht="12.75" customHeight="1" x14ac:dyDescent="0.2">
      <c r="H10541" s="28"/>
    </row>
    <row r="10542" spans="8:8" s="24" customFormat="1" ht="12.75" customHeight="1" x14ac:dyDescent="0.2">
      <c r="H10542" s="28"/>
    </row>
    <row r="10543" spans="8:8" s="24" customFormat="1" ht="12.75" customHeight="1" x14ac:dyDescent="0.2">
      <c r="H10543" s="28"/>
    </row>
    <row r="10544" spans="8:8" s="24" customFormat="1" ht="12.75" customHeight="1" x14ac:dyDescent="0.2">
      <c r="H10544" s="28"/>
    </row>
    <row r="10545" spans="8:8" s="24" customFormat="1" ht="12.75" customHeight="1" x14ac:dyDescent="0.2">
      <c r="H10545" s="28"/>
    </row>
    <row r="10546" spans="8:8" s="24" customFormat="1" ht="12.75" customHeight="1" x14ac:dyDescent="0.2">
      <c r="H10546" s="28"/>
    </row>
    <row r="10547" spans="8:8" s="24" customFormat="1" ht="12.75" customHeight="1" x14ac:dyDescent="0.2">
      <c r="H10547" s="28"/>
    </row>
    <row r="10548" spans="8:8" s="24" customFormat="1" ht="12.75" customHeight="1" x14ac:dyDescent="0.2">
      <c r="H10548" s="28"/>
    </row>
    <row r="10549" spans="8:8" s="24" customFormat="1" ht="12.75" customHeight="1" x14ac:dyDescent="0.2">
      <c r="H10549" s="28"/>
    </row>
    <row r="10550" spans="8:8" s="24" customFormat="1" ht="12.75" customHeight="1" x14ac:dyDescent="0.2">
      <c r="H10550" s="28"/>
    </row>
    <row r="10551" spans="8:8" s="24" customFormat="1" ht="12.75" customHeight="1" x14ac:dyDescent="0.2">
      <c r="H10551" s="28"/>
    </row>
    <row r="10552" spans="8:8" s="24" customFormat="1" ht="12.75" customHeight="1" x14ac:dyDescent="0.2">
      <c r="H10552" s="28"/>
    </row>
    <row r="10553" spans="8:8" s="24" customFormat="1" ht="12.75" customHeight="1" x14ac:dyDescent="0.2">
      <c r="H10553" s="28"/>
    </row>
    <row r="10554" spans="8:8" s="24" customFormat="1" ht="12.75" customHeight="1" x14ac:dyDescent="0.2">
      <c r="H10554" s="28"/>
    </row>
    <row r="10555" spans="8:8" s="24" customFormat="1" ht="12.75" customHeight="1" x14ac:dyDescent="0.2">
      <c r="H10555" s="28"/>
    </row>
    <row r="10556" spans="8:8" s="24" customFormat="1" ht="12.75" customHeight="1" x14ac:dyDescent="0.2">
      <c r="H10556" s="28"/>
    </row>
    <row r="10557" spans="8:8" s="24" customFormat="1" ht="12.75" customHeight="1" x14ac:dyDescent="0.2">
      <c r="H10557" s="28"/>
    </row>
    <row r="10558" spans="8:8" s="24" customFormat="1" ht="12.75" customHeight="1" x14ac:dyDescent="0.2">
      <c r="H10558" s="28"/>
    </row>
    <row r="10559" spans="8:8" s="24" customFormat="1" ht="12.75" customHeight="1" x14ac:dyDescent="0.2">
      <c r="H10559" s="28"/>
    </row>
    <row r="10560" spans="8:8" s="24" customFormat="1" ht="12.75" customHeight="1" x14ac:dyDescent="0.2">
      <c r="H10560" s="28"/>
    </row>
    <row r="10561" spans="8:8" s="24" customFormat="1" ht="12.75" customHeight="1" x14ac:dyDescent="0.2">
      <c r="H10561" s="28"/>
    </row>
    <row r="10562" spans="8:8" s="24" customFormat="1" ht="12.75" customHeight="1" x14ac:dyDescent="0.2">
      <c r="H10562" s="28"/>
    </row>
    <row r="10563" spans="8:8" s="24" customFormat="1" ht="12.75" customHeight="1" x14ac:dyDescent="0.2">
      <c r="H10563" s="28"/>
    </row>
    <row r="10564" spans="8:8" s="24" customFormat="1" ht="12.75" customHeight="1" x14ac:dyDescent="0.2">
      <c r="H10564" s="28"/>
    </row>
    <row r="10565" spans="8:8" s="24" customFormat="1" ht="12.75" customHeight="1" x14ac:dyDescent="0.2">
      <c r="H10565" s="28"/>
    </row>
    <row r="10566" spans="8:8" s="24" customFormat="1" ht="12.75" customHeight="1" x14ac:dyDescent="0.2">
      <c r="H10566" s="28"/>
    </row>
    <row r="10567" spans="8:8" s="24" customFormat="1" ht="12.75" customHeight="1" x14ac:dyDescent="0.2">
      <c r="H10567" s="28"/>
    </row>
    <row r="10568" spans="8:8" s="24" customFormat="1" ht="12.75" customHeight="1" x14ac:dyDescent="0.2">
      <c r="H10568" s="28"/>
    </row>
    <row r="10569" spans="8:8" s="24" customFormat="1" ht="12.75" customHeight="1" x14ac:dyDescent="0.2">
      <c r="H10569" s="28"/>
    </row>
    <row r="10570" spans="8:8" s="24" customFormat="1" ht="12.75" customHeight="1" x14ac:dyDescent="0.2">
      <c r="H10570" s="28"/>
    </row>
    <row r="10571" spans="8:8" s="24" customFormat="1" ht="12.75" customHeight="1" x14ac:dyDescent="0.2">
      <c r="H10571" s="28"/>
    </row>
    <row r="10572" spans="8:8" s="24" customFormat="1" ht="12.75" customHeight="1" x14ac:dyDescent="0.2">
      <c r="H10572" s="28"/>
    </row>
    <row r="10573" spans="8:8" s="24" customFormat="1" ht="12.75" customHeight="1" x14ac:dyDescent="0.2">
      <c r="H10573" s="28"/>
    </row>
    <row r="10574" spans="8:8" s="24" customFormat="1" ht="12.75" customHeight="1" x14ac:dyDescent="0.2">
      <c r="H10574" s="28"/>
    </row>
    <row r="10575" spans="8:8" s="24" customFormat="1" ht="12.75" customHeight="1" x14ac:dyDescent="0.2">
      <c r="H10575" s="28"/>
    </row>
    <row r="10576" spans="8:8" s="24" customFormat="1" ht="12.75" customHeight="1" x14ac:dyDescent="0.2">
      <c r="H10576" s="28"/>
    </row>
    <row r="10577" spans="8:8" s="24" customFormat="1" ht="12.75" customHeight="1" x14ac:dyDescent="0.2">
      <c r="H10577" s="28"/>
    </row>
    <row r="10578" spans="8:8" s="24" customFormat="1" ht="12.75" customHeight="1" x14ac:dyDescent="0.2">
      <c r="H10578" s="28"/>
    </row>
    <row r="10579" spans="8:8" s="24" customFormat="1" ht="12.75" customHeight="1" x14ac:dyDescent="0.2">
      <c r="H10579" s="28"/>
    </row>
    <row r="10580" spans="8:8" s="24" customFormat="1" ht="12.75" customHeight="1" x14ac:dyDescent="0.2">
      <c r="H10580" s="28"/>
    </row>
    <row r="10581" spans="8:8" s="24" customFormat="1" ht="12.75" customHeight="1" x14ac:dyDescent="0.2">
      <c r="H10581" s="28"/>
    </row>
    <row r="10582" spans="8:8" s="24" customFormat="1" ht="12.75" customHeight="1" x14ac:dyDescent="0.2">
      <c r="H10582" s="28"/>
    </row>
    <row r="10583" spans="8:8" s="24" customFormat="1" ht="12.75" customHeight="1" x14ac:dyDescent="0.2">
      <c r="H10583" s="28"/>
    </row>
    <row r="10584" spans="8:8" s="24" customFormat="1" ht="12.75" customHeight="1" x14ac:dyDescent="0.2">
      <c r="H10584" s="28"/>
    </row>
    <row r="10585" spans="8:8" s="24" customFormat="1" ht="12.75" customHeight="1" x14ac:dyDescent="0.2">
      <c r="H10585" s="28"/>
    </row>
    <row r="10586" spans="8:8" s="24" customFormat="1" ht="12.75" customHeight="1" x14ac:dyDescent="0.2">
      <c r="H10586" s="28"/>
    </row>
    <row r="10587" spans="8:8" s="24" customFormat="1" ht="12.75" customHeight="1" x14ac:dyDescent="0.2">
      <c r="H10587" s="28"/>
    </row>
    <row r="10588" spans="8:8" s="24" customFormat="1" ht="12.75" customHeight="1" x14ac:dyDescent="0.2">
      <c r="H10588" s="28"/>
    </row>
    <row r="10589" spans="8:8" s="24" customFormat="1" ht="12.75" customHeight="1" x14ac:dyDescent="0.2">
      <c r="H10589" s="28"/>
    </row>
    <row r="10590" spans="8:8" s="24" customFormat="1" ht="12.75" customHeight="1" x14ac:dyDescent="0.2">
      <c r="H10590" s="28"/>
    </row>
    <row r="10591" spans="8:8" s="24" customFormat="1" ht="12.75" customHeight="1" x14ac:dyDescent="0.2">
      <c r="H10591" s="28"/>
    </row>
    <row r="10592" spans="8:8" s="24" customFormat="1" ht="12.75" customHeight="1" x14ac:dyDescent="0.2">
      <c r="H10592" s="28"/>
    </row>
    <row r="10593" spans="8:8" s="24" customFormat="1" ht="12.75" customHeight="1" x14ac:dyDescent="0.2">
      <c r="H10593" s="28"/>
    </row>
    <row r="10594" spans="8:8" s="24" customFormat="1" ht="12.75" customHeight="1" x14ac:dyDescent="0.2">
      <c r="H10594" s="28"/>
    </row>
    <row r="10595" spans="8:8" s="24" customFormat="1" ht="12.75" customHeight="1" x14ac:dyDescent="0.2">
      <c r="H10595" s="28"/>
    </row>
    <row r="10596" spans="8:8" s="24" customFormat="1" ht="12.75" customHeight="1" x14ac:dyDescent="0.2">
      <c r="H10596" s="28"/>
    </row>
    <row r="10597" spans="8:8" s="24" customFormat="1" ht="12.75" customHeight="1" x14ac:dyDescent="0.2">
      <c r="H10597" s="28"/>
    </row>
    <row r="10598" spans="8:8" s="24" customFormat="1" ht="12.75" customHeight="1" x14ac:dyDescent="0.2">
      <c r="H10598" s="28"/>
    </row>
    <row r="10599" spans="8:8" s="24" customFormat="1" ht="12.75" customHeight="1" x14ac:dyDescent="0.2">
      <c r="H10599" s="28"/>
    </row>
    <row r="10600" spans="8:8" s="24" customFormat="1" ht="12.75" customHeight="1" x14ac:dyDescent="0.2">
      <c r="H10600" s="28"/>
    </row>
    <row r="10601" spans="8:8" s="24" customFormat="1" ht="12.75" customHeight="1" x14ac:dyDescent="0.2">
      <c r="H10601" s="28"/>
    </row>
    <row r="10602" spans="8:8" s="24" customFormat="1" ht="12.75" customHeight="1" x14ac:dyDescent="0.2">
      <c r="H10602" s="28"/>
    </row>
    <row r="10603" spans="8:8" s="24" customFormat="1" ht="12.75" customHeight="1" x14ac:dyDescent="0.2">
      <c r="H10603" s="28"/>
    </row>
    <row r="10604" spans="8:8" s="24" customFormat="1" ht="12.75" customHeight="1" x14ac:dyDescent="0.2">
      <c r="H10604" s="28"/>
    </row>
    <row r="10605" spans="8:8" s="24" customFormat="1" ht="12.75" customHeight="1" x14ac:dyDescent="0.2">
      <c r="H10605" s="28"/>
    </row>
    <row r="10606" spans="8:8" s="24" customFormat="1" ht="12.75" customHeight="1" x14ac:dyDescent="0.2">
      <c r="H10606" s="28"/>
    </row>
    <row r="10607" spans="8:8" s="24" customFormat="1" ht="12.75" customHeight="1" x14ac:dyDescent="0.2">
      <c r="H10607" s="28"/>
    </row>
    <row r="10608" spans="8:8" s="24" customFormat="1" ht="12.75" customHeight="1" x14ac:dyDescent="0.2">
      <c r="H10608" s="28"/>
    </row>
    <row r="10609" spans="8:8" s="24" customFormat="1" ht="12.75" customHeight="1" x14ac:dyDescent="0.2">
      <c r="H10609" s="28"/>
    </row>
    <row r="10610" spans="8:8" s="24" customFormat="1" ht="12.75" customHeight="1" x14ac:dyDescent="0.2">
      <c r="H10610" s="28"/>
    </row>
    <row r="10611" spans="8:8" s="24" customFormat="1" ht="12.75" customHeight="1" x14ac:dyDescent="0.2">
      <c r="H10611" s="28"/>
    </row>
    <row r="10612" spans="8:8" s="24" customFormat="1" ht="12.75" customHeight="1" x14ac:dyDescent="0.2">
      <c r="H10612" s="28"/>
    </row>
    <row r="10613" spans="8:8" s="24" customFormat="1" ht="12.75" customHeight="1" x14ac:dyDescent="0.2">
      <c r="H10613" s="28"/>
    </row>
    <row r="10614" spans="8:8" s="24" customFormat="1" ht="12.75" customHeight="1" x14ac:dyDescent="0.2">
      <c r="H10614" s="28"/>
    </row>
    <row r="10615" spans="8:8" s="24" customFormat="1" ht="12.75" customHeight="1" x14ac:dyDescent="0.2">
      <c r="H10615" s="28"/>
    </row>
    <row r="10616" spans="8:8" s="24" customFormat="1" ht="12.75" customHeight="1" x14ac:dyDescent="0.2">
      <c r="H10616" s="28"/>
    </row>
    <row r="10617" spans="8:8" s="24" customFormat="1" ht="12.75" customHeight="1" x14ac:dyDescent="0.2">
      <c r="H10617" s="28"/>
    </row>
    <row r="10618" spans="8:8" s="24" customFormat="1" ht="12.75" customHeight="1" x14ac:dyDescent="0.2">
      <c r="H10618" s="28"/>
    </row>
    <row r="10619" spans="8:8" s="24" customFormat="1" ht="12.75" customHeight="1" x14ac:dyDescent="0.2">
      <c r="H10619" s="28"/>
    </row>
    <row r="10620" spans="8:8" s="24" customFormat="1" ht="12.75" customHeight="1" x14ac:dyDescent="0.2">
      <c r="H10620" s="28"/>
    </row>
    <row r="10621" spans="8:8" s="24" customFormat="1" ht="12.75" customHeight="1" x14ac:dyDescent="0.2">
      <c r="H10621" s="28"/>
    </row>
    <row r="10622" spans="8:8" s="24" customFormat="1" ht="12.75" customHeight="1" x14ac:dyDescent="0.2">
      <c r="H10622" s="28"/>
    </row>
    <row r="10623" spans="8:8" s="24" customFormat="1" ht="12.75" customHeight="1" x14ac:dyDescent="0.2">
      <c r="H10623" s="28"/>
    </row>
    <row r="10624" spans="8:8" s="24" customFormat="1" ht="12.75" customHeight="1" x14ac:dyDescent="0.2">
      <c r="H10624" s="28"/>
    </row>
    <row r="10625" spans="8:8" s="24" customFormat="1" ht="12.75" customHeight="1" x14ac:dyDescent="0.2">
      <c r="H10625" s="28"/>
    </row>
    <row r="10626" spans="8:8" s="24" customFormat="1" ht="12.75" customHeight="1" x14ac:dyDescent="0.2">
      <c r="H10626" s="28"/>
    </row>
    <row r="10627" spans="8:8" s="24" customFormat="1" ht="12.75" customHeight="1" x14ac:dyDescent="0.2">
      <c r="H10627" s="28"/>
    </row>
    <row r="10628" spans="8:8" s="24" customFormat="1" ht="12.75" customHeight="1" x14ac:dyDescent="0.2">
      <c r="H10628" s="28"/>
    </row>
    <row r="10629" spans="8:8" s="24" customFormat="1" ht="12.75" customHeight="1" x14ac:dyDescent="0.2">
      <c r="H10629" s="28"/>
    </row>
    <row r="10630" spans="8:8" s="24" customFormat="1" ht="12.75" customHeight="1" x14ac:dyDescent="0.2">
      <c r="H10630" s="28"/>
    </row>
    <row r="10631" spans="8:8" s="24" customFormat="1" ht="12.75" customHeight="1" x14ac:dyDescent="0.2">
      <c r="H10631" s="28"/>
    </row>
    <row r="10632" spans="8:8" s="24" customFormat="1" ht="12.75" customHeight="1" x14ac:dyDescent="0.2">
      <c r="H10632" s="28"/>
    </row>
    <row r="10633" spans="8:8" s="24" customFormat="1" ht="12.75" customHeight="1" x14ac:dyDescent="0.2">
      <c r="H10633" s="28"/>
    </row>
    <row r="10634" spans="8:8" s="24" customFormat="1" ht="12.75" customHeight="1" x14ac:dyDescent="0.2">
      <c r="H10634" s="28"/>
    </row>
    <row r="10635" spans="8:8" s="24" customFormat="1" ht="12.75" customHeight="1" x14ac:dyDescent="0.2">
      <c r="H10635" s="28"/>
    </row>
    <row r="10636" spans="8:8" s="24" customFormat="1" ht="12.75" customHeight="1" x14ac:dyDescent="0.2">
      <c r="H10636" s="28"/>
    </row>
    <row r="10637" spans="8:8" s="24" customFormat="1" ht="12.75" customHeight="1" x14ac:dyDescent="0.2">
      <c r="H10637" s="28"/>
    </row>
    <row r="10638" spans="8:8" s="24" customFormat="1" ht="12.75" customHeight="1" x14ac:dyDescent="0.2">
      <c r="H10638" s="28"/>
    </row>
    <row r="10639" spans="8:8" s="24" customFormat="1" ht="12.75" customHeight="1" x14ac:dyDescent="0.2">
      <c r="H10639" s="28"/>
    </row>
    <row r="10640" spans="8:8" s="24" customFormat="1" ht="12.75" customHeight="1" x14ac:dyDescent="0.2">
      <c r="H10640" s="28"/>
    </row>
    <row r="10641" spans="8:8" s="24" customFormat="1" ht="12.75" customHeight="1" x14ac:dyDescent="0.2">
      <c r="H10641" s="28"/>
    </row>
    <row r="10642" spans="8:8" s="24" customFormat="1" ht="12.75" customHeight="1" x14ac:dyDescent="0.2">
      <c r="H10642" s="28"/>
    </row>
    <row r="10643" spans="8:8" s="24" customFormat="1" ht="12.75" customHeight="1" x14ac:dyDescent="0.2">
      <c r="H10643" s="28"/>
    </row>
    <row r="10644" spans="8:8" s="24" customFormat="1" ht="12.75" customHeight="1" x14ac:dyDescent="0.2">
      <c r="H10644" s="28"/>
    </row>
    <row r="10645" spans="8:8" s="24" customFormat="1" ht="12.75" customHeight="1" x14ac:dyDescent="0.2">
      <c r="H10645" s="28"/>
    </row>
    <row r="10646" spans="8:8" s="24" customFormat="1" ht="12.75" customHeight="1" x14ac:dyDescent="0.2">
      <c r="H10646" s="28"/>
    </row>
    <row r="10647" spans="8:8" s="24" customFormat="1" ht="12.75" customHeight="1" x14ac:dyDescent="0.2">
      <c r="H10647" s="28"/>
    </row>
    <row r="10648" spans="8:8" s="24" customFormat="1" ht="12.75" customHeight="1" x14ac:dyDescent="0.2">
      <c r="H10648" s="28"/>
    </row>
    <row r="10649" spans="8:8" s="24" customFormat="1" ht="12.75" customHeight="1" x14ac:dyDescent="0.2">
      <c r="H10649" s="28"/>
    </row>
    <row r="10650" spans="8:8" s="24" customFormat="1" ht="12.75" customHeight="1" x14ac:dyDescent="0.2">
      <c r="H10650" s="28"/>
    </row>
    <row r="10651" spans="8:8" s="24" customFormat="1" ht="12.75" customHeight="1" x14ac:dyDescent="0.2">
      <c r="H10651" s="28"/>
    </row>
    <row r="10652" spans="8:8" s="24" customFormat="1" ht="12.75" customHeight="1" x14ac:dyDescent="0.2">
      <c r="H10652" s="28"/>
    </row>
    <row r="10653" spans="8:8" s="24" customFormat="1" ht="12.75" customHeight="1" x14ac:dyDescent="0.2">
      <c r="H10653" s="28"/>
    </row>
    <row r="10654" spans="8:8" s="24" customFormat="1" ht="12.75" customHeight="1" x14ac:dyDescent="0.2">
      <c r="H10654" s="28"/>
    </row>
    <row r="10655" spans="8:8" s="24" customFormat="1" ht="12.75" customHeight="1" x14ac:dyDescent="0.2">
      <c r="H10655" s="28"/>
    </row>
    <row r="10656" spans="8:8" s="24" customFormat="1" ht="12.75" customHeight="1" x14ac:dyDescent="0.2">
      <c r="H10656" s="28"/>
    </row>
    <row r="10657" spans="8:8" s="24" customFormat="1" ht="12.75" customHeight="1" x14ac:dyDescent="0.2">
      <c r="H10657" s="28"/>
    </row>
    <row r="10658" spans="8:8" s="24" customFormat="1" ht="12.75" customHeight="1" x14ac:dyDescent="0.2">
      <c r="H10658" s="28"/>
    </row>
    <row r="10659" spans="8:8" s="24" customFormat="1" ht="12.75" customHeight="1" x14ac:dyDescent="0.2">
      <c r="H10659" s="28"/>
    </row>
    <row r="10660" spans="8:8" s="24" customFormat="1" ht="12.75" customHeight="1" x14ac:dyDescent="0.2">
      <c r="H10660" s="28"/>
    </row>
    <row r="10661" spans="8:8" s="24" customFormat="1" ht="12.75" customHeight="1" x14ac:dyDescent="0.2">
      <c r="H10661" s="28"/>
    </row>
    <row r="10662" spans="8:8" s="24" customFormat="1" ht="12.75" customHeight="1" x14ac:dyDescent="0.2">
      <c r="H10662" s="28"/>
    </row>
    <row r="10663" spans="8:8" s="24" customFormat="1" ht="12.75" customHeight="1" x14ac:dyDescent="0.2">
      <c r="H10663" s="28"/>
    </row>
    <row r="10664" spans="8:8" s="24" customFormat="1" ht="12.75" customHeight="1" x14ac:dyDescent="0.2">
      <c r="H10664" s="28"/>
    </row>
    <row r="10665" spans="8:8" s="24" customFormat="1" ht="12.75" customHeight="1" x14ac:dyDescent="0.2">
      <c r="H10665" s="28"/>
    </row>
    <row r="10666" spans="8:8" s="24" customFormat="1" ht="12.75" customHeight="1" x14ac:dyDescent="0.2">
      <c r="H10666" s="28"/>
    </row>
    <row r="10667" spans="8:8" s="24" customFormat="1" ht="12.75" customHeight="1" x14ac:dyDescent="0.2">
      <c r="H10667" s="28"/>
    </row>
    <row r="10668" spans="8:8" s="24" customFormat="1" ht="12.75" customHeight="1" x14ac:dyDescent="0.2">
      <c r="H10668" s="28"/>
    </row>
    <row r="10669" spans="8:8" s="24" customFormat="1" ht="12.75" customHeight="1" x14ac:dyDescent="0.2">
      <c r="H10669" s="28"/>
    </row>
    <row r="10670" spans="8:8" s="24" customFormat="1" ht="12.75" customHeight="1" x14ac:dyDescent="0.2">
      <c r="H10670" s="28"/>
    </row>
    <row r="10671" spans="8:8" s="24" customFormat="1" ht="12.75" customHeight="1" x14ac:dyDescent="0.2">
      <c r="H10671" s="28"/>
    </row>
    <row r="10672" spans="8:8" s="24" customFormat="1" ht="12.75" customHeight="1" x14ac:dyDescent="0.2">
      <c r="H10672" s="28"/>
    </row>
    <row r="10673" spans="8:8" s="24" customFormat="1" ht="12.75" customHeight="1" x14ac:dyDescent="0.2">
      <c r="H10673" s="28"/>
    </row>
    <row r="10674" spans="8:8" s="24" customFormat="1" ht="12.75" customHeight="1" x14ac:dyDescent="0.2">
      <c r="H10674" s="28"/>
    </row>
    <row r="10675" spans="8:8" s="24" customFormat="1" ht="12.75" customHeight="1" x14ac:dyDescent="0.2">
      <c r="H10675" s="28"/>
    </row>
    <row r="10676" spans="8:8" s="24" customFormat="1" ht="12.75" customHeight="1" x14ac:dyDescent="0.2">
      <c r="H10676" s="28"/>
    </row>
    <row r="10677" spans="8:8" s="24" customFormat="1" ht="12.75" customHeight="1" x14ac:dyDescent="0.2">
      <c r="H10677" s="28"/>
    </row>
    <row r="10678" spans="8:8" s="24" customFormat="1" ht="12.75" customHeight="1" x14ac:dyDescent="0.2">
      <c r="H10678" s="28"/>
    </row>
    <row r="10679" spans="8:8" s="24" customFormat="1" ht="12.75" customHeight="1" x14ac:dyDescent="0.2">
      <c r="H10679" s="28"/>
    </row>
    <row r="10680" spans="8:8" s="24" customFormat="1" ht="12.75" customHeight="1" x14ac:dyDescent="0.2">
      <c r="H10680" s="28"/>
    </row>
    <row r="10681" spans="8:8" s="24" customFormat="1" ht="12.75" customHeight="1" x14ac:dyDescent="0.2">
      <c r="H10681" s="28"/>
    </row>
    <row r="10682" spans="8:8" s="24" customFormat="1" ht="12.75" customHeight="1" x14ac:dyDescent="0.2">
      <c r="H10682" s="28"/>
    </row>
    <row r="10683" spans="8:8" s="24" customFormat="1" ht="12.75" customHeight="1" x14ac:dyDescent="0.2">
      <c r="H10683" s="28"/>
    </row>
    <row r="10684" spans="8:8" s="24" customFormat="1" ht="12.75" customHeight="1" x14ac:dyDescent="0.2">
      <c r="H10684" s="28"/>
    </row>
    <row r="10685" spans="8:8" s="24" customFormat="1" ht="12.75" customHeight="1" x14ac:dyDescent="0.2">
      <c r="H10685" s="28"/>
    </row>
    <row r="10686" spans="8:8" s="24" customFormat="1" ht="12.75" customHeight="1" x14ac:dyDescent="0.2">
      <c r="H10686" s="28"/>
    </row>
    <row r="10687" spans="8:8" s="24" customFormat="1" ht="12.75" customHeight="1" x14ac:dyDescent="0.2">
      <c r="H10687" s="28"/>
    </row>
    <row r="10688" spans="8:8" s="24" customFormat="1" ht="12.75" customHeight="1" x14ac:dyDescent="0.2">
      <c r="H10688" s="28"/>
    </row>
    <row r="10689" spans="8:8" s="24" customFormat="1" ht="12.75" customHeight="1" x14ac:dyDescent="0.2">
      <c r="H10689" s="28"/>
    </row>
    <row r="10690" spans="8:8" s="24" customFormat="1" ht="12.75" customHeight="1" x14ac:dyDescent="0.2">
      <c r="H10690" s="28"/>
    </row>
    <row r="10691" spans="8:8" s="24" customFormat="1" ht="12.75" customHeight="1" x14ac:dyDescent="0.2">
      <c r="H10691" s="28"/>
    </row>
    <row r="10692" spans="8:8" s="24" customFormat="1" ht="12.75" customHeight="1" x14ac:dyDescent="0.2">
      <c r="H10692" s="28"/>
    </row>
    <row r="10693" spans="8:8" s="24" customFormat="1" ht="12.75" customHeight="1" x14ac:dyDescent="0.2">
      <c r="H10693" s="28"/>
    </row>
    <row r="10694" spans="8:8" s="24" customFormat="1" ht="12.75" customHeight="1" x14ac:dyDescent="0.2">
      <c r="H10694" s="28"/>
    </row>
    <row r="10695" spans="8:8" s="24" customFormat="1" ht="12.75" customHeight="1" x14ac:dyDescent="0.2">
      <c r="H10695" s="28"/>
    </row>
    <row r="10696" spans="8:8" s="24" customFormat="1" ht="12.75" customHeight="1" x14ac:dyDescent="0.2">
      <c r="H10696" s="28"/>
    </row>
    <row r="10697" spans="8:8" s="24" customFormat="1" ht="12.75" customHeight="1" x14ac:dyDescent="0.2">
      <c r="H10697" s="28"/>
    </row>
    <row r="10698" spans="8:8" s="24" customFormat="1" ht="12.75" customHeight="1" x14ac:dyDescent="0.2">
      <c r="H10698" s="28"/>
    </row>
    <row r="10699" spans="8:8" s="24" customFormat="1" ht="12.75" customHeight="1" x14ac:dyDescent="0.2">
      <c r="H10699" s="28"/>
    </row>
    <row r="10700" spans="8:8" s="24" customFormat="1" ht="12.75" customHeight="1" x14ac:dyDescent="0.2">
      <c r="H10700" s="28"/>
    </row>
    <row r="10701" spans="8:8" s="24" customFormat="1" ht="12.75" customHeight="1" x14ac:dyDescent="0.2">
      <c r="H10701" s="28"/>
    </row>
    <row r="10702" spans="8:8" s="24" customFormat="1" ht="12.75" customHeight="1" x14ac:dyDescent="0.2">
      <c r="H10702" s="28"/>
    </row>
    <row r="10703" spans="8:8" s="24" customFormat="1" ht="12.75" customHeight="1" x14ac:dyDescent="0.2">
      <c r="H10703" s="28"/>
    </row>
    <row r="10704" spans="8:8" s="24" customFormat="1" ht="12.75" customHeight="1" x14ac:dyDescent="0.2">
      <c r="H10704" s="28"/>
    </row>
    <row r="10705" spans="8:8" s="24" customFormat="1" ht="12.75" customHeight="1" x14ac:dyDescent="0.2">
      <c r="H10705" s="28"/>
    </row>
    <row r="10706" spans="8:8" s="24" customFormat="1" ht="12.75" customHeight="1" x14ac:dyDescent="0.2">
      <c r="H10706" s="28"/>
    </row>
    <row r="10707" spans="8:8" s="24" customFormat="1" ht="12.75" customHeight="1" x14ac:dyDescent="0.2">
      <c r="H10707" s="28"/>
    </row>
    <row r="10708" spans="8:8" s="24" customFormat="1" ht="12.75" customHeight="1" x14ac:dyDescent="0.2">
      <c r="H10708" s="28"/>
    </row>
    <row r="10709" spans="8:8" s="24" customFormat="1" ht="12.75" customHeight="1" x14ac:dyDescent="0.2">
      <c r="H10709" s="28"/>
    </row>
    <row r="10710" spans="8:8" s="24" customFormat="1" ht="12.75" customHeight="1" x14ac:dyDescent="0.2">
      <c r="H10710" s="28"/>
    </row>
    <row r="10711" spans="8:8" s="24" customFormat="1" ht="12.75" customHeight="1" x14ac:dyDescent="0.2">
      <c r="H10711" s="28"/>
    </row>
    <row r="10712" spans="8:8" s="24" customFormat="1" ht="12.75" customHeight="1" x14ac:dyDescent="0.2">
      <c r="H10712" s="28"/>
    </row>
    <row r="10713" spans="8:8" s="24" customFormat="1" ht="12.75" customHeight="1" x14ac:dyDescent="0.2">
      <c r="H10713" s="28"/>
    </row>
    <row r="10714" spans="8:8" s="24" customFormat="1" ht="12.75" customHeight="1" x14ac:dyDescent="0.2">
      <c r="H10714" s="28"/>
    </row>
    <row r="10715" spans="8:8" s="24" customFormat="1" ht="12.75" customHeight="1" x14ac:dyDescent="0.2">
      <c r="H10715" s="28"/>
    </row>
    <row r="10716" spans="8:8" s="24" customFormat="1" ht="12.75" customHeight="1" x14ac:dyDescent="0.2">
      <c r="H10716" s="28"/>
    </row>
    <row r="10717" spans="8:8" s="24" customFormat="1" ht="12.75" customHeight="1" x14ac:dyDescent="0.2">
      <c r="H10717" s="28"/>
    </row>
    <row r="10718" spans="8:8" s="24" customFormat="1" ht="12.75" customHeight="1" x14ac:dyDescent="0.2">
      <c r="H10718" s="28"/>
    </row>
    <row r="10719" spans="8:8" s="24" customFormat="1" ht="12.75" customHeight="1" x14ac:dyDescent="0.2">
      <c r="H10719" s="28"/>
    </row>
    <row r="10720" spans="8:8" s="24" customFormat="1" ht="12.75" customHeight="1" x14ac:dyDescent="0.2">
      <c r="H10720" s="28"/>
    </row>
    <row r="10721" spans="8:8" s="24" customFormat="1" ht="12.75" customHeight="1" x14ac:dyDescent="0.2">
      <c r="H10721" s="28"/>
    </row>
    <row r="10722" spans="8:8" s="24" customFormat="1" ht="12.75" customHeight="1" x14ac:dyDescent="0.2">
      <c r="H10722" s="28"/>
    </row>
    <row r="10723" spans="8:8" s="24" customFormat="1" ht="12.75" customHeight="1" x14ac:dyDescent="0.2">
      <c r="H10723" s="28"/>
    </row>
    <row r="10724" spans="8:8" s="24" customFormat="1" ht="12.75" customHeight="1" x14ac:dyDescent="0.2">
      <c r="H10724" s="28"/>
    </row>
    <row r="10725" spans="8:8" s="24" customFormat="1" ht="12.75" customHeight="1" x14ac:dyDescent="0.2">
      <c r="H10725" s="28"/>
    </row>
    <row r="10726" spans="8:8" s="24" customFormat="1" ht="12.75" customHeight="1" x14ac:dyDescent="0.2">
      <c r="H10726" s="28"/>
    </row>
    <row r="10727" spans="8:8" s="24" customFormat="1" ht="12.75" customHeight="1" x14ac:dyDescent="0.2">
      <c r="H10727" s="28"/>
    </row>
    <row r="10728" spans="8:8" s="24" customFormat="1" ht="12.75" customHeight="1" x14ac:dyDescent="0.2">
      <c r="H10728" s="28"/>
    </row>
    <row r="10729" spans="8:8" s="24" customFormat="1" ht="12.75" customHeight="1" x14ac:dyDescent="0.2">
      <c r="H10729" s="28"/>
    </row>
    <row r="10730" spans="8:8" s="24" customFormat="1" ht="12.75" customHeight="1" x14ac:dyDescent="0.2">
      <c r="H10730" s="28"/>
    </row>
    <row r="10731" spans="8:8" s="24" customFormat="1" ht="12.75" customHeight="1" x14ac:dyDescent="0.2">
      <c r="H10731" s="28"/>
    </row>
    <row r="10732" spans="8:8" s="24" customFormat="1" ht="12.75" customHeight="1" x14ac:dyDescent="0.2">
      <c r="H10732" s="28"/>
    </row>
    <row r="10733" spans="8:8" s="24" customFormat="1" ht="12.75" customHeight="1" x14ac:dyDescent="0.2">
      <c r="H10733" s="28"/>
    </row>
    <row r="10734" spans="8:8" s="24" customFormat="1" ht="12.75" customHeight="1" x14ac:dyDescent="0.2">
      <c r="H10734" s="28"/>
    </row>
    <row r="10735" spans="8:8" s="24" customFormat="1" ht="12.75" customHeight="1" x14ac:dyDescent="0.2">
      <c r="H10735" s="28"/>
    </row>
    <row r="10736" spans="8:8" s="24" customFormat="1" ht="12.75" customHeight="1" x14ac:dyDescent="0.2">
      <c r="H10736" s="28"/>
    </row>
    <row r="10737" spans="8:8" s="24" customFormat="1" ht="12.75" customHeight="1" x14ac:dyDescent="0.2">
      <c r="H10737" s="28"/>
    </row>
    <row r="10738" spans="8:8" s="24" customFormat="1" ht="12.75" customHeight="1" x14ac:dyDescent="0.2">
      <c r="H10738" s="28"/>
    </row>
    <row r="10739" spans="8:8" s="24" customFormat="1" ht="12.75" customHeight="1" x14ac:dyDescent="0.2">
      <c r="H10739" s="28"/>
    </row>
    <row r="10740" spans="8:8" s="24" customFormat="1" ht="12.75" customHeight="1" x14ac:dyDescent="0.2">
      <c r="H10740" s="28"/>
    </row>
    <row r="10741" spans="8:8" s="24" customFormat="1" ht="12.75" customHeight="1" x14ac:dyDescent="0.2">
      <c r="H10741" s="28"/>
    </row>
    <row r="10742" spans="8:8" s="24" customFormat="1" ht="12.75" customHeight="1" x14ac:dyDescent="0.2">
      <c r="H10742" s="28"/>
    </row>
    <row r="10743" spans="8:8" s="24" customFormat="1" ht="12.75" customHeight="1" x14ac:dyDescent="0.2">
      <c r="H10743" s="28"/>
    </row>
    <row r="10744" spans="8:8" s="24" customFormat="1" ht="12.75" customHeight="1" x14ac:dyDescent="0.2">
      <c r="H10744" s="28"/>
    </row>
    <row r="10745" spans="8:8" s="24" customFormat="1" ht="12.75" customHeight="1" x14ac:dyDescent="0.2">
      <c r="H10745" s="28"/>
    </row>
    <row r="10746" spans="8:8" s="24" customFormat="1" ht="12.75" customHeight="1" x14ac:dyDescent="0.2">
      <c r="H10746" s="28"/>
    </row>
    <row r="10747" spans="8:8" s="24" customFormat="1" ht="12.75" customHeight="1" x14ac:dyDescent="0.2">
      <c r="H10747" s="28"/>
    </row>
    <row r="10748" spans="8:8" s="24" customFormat="1" ht="12.75" customHeight="1" x14ac:dyDescent="0.2">
      <c r="H10748" s="28"/>
    </row>
    <row r="10749" spans="8:8" s="24" customFormat="1" ht="12.75" customHeight="1" x14ac:dyDescent="0.2">
      <c r="H10749" s="28"/>
    </row>
    <row r="10750" spans="8:8" s="24" customFormat="1" ht="12.75" customHeight="1" x14ac:dyDescent="0.2">
      <c r="H10750" s="28"/>
    </row>
    <row r="10751" spans="8:8" s="24" customFormat="1" ht="12.75" customHeight="1" x14ac:dyDescent="0.2">
      <c r="H10751" s="28"/>
    </row>
    <row r="10752" spans="8:8" s="24" customFormat="1" ht="12.75" customHeight="1" x14ac:dyDescent="0.2">
      <c r="H10752" s="28"/>
    </row>
    <row r="10753" spans="8:8" s="24" customFormat="1" ht="12.75" customHeight="1" x14ac:dyDescent="0.2">
      <c r="H10753" s="28"/>
    </row>
    <row r="10754" spans="8:8" s="24" customFormat="1" ht="12.75" customHeight="1" x14ac:dyDescent="0.2">
      <c r="H10754" s="28"/>
    </row>
    <row r="10755" spans="8:8" s="24" customFormat="1" ht="12.75" customHeight="1" x14ac:dyDescent="0.2">
      <c r="H10755" s="28"/>
    </row>
    <row r="10756" spans="8:8" s="24" customFormat="1" ht="12.75" customHeight="1" x14ac:dyDescent="0.2">
      <c r="H10756" s="28"/>
    </row>
    <row r="10757" spans="8:8" s="24" customFormat="1" ht="12.75" customHeight="1" x14ac:dyDescent="0.2">
      <c r="H10757" s="28"/>
    </row>
    <row r="10758" spans="8:8" s="24" customFormat="1" ht="12.75" customHeight="1" x14ac:dyDescent="0.2">
      <c r="H10758" s="28"/>
    </row>
    <row r="10759" spans="8:8" s="24" customFormat="1" ht="12.75" customHeight="1" x14ac:dyDescent="0.2">
      <c r="H10759" s="28"/>
    </row>
    <row r="10760" spans="8:8" s="24" customFormat="1" ht="12.75" customHeight="1" x14ac:dyDescent="0.2">
      <c r="H10760" s="28"/>
    </row>
    <row r="10761" spans="8:8" s="24" customFormat="1" ht="12.75" customHeight="1" x14ac:dyDescent="0.2">
      <c r="H10761" s="28"/>
    </row>
    <row r="10762" spans="8:8" s="24" customFormat="1" ht="12.75" customHeight="1" x14ac:dyDescent="0.2">
      <c r="H10762" s="28"/>
    </row>
    <row r="10763" spans="8:8" s="24" customFormat="1" ht="12.75" customHeight="1" x14ac:dyDescent="0.2">
      <c r="H10763" s="28"/>
    </row>
    <row r="10764" spans="8:8" s="24" customFormat="1" ht="12.75" customHeight="1" x14ac:dyDescent="0.2">
      <c r="H10764" s="28"/>
    </row>
    <row r="10765" spans="8:8" s="24" customFormat="1" ht="12.75" customHeight="1" x14ac:dyDescent="0.2">
      <c r="H10765" s="28"/>
    </row>
    <row r="10766" spans="8:8" s="24" customFormat="1" ht="12.75" customHeight="1" x14ac:dyDescent="0.2">
      <c r="H10766" s="28"/>
    </row>
    <row r="10767" spans="8:8" s="24" customFormat="1" ht="12.75" customHeight="1" x14ac:dyDescent="0.2">
      <c r="H10767" s="28"/>
    </row>
    <row r="10768" spans="8:8" s="24" customFormat="1" ht="12.75" customHeight="1" x14ac:dyDescent="0.2">
      <c r="H10768" s="28"/>
    </row>
    <row r="10769" spans="8:8" s="24" customFormat="1" ht="12.75" customHeight="1" x14ac:dyDescent="0.2">
      <c r="H10769" s="28"/>
    </row>
    <row r="10770" spans="8:8" s="24" customFormat="1" ht="12.75" customHeight="1" x14ac:dyDescent="0.2">
      <c r="H10770" s="28"/>
    </row>
    <row r="10771" spans="8:8" s="24" customFormat="1" ht="12.75" customHeight="1" x14ac:dyDescent="0.2">
      <c r="H10771" s="28"/>
    </row>
    <row r="10772" spans="8:8" s="24" customFormat="1" ht="12.75" customHeight="1" x14ac:dyDescent="0.2">
      <c r="H10772" s="28"/>
    </row>
    <row r="10773" spans="8:8" s="24" customFormat="1" ht="12.75" customHeight="1" x14ac:dyDescent="0.2">
      <c r="H10773" s="28"/>
    </row>
    <row r="10774" spans="8:8" s="24" customFormat="1" ht="12.75" customHeight="1" x14ac:dyDescent="0.2">
      <c r="H10774" s="28"/>
    </row>
    <row r="10775" spans="8:8" s="24" customFormat="1" ht="12.75" customHeight="1" x14ac:dyDescent="0.2">
      <c r="H10775" s="28"/>
    </row>
    <row r="10776" spans="8:8" s="24" customFormat="1" ht="12.75" customHeight="1" x14ac:dyDescent="0.2">
      <c r="H10776" s="28"/>
    </row>
    <row r="10777" spans="8:8" s="24" customFormat="1" ht="12.75" customHeight="1" x14ac:dyDescent="0.2">
      <c r="H10777" s="28"/>
    </row>
    <row r="10778" spans="8:8" s="24" customFormat="1" ht="12.75" customHeight="1" x14ac:dyDescent="0.2">
      <c r="H10778" s="28"/>
    </row>
    <row r="10779" spans="8:8" s="24" customFormat="1" ht="12.75" customHeight="1" x14ac:dyDescent="0.2">
      <c r="H10779" s="28"/>
    </row>
    <row r="10780" spans="8:8" s="24" customFormat="1" ht="12.75" customHeight="1" x14ac:dyDescent="0.2">
      <c r="H10780" s="28"/>
    </row>
    <row r="10781" spans="8:8" s="24" customFormat="1" ht="12.75" customHeight="1" x14ac:dyDescent="0.2">
      <c r="H10781" s="28"/>
    </row>
    <row r="10782" spans="8:8" s="24" customFormat="1" ht="12.75" customHeight="1" x14ac:dyDescent="0.2">
      <c r="H10782" s="28"/>
    </row>
    <row r="10783" spans="8:8" s="24" customFormat="1" ht="12.75" customHeight="1" x14ac:dyDescent="0.2">
      <c r="H10783" s="28"/>
    </row>
    <row r="10784" spans="8:8" s="24" customFormat="1" ht="12.75" customHeight="1" x14ac:dyDescent="0.2">
      <c r="H10784" s="28"/>
    </row>
    <row r="10785" spans="8:8" s="24" customFormat="1" ht="12.75" customHeight="1" x14ac:dyDescent="0.2">
      <c r="H10785" s="28"/>
    </row>
    <row r="10786" spans="8:8" s="24" customFormat="1" ht="12.75" customHeight="1" x14ac:dyDescent="0.2">
      <c r="H10786" s="28"/>
    </row>
    <row r="10787" spans="8:8" s="24" customFormat="1" ht="12.75" customHeight="1" x14ac:dyDescent="0.2">
      <c r="H10787" s="28"/>
    </row>
    <row r="10788" spans="8:8" s="24" customFormat="1" ht="12.75" customHeight="1" x14ac:dyDescent="0.2">
      <c r="H10788" s="28"/>
    </row>
    <row r="10789" spans="8:8" s="24" customFormat="1" ht="12.75" customHeight="1" x14ac:dyDescent="0.2">
      <c r="H10789" s="28"/>
    </row>
    <row r="10790" spans="8:8" s="24" customFormat="1" ht="12.75" customHeight="1" x14ac:dyDescent="0.2">
      <c r="H10790" s="28"/>
    </row>
    <row r="10791" spans="8:8" s="24" customFormat="1" ht="12.75" customHeight="1" x14ac:dyDescent="0.2">
      <c r="H10791" s="28"/>
    </row>
    <row r="10792" spans="8:8" s="24" customFormat="1" ht="12.75" customHeight="1" x14ac:dyDescent="0.2">
      <c r="H10792" s="28"/>
    </row>
    <row r="10793" spans="8:8" s="24" customFormat="1" ht="12.75" customHeight="1" x14ac:dyDescent="0.2">
      <c r="H10793" s="28"/>
    </row>
    <row r="10794" spans="8:8" s="24" customFormat="1" ht="12.75" customHeight="1" x14ac:dyDescent="0.2">
      <c r="H10794" s="28"/>
    </row>
    <row r="10795" spans="8:8" s="24" customFormat="1" ht="12.75" customHeight="1" x14ac:dyDescent="0.2">
      <c r="H10795" s="28"/>
    </row>
    <row r="10796" spans="8:8" s="24" customFormat="1" ht="12.75" customHeight="1" x14ac:dyDescent="0.2">
      <c r="H10796" s="28"/>
    </row>
    <row r="10797" spans="8:8" s="24" customFormat="1" ht="12.75" customHeight="1" x14ac:dyDescent="0.2">
      <c r="H10797" s="28"/>
    </row>
    <row r="10798" spans="8:8" s="24" customFormat="1" ht="12.75" customHeight="1" x14ac:dyDescent="0.2">
      <c r="H10798" s="28"/>
    </row>
    <row r="10799" spans="8:8" s="24" customFormat="1" ht="12.75" customHeight="1" x14ac:dyDescent="0.2">
      <c r="H10799" s="28"/>
    </row>
    <row r="10800" spans="8:8" s="24" customFormat="1" ht="12.75" customHeight="1" x14ac:dyDescent="0.2">
      <c r="H10800" s="28"/>
    </row>
    <row r="10801" spans="8:8" s="24" customFormat="1" ht="12.75" customHeight="1" x14ac:dyDescent="0.2">
      <c r="H10801" s="28"/>
    </row>
    <row r="10802" spans="8:8" s="24" customFormat="1" ht="12.75" customHeight="1" x14ac:dyDescent="0.2">
      <c r="H10802" s="28"/>
    </row>
    <row r="10803" spans="8:8" s="24" customFormat="1" ht="12.75" customHeight="1" x14ac:dyDescent="0.2">
      <c r="H10803" s="28"/>
    </row>
    <row r="10804" spans="8:8" s="24" customFormat="1" ht="12.75" customHeight="1" x14ac:dyDescent="0.2">
      <c r="H10804" s="28"/>
    </row>
    <row r="10805" spans="8:8" s="24" customFormat="1" ht="12.75" customHeight="1" x14ac:dyDescent="0.2">
      <c r="H10805" s="28"/>
    </row>
    <row r="10806" spans="8:8" s="24" customFormat="1" ht="12.75" customHeight="1" x14ac:dyDescent="0.2">
      <c r="H10806" s="28"/>
    </row>
    <row r="10807" spans="8:8" s="24" customFormat="1" ht="12.75" customHeight="1" x14ac:dyDescent="0.2">
      <c r="H10807" s="28"/>
    </row>
    <row r="10808" spans="8:8" s="24" customFormat="1" ht="12.75" customHeight="1" x14ac:dyDescent="0.2">
      <c r="H10808" s="28"/>
    </row>
    <row r="10809" spans="8:8" s="24" customFormat="1" ht="12.75" customHeight="1" x14ac:dyDescent="0.2">
      <c r="H10809" s="28"/>
    </row>
    <row r="10810" spans="8:8" s="24" customFormat="1" ht="12.75" customHeight="1" x14ac:dyDescent="0.2">
      <c r="H10810" s="28"/>
    </row>
    <row r="10811" spans="8:8" s="24" customFormat="1" ht="12.75" customHeight="1" x14ac:dyDescent="0.2">
      <c r="H10811" s="28"/>
    </row>
    <row r="10812" spans="8:8" s="24" customFormat="1" ht="12.75" customHeight="1" x14ac:dyDescent="0.2">
      <c r="H10812" s="28"/>
    </row>
    <row r="10813" spans="8:8" s="24" customFormat="1" ht="12.75" customHeight="1" x14ac:dyDescent="0.2">
      <c r="H10813" s="28"/>
    </row>
    <row r="10814" spans="8:8" s="24" customFormat="1" ht="12.75" customHeight="1" x14ac:dyDescent="0.2">
      <c r="H10814" s="28"/>
    </row>
    <row r="10815" spans="8:8" s="24" customFormat="1" ht="12.75" customHeight="1" x14ac:dyDescent="0.2">
      <c r="H10815" s="28"/>
    </row>
    <row r="10816" spans="8:8" s="24" customFormat="1" ht="12.75" customHeight="1" x14ac:dyDescent="0.2">
      <c r="H10816" s="28"/>
    </row>
    <row r="10817" spans="8:8" s="24" customFormat="1" ht="12.75" customHeight="1" x14ac:dyDescent="0.2">
      <c r="H10817" s="28"/>
    </row>
    <row r="10818" spans="8:8" s="24" customFormat="1" ht="12.75" customHeight="1" x14ac:dyDescent="0.2">
      <c r="H10818" s="28"/>
    </row>
    <row r="10819" spans="8:8" s="24" customFormat="1" ht="12.75" customHeight="1" x14ac:dyDescent="0.2">
      <c r="H10819" s="28"/>
    </row>
    <row r="10820" spans="8:8" s="24" customFormat="1" ht="12.75" customHeight="1" x14ac:dyDescent="0.2">
      <c r="H10820" s="28"/>
    </row>
    <row r="10821" spans="8:8" s="24" customFormat="1" ht="12.75" customHeight="1" x14ac:dyDescent="0.2">
      <c r="H10821" s="28"/>
    </row>
    <row r="10822" spans="8:8" s="24" customFormat="1" ht="12.75" customHeight="1" x14ac:dyDescent="0.2">
      <c r="H10822" s="28"/>
    </row>
    <row r="10823" spans="8:8" s="24" customFormat="1" ht="12.75" customHeight="1" x14ac:dyDescent="0.2">
      <c r="H10823" s="28"/>
    </row>
    <row r="10824" spans="8:8" s="24" customFormat="1" ht="12.75" customHeight="1" x14ac:dyDescent="0.2">
      <c r="H10824" s="28"/>
    </row>
    <row r="10825" spans="8:8" s="24" customFormat="1" ht="12.75" customHeight="1" x14ac:dyDescent="0.2">
      <c r="H10825" s="28"/>
    </row>
    <row r="10826" spans="8:8" s="24" customFormat="1" ht="12.75" customHeight="1" x14ac:dyDescent="0.2">
      <c r="H10826" s="28"/>
    </row>
    <row r="10827" spans="8:8" s="24" customFormat="1" ht="12.75" customHeight="1" x14ac:dyDescent="0.2">
      <c r="H10827" s="28"/>
    </row>
    <row r="10828" spans="8:8" s="24" customFormat="1" ht="12.75" customHeight="1" x14ac:dyDescent="0.2">
      <c r="H10828" s="28"/>
    </row>
    <row r="10829" spans="8:8" s="24" customFormat="1" ht="12.75" customHeight="1" x14ac:dyDescent="0.2">
      <c r="H10829" s="28"/>
    </row>
    <row r="10830" spans="8:8" s="24" customFormat="1" ht="12.75" customHeight="1" x14ac:dyDescent="0.2">
      <c r="H10830" s="28"/>
    </row>
    <row r="10831" spans="8:8" s="24" customFormat="1" ht="12.75" customHeight="1" x14ac:dyDescent="0.2">
      <c r="H10831" s="28"/>
    </row>
    <row r="10832" spans="8:8" s="24" customFormat="1" ht="12.75" customHeight="1" x14ac:dyDescent="0.2">
      <c r="H10832" s="28"/>
    </row>
    <row r="10833" spans="8:8" s="24" customFormat="1" ht="12.75" customHeight="1" x14ac:dyDescent="0.2">
      <c r="H10833" s="28"/>
    </row>
    <row r="10834" spans="8:8" s="24" customFormat="1" ht="12.75" customHeight="1" x14ac:dyDescent="0.2">
      <c r="H10834" s="28"/>
    </row>
    <row r="10835" spans="8:8" s="24" customFormat="1" ht="12.75" customHeight="1" x14ac:dyDescent="0.2">
      <c r="H10835" s="28"/>
    </row>
    <row r="10836" spans="8:8" s="24" customFormat="1" ht="12.75" customHeight="1" x14ac:dyDescent="0.2">
      <c r="H10836" s="28"/>
    </row>
    <row r="10837" spans="8:8" s="24" customFormat="1" ht="12.75" customHeight="1" x14ac:dyDescent="0.2">
      <c r="H10837" s="28"/>
    </row>
    <row r="10838" spans="8:8" s="24" customFormat="1" ht="12.75" customHeight="1" x14ac:dyDescent="0.2">
      <c r="H10838" s="28"/>
    </row>
    <row r="10839" spans="8:8" s="24" customFormat="1" ht="12.75" customHeight="1" x14ac:dyDescent="0.2">
      <c r="H10839" s="28"/>
    </row>
    <row r="10840" spans="8:8" s="24" customFormat="1" ht="12.75" customHeight="1" x14ac:dyDescent="0.2">
      <c r="H10840" s="28"/>
    </row>
    <row r="10841" spans="8:8" s="24" customFormat="1" ht="12.75" customHeight="1" x14ac:dyDescent="0.2">
      <c r="H10841" s="28"/>
    </row>
    <row r="10842" spans="8:8" s="24" customFormat="1" ht="12.75" customHeight="1" x14ac:dyDescent="0.2">
      <c r="H10842" s="28"/>
    </row>
    <row r="10843" spans="8:8" s="24" customFormat="1" ht="12.75" customHeight="1" x14ac:dyDescent="0.2">
      <c r="H10843" s="28"/>
    </row>
    <row r="10844" spans="8:8" s="24" customFormat="1" ht="12.75" customHeight="1" x14ac:dyDescent="0.2">
      <c r="H10844" s="28"/>
    </row>
    <row r="10845" spans="8:8" s="24" customFormat="1" ht="12.75" customHeight="1" x14ac:dyDescent="0.2">
      <c r="H10845" s="28"/>
    </row>
    <row r="10846" spans="8:8" s="24" customFormat="1" ht="12.75" customHeight="1" x14ac:dyDescent="0.2">
      <c r="H10846" s="28"/>
    </row>
    <row r="10847" spans="8:8" s="24" customFormat="1" ht="12.75" customHeight="1" x14ac:dyDescent="0.2">
      <c r="H10847" s="28"/>
    </row>
    <row r="10848" spans="8:8" s="24" customFormat="1" ht="12.75" customHeight="1" x14ac:dyDescent="0.2">
      <c r="H10848" s="28"/>
    </row>
    <row r="10849" spans="8:8" s="24" customFormat="1" ht="12.75" customHeight="1" x14ac:dyDescent="0.2">
      <c r="H10849" s="28"/>
    </row>
    <row r="10850" spans="8:8" s="24" customFormat="1" ht="12.75" customHeight="1" x14ac:dyDescent="0.2">
      <c r="H10850" s="28"/>
    </row>
    <row r="10851" spans="8:8" s="24" customFormat="1" ht="12.75" customHeight="1" x14ac:dyDescent="0.2">
      <c r="H10851" s="28"/>
    </row>
    <row r="10852" spans="8:8" s="24" customFormat="1" ht="12.75" customHeight="1" x14ac:dyDescent="0.2">
      <c r="H10852" s="28"/>
    </row>
    <row r="10853" spans="8:8" s="24" customFormat="1" ht="12.75" customHeight="1" x14ac:dyDescent="0.2">
      <c r="H10853" s="28"/>
    </row>
    <row r="10854" spans="8:8" s="24" customFormat="1" ht="12.75" customHeight="1" x14ac:dyDescent="0.2">
      <c r="H10854" s="28"/>
    </row>
    <row r="10855" spans="8:8" s="24" customFormat="1" ht="12.75" customHeight="1" x14ac:dyDescent="0.2">
      <c r="H10855" s="28"/>
    </row>
    <row r="10856" spans="8:8" s="24" customFormat="1" ht="12.75" customHeight="1" x14ac:dyDescent="0.2">
      <c r="H10856" s="28"/>
    </row>
    <row r="10857" spans="8:8" s="24" customFormat="1" ht="12.75" customHeight="1" x14ac:dyDescent="0.2">
      <c r="H10857" s="28"/>
    </row>
    <row r="10858" spans="8:8" s="24" customFormat="1" ht="12.75" customHeight="1" x14ac:dyDescent="0.2">
      <c r="H10858" s="28"/>
    </row>
    <row r="10859" spans="8:8" s="24" customFormat="1" ht="12.75" customHeight="1" x14ac:dyDescent="0.2">
      <c r="H10859" s="28"/>
    </row>
    <row r="10860" spans="8:8" s="24" customFormat="1" ht="12.75" customHeight="1" x14ac:dyDescent="0.2">
      <c r="H10860" s="28"/>
    </row>
    <row r="10861" spans="8:8" s="24" customFormat="1" ht="12.75" customHeight="1" x14ac:dyDescent="0.2">
      <c r="H10861" s="28"/>
    </row>
    <row r="10862" spans="8:8" s="24" customFormat="1" ht="12.75" customHeight="1" x14ac:dyDescent="0.2">
      <c r="H10862" s="28"/>
    </row>
    <row r="10863" spans="8:8" s="24" customFormat="1" ht="12.75" customHeight="1" x14ac:dyDescent="0.2">
      <c r="H10863" s="28"/>
    </row>
    <row r="10864" spans="8:8" s="24" customFormat="1" ht="12.75" customHeight="1" x14ac:dyDescent="0.2">
      <c r="H10864" s="28"/>
    </row>
    <row r="10865" spans="8:8" s="24" customFormat="1" ht="12.75" customHeight="1" x14ac:dyDescent="0.2">
      <c r="H10865" s="28"/>
    </row>
    <row r="10866" spans="8:8" s="24" customFormat="1" ht="12.75" customHeight="1" x14ac:dyDescent="0.2">
      <c r="H10866" s="28"/>
    </row>
    <row r="10867" spans="8:8" s="24" customFormat="1" ht="12.75" customHeight="1" x14ac:dyDescent="0.2">
      <c r="H10867" s="28"/>
    </row>
    <row r="10868" spans="8:8" s="24" customFormat="1" ht="12.75" customHeight="1" x14ac:dyDescent="0.2">
      <c r="H10868" s="28"/>
    </row>
    <row r="10869" spans="8:8" s="24" customFormat="1" ht="12.75" customHeight="1" x14ac:dyDescent="0.2">
      <c r="H10869" s="28"/>
    </row>
    <row r="10870" spans="8:8" s="24" customFormat="1" ht="12.75" customHeight="1" x14ac:dyDescent="0.2">
      <c r="H10870" s="28"/>
    </row>
    <row r="10871" spans="8:8" s="24" customFormat="1" ht="12.75" customHeight="1" x14ac:dyDescent="0.2">
      <c r="H10871" s="28"/>
    </row>
    <row r="10872" spans="8:8" s="24" customFormat="1" ht="12.75" customHeight="1" x14ac:dyDescent="0.2">
      <c r="H10872" s="28"/>
    </row>
    <row r="10873" spans="8:8" s="24" customFormat="1" ht="12.75" customHeight="1" x14ac:dyDescent="0.2">
      <c r="H10873" s="28"/>
    </row>
    <row r="10874" spans="8:8" s="24" customFormat="1" ht="12.75" customHeight="1" x14ac:dyDescent="0.2">
      <c r="H10874" s="28"/>
    </row>
    <row r="10875" spans="8:8" s="24" customFormat="1" ht="12.75" customHeight="1" x14ac:dyDescent="0.2">
      <c r="H10875" s="28"/>
    </row>
    <row r="10876" spans="8:8" s="24" customFormat="1" ht="12.75" customHeight="1" x14ac:dyDescent="0.2">
      <c r="H10876" s="28"/>
    </row>
    <row r="10877" spans="8:8" s="24" customFormat="1" ht="12.75" customHeight="1" x14ac:dyDescent="0.2">
      <c r="H10877" s="28"/>
    </row>
    <row r="10878" spans="8:8" s="24" customFormat="1" ht="12.75" customHeight="1" x14ac:dyDescent="0.2">
      <c r="H10878" s="28"/>
    </row>
    <row r="10879" spans="8:8" s="24" customFormat="1" ht="12.75" customHeight="1" x14ac:dyDescent="0.2">
      <c r="H10879" s="28"/>
    </row>
    <row r="10880" spans="8:8" s="24" customFormat="1" ht="12.75" customHeight="1" x14ac:dyDescent="0.2">
      <c r="H10880" s="28"/>
    </row>
    <row r="10881" spans="8:8" s="24" customFormat="1" ht="12.75" customHeight="1" x14ac:dyDescent="0.2">
      <c r="H10881" s="28"/>
    </row>
    <row r="10882" spans="8:8" s="24" customFormat="1" ht="12.75" customHeight="1" x14ac:dyDescent="0.2">
      <c r="H10882" s="28"/>
    </row>
    <row r="10883" spans="8:8" s="24" customFormat="1" ht="12.75" customHeight="1" x14ac:dyDescent="0.2">
      <c r="H10883" s="28"/>
    </row>
    <row r="10884" spans="8:8" s="24" customFormat="1" ht="12.75" customHeight="1" x14ac:dyDescent="0.2">
      <c r="H10884" s="28"/>
    </row>
    <row r="10885" spans="8:8" s="24" customFormat="1" ht="12.75" customHeight="1" x14ac:dyDescent="0.2">
      <c r="H10885" s="28"/>
    </row>
    <row r="10886" spans="8:8" s="24" customFormat="1" ht="12.75" customHeight="1" x14ac:dyDescent="0.2">
      <c r="H10886" s="28"/>
    </row>
    <row r="10887" spans="8:8" s="24" customFormat="1" ht="12.75" customHeight="1" x14ac:dyDescent="0.2">
      <c r="H10887" s="28"/>
    </row>
    <row r="10888" spans="8:8" s="24" customFormat="1" ht="12.75" customHeight="1" x14ac:dyDescent="0.2">
      <c r="H10888" s="28"/>
    </row>
    <row r="10889" spans="8:8" s="24" customFormat="1" ht="12.75" customHeight="1" x14ac:dyDescent="0.2">
      <c r="H10889" s="28"/>
    </row>
    <row r="10890" spans="8:8" s="24" customFormat="1" ht="12.75" customHeight="1" x14ac:dyDescent="0.2">
      <c r="H10890" s="28"/>
    </row>
    <row r="10891" spans="8:8" s="24" customFormat="1" ht="12.75" customHeight="1" x14ac:dyDescent="0.2">
      <c r="H10891" s="28"/>
    </row>
    <row r="10892" spans="8:8" s="24" customFormat="1" ht="12.75" customHeight="1" x14ac:dyDescent="0.2">
      <c r="H10892" s="28"/>
    </row>
    <row r="10893" spans="8:8" s="24" customFormat="1" ht="12.75" customHeight="1" x14ac:dyDescent="0.2">
      <c r="H10893" s="28"/>
    </row>
    <row r="10894" spans="8:8" s="24" customFormat="1" ht="12.75" customHeight="1" x14ac:dyDescent="0.2">
      <c r="H10894" s="28"/>
    </row>
    <row r="10895" spans="8:8" s="24" customFormat="1" ht="12.75" customHeight="1" x14ac:dyDescent="0.2">
      <c r="H10895" s="28"/>
    </row>
    <row r="10896" spans="8:8" s="24" customFormat="1" ht="12.75" customHeight="1" x14ac:dyDescent="0.2">
      <c r="H10896" s="28"/>
    </row>
    <row r="10897" spans="8:8" s="24" customFormat="1" ht="12.75" customHeight="1" x14ac:dyDescent="0.2">
      <c r="H10897" s="28"/>
    </row>
    <row r="10898" spans="8:8" s="24" customFormat="1" ht="12.75" customHeight="1" x14ac:dyDescent="0.2">
      <c r="H10898" s="28"/>
    </row>
    <row r="10899" spans="8:8" s="24" customFormat="1" ht="12.75" customHeight="1" x14ac:dyDescent="0.2">
      <c r="H10899" s="28"/>
    </row>
    <row r="10900" spans="8:8" s="24" customFormat="1" ht="12.75" customHeight="1" x14ac:dyDescent="0.2">
      <c r="H10900" s="28"/>
    </row>
    <row r="10901" spans="8:8" s="24" customFormat="1" ht="12.75" customHeight="1" x14ac:dyDescent="0.2">
      <c r="H10901" s="28"/>
    </row>
    <row r="10902" spans="8:8" s="24" customFormat="1" ht="12.75" customHeight="1" x14ac:dyDescent="0.2">
      <c r="H10902" s="28"/>
    </row>
    <row r="10903" spans="8:8" s="24" customFormat="1" ht="12.75" customHeight="1" x14ac:dyDescent="0.2">
      <c r="H10903" s="28"/>
    </row>
    <row r="10904" spans="8:8" s="24" customFormat="1" ht="12.75" customHeight="1" x14ac:dyDescent="0.2">
      <c r="H10904" s="28"/>
    </row>
    <row r="10905" spans="8:8" s="24" customFormat="1" ht="12.75" customHeight="1" x14ac:dyDescent="0.2">
      <c r="H10905" s="28"/>
    </row>
    <row r="10906" spans="8:8" s="24" customFormat="1" ht="12.75" customHeight="1" x14ac:dyDescent="0.2">
      <c r="H10906" s="28"/>
    </row>
    <row r="10907" spans="8:8" s="24" customFormat="1" ht="12.75" customHeight="1" x14ac:dyDescent="0.2">
      <c r="H10907" s="28"/>
    </row>
    <row r="10908" spans="8:8" s="24" customFormat="1" ht="12.75" customHeight="1" x14ac:dyDescent="0.2">
      <c r="H10908" s="28"/>
    </row>
    <row r="10909" spans="8:8" s="24" customFormat="1" ht="12.75" customHeight="1" x14ac:dyDescent="0.2">
      <c r="H10909" s="28"/>
    </row>
    <row r="10910" spans="8:8" s="24" customFormat="1" ht="12.75" customHeight="1" x14ac:dyDescent="0.2">
      <c r="H10910" s="28"/>
    </row>
    <row r="10911" spans="8:8" s="24" customFormat="1" ht="12.75" customHeight="1" x14ac:dyDescent="0.2">
      <c r="H10911" s="28"/>
    </row>
    <row r="10912" spans="8:8" s="24" customFormat="1" ht="12.75" customHeight="1" x14ac:dyDescent="0.2">
      <c r="H10912" s="28"/>
    </row>
    <row r="10913" spans="8:8" s="24" customFormat="1" ht="12.75" customHeight="1" x14ac:dyDescent="0.2">
      <c r="H10913" s="28"/>
    </row>
    <row r="10914" spans="8:8" s="24" customFormat="1" ht="12.75" customHeight="1" x14ac:dyDescent="0.2">
      <c r="H10914" s="28"/>
    </row>
    <row r="10915" spans="8:8" s="24" customFormat="1" ht="12.75" customHeight="1" x14ac:dyDescent="0.2">
      <c r="H10915" s="28"/>
    </row>
    <row r="10916" spans="8:8" s="24" customFormat="1" ht="12.75" customHeight="1" x14ac:dyDescent="0.2">
      <c r="H10916" s="28"/>
    </row>
    <row r="10917" spans="8:8" s="24" customFormat="1" ht="12.75" customHeight="1" x14ac:dyDescent="0.2">
      <c r="H10917" s="28"/>
    </row>
    <row r="10918" spans="8:8" s="24" customFormat="1" ht="12.75" customHeight="1" x14ac:dyDescent="0.2">
      <c r="H10918" s="28"/>
    </row>
    <row r="10919" spans="8:8" s="24" customFormat="1" ht="12.75" customHeight="1" x14ac:dyDescent="0.2">
      <c r="H10919" s="28"/>
    </row>
    <row r="10920" spans="8:8" s="24" customFormat="1" ht="12.75" customHeight="1" x14ac:dyDescent="0.2">
      <c r="H10920" s="28"/>
    </row>
    <row r="10921" spans="8:8" s="24" customFormat="1" ht="12.75" customHeight="1" x14ac:dyDescent="0.2">
      <c r="H10921" s="28"/>
    </row>
    <row r="10922" spans="8:8" s="24" customFormat="1" ht="12.75" customHeight="1" x14ac:dyDescent="0.2">
      <c r="H10922" s="28"/>
    </row>
    <row r="10923" spans="8:8" s="24" customFormat="1" ht="12.75" customHeight="1" x14ac:dyDescent="0.2">
      <c r="H10923" s="28"/>
    </row>
    <row r="10924" spans="8:8" s="24" customFormat="1" ht="12.75" customHeight="1" x14ac:dyDescent="0.2">
      <c r="H10924" s="28"/>
    </row>
    <row r="10925" spans="8:8" s="24" customFormat="1" ht="12.75" customHeight="1" x14ac:dyDescent="0.2">
      <c r="H10925" s="28"/>
    </row>
    <row r="10926" spans="8:8" s="24" customFormat="1" ht="12.75" customHeight="1" x14ac:dyDescent="0.2">
      <c r="H10926" s="28"/>
    </row>
    <row r="10927" spans="8:8" s="24" customFormat="1" ht="12.75" customHeight="1" x14ac:dyDescent="0.2">
      <c r="H10927" s="28"/>
    </row>
    <row r="10928" spans="8:8" s="24" customFormat="1" ht="12.75" customHeight="1" x14ac:dyDescent="0.2">
      <c r="H10928" s="28"/>
    </row>
    <row r="10929" spans="8:8" s="24" customFormat="1" ht="12.75" customHeight="1" x14ac:dyDescent="0.2">
      <c r="H10929" s="28"/>
    </row>
    <row r="10930" spans="8:8" s="24" customFormat="1" ht="12.75" customHeight="1" x14ac:dyDescent="0.2">
      <c r="H10930" s="28"/>
    </row>
    <row r="10931" spans="8:8" s="24" customFormat="1" ht="12.75" customHeight="1" x14ac:dyDescent="0.2">
      <c r="H10931" s="28"/>
    </row>
    <row r="10932" spans="8:8" s="24" customFormat="1" ht="12.75" customHeight="1" x14ac:dyDescent="0.2">
      <c r="H10932" s="28"/>
    </row>
    <row r="10933" spans="8:8" s="24" customFormat="1" ht="12.75" customHeight="1" x14ac:dyDescent="0.2">
      <c r="H10933" s="28"/>
    </row>
    <row r="10934" spans="8:8" s="24" customFormat="1" ht="12.75" customHeight="1" x14ac:dyDescent="0.2">
      <c r="H10934" s="28"/>
    </row>
    <row r="10935" spans="8:8" s="24" customFormat="1" ht="12.75" customHeight="1" x14ac:dyDescent="0.2">
      <c r="H10935" s="28"/>
    </row>
    <row r="10936" spans="8:8" s="24" customFormat="1" ht="12.75" customHeight="1" x14ac:dyDescent="0.2">
      <c r="H10936" s="28"/>
    </row>
    <row r="10937" spans="8:8" s="24" customFormat="1" ht="12.75" customHeight="1" x14ac:dyDescent="0.2">
      <c r="H10937" s="28"/>
    </row>
    <row r="10938" spans="8:8" s="24" customFormat="1" ht="12.75" customHeight="1" x14ac:dyDescent="0.2">
      <c r="H10938" s="28"/>
    </row>
    <row r="10939" spans="8:8" s="24" customFormat="1" ht="12.75" customHeight="1" x14ac:dyDescent="0.2">
      <c r="H10939" s="28"/>
    </row>
    <row r="10940" spans="8:8" s="24" customFormat="1" ht="12.75" customHeight="1" x14ac:dyDescent="0.2">
      <c r="H10940" s="28"/>
    </row>
    <row r="10941" spans="8:8" s="24" customFormat="1" ht="12.75" customHeight="1" x14ac:dyDescent="0.2">
      <c r="H10941" s="28"/>
    </row>
    <row r="10942" spans="8:8" s="24" customFormat="1" ht="12.75" customHeight="1" x14ac:dyDescent="0.2">
      <c r="H10942" s="28"/>
    </row>
    <row r="10943" spans="8:8" s="24" customFormat="1" ht="12.75" customHeight="1" x14ac:dyDescent="0.2">
      <c r="H10943" s="28"/>
    </row>
    <row r="10944" spans="8:8" s="24" customFormat="1" ht="12.75" customHeight="1" x14ac:dyDescent="0.2">
      <c r="H10944" s="28"/>
    </row>
    <row r="10945" spans="8:8" s="24" customFormat="1" ht="12.75" customHeight="1" x14ac:dyDescent="0.2">
      <c r="H10945" s="28"/>
    </row>
    <row r="10946" spans="8:8" s="24" customFormat="1" ht="12.75" customHeight="1" x14ac:dyDescent="0.2">
      <c r="H10946" s="28"/>
    </row>
    <row r="10947" spans="8:8" s="24" customFormat="1" ht="12.75" customHeight="1" x14ac:dyDescent="0.2">
      <c r="H10947" s="28"/>
    </row>
    <row r="10948" spans="8:8" s="24" customFormat="1" ht="12.75" customHeight="1" x14ac:dyDescent="0.2">
      <c r="H10948" s="28"/>
    </row>
    <row r="10949" spans="8:8" s="24" customFormat="1" ht="12.75" customHeight="1" x14ac:dyDescent="0.2">
      <c r="H10949" s="28"/>
    </row>
    <row r="10950" spans="8:8" s="24" customFormat="1" ht="12.75" customHeight="1" x14ac:dyDescent="0.2">
      <c r="H10950" s="28"/>
    </row>
    <row r="10951" spans="8:8" s="24" customFormat="1" ht="12.75" customHeight="1" x14ac:dyDescent="0.2">
      <c r="H10951" s="28"/>
    </row>
    <row r="10952" spans="8:8" s="24" customFormat="1" ht="12.75" customHeight="1" x14ac:dyDescent="0.2">
      <c r="H10952" s="28"/>
    </row>
    <row r="10953" spans="8:8" s="24" customFormat="1" ht="12.75" customHeight="1" x14ac:dyDescent="0.2">
      <c r="H10953" s="28"/>
    </row>
    <row r="10954" spans="8:8" s="24" customFormat="1" ht="12.75" customHeight="1" x14ac:dyDescent="0.2">
      <c r="H10954" s="28"/>
    </row>
    <row r="10955" spans="8:8" s="24" customFormat="1" ht="12.75" customHeight="1" x14ac:dyDescent="0.2">
      <c r="H10955" s="28"/>
    </row>
    <row r="10956" spans="8:8" s="24" customFormat="1" ht="12.75" customHeight="1" x14ac:dyDescent="0.2">
      <c r="H10956" s="28"/>
    </row>
    <row r="10957" spans="8:8" s="24" customFormat="1" ht="12.75" customHeight="1" x14ac:dyDescent="0.2">
      <c r="H10957" s="28"/>
    </row>
    <row r="10958" spans="8:8" s="24" customFormat="1" ht="12.75" customHeight="1" x14ac:dyDescent="0.2">
      <c r="H10958" s="28"/>
    </row>
    <row r="10959" spans="8:8" s="24" customFormat="1" ht="12.75" customHeight="1" x14ac:dyDescent="0.2">
      <c r="H10959" s="28"/>
    </row>
    <row r="10960" spans="8:8" s="24" customFormat="1" ht="12.75" customHeight="1" x14ac:dyDescent="0.2">
      <c r="H10960" s="28"/>
    </row>
    <row r="10961" spans="8:8" s="24" customFormat="1" ht="12.75" customHeight="1" x14ac:dyDescent="0.2">
      <c r="H10961" s="28"/>
    </row>
    <row r="10962" spans="8:8" s="24" customFormat="1" ht="12.75" customHeight="1" x14ac:dyDescent="0.2">
      <c r="H10962" s="28"/>
    </row>
    <row r="10963" spans="8:8" s="24" customFormat="1" ht="12.75" customHeight="1" x14ac:dyDescent="0.2">
      <c r="H10963" s="28"/>
    </row>
    <row r="10964" spans="8:8" s="24" customFormat="1" ht="12.75" customHeight="1" x14ac:dyDescent="0.2">
      <c r="H10964" s="28"/>
    </row>
    <row r="10965" spans="8:8" s="24" customFormat="1" ht="12.75" customHeight="1" x14ac:dyDescent="0.2">
      <c r="H10965" s="28"/>
    </row>
    <row r="10966" spans="8:8" s="24" customFormat="1" ht="12.75" customHeight="1" x14ac:dyDescent="0.2">
      <c r="H10966" s="28"/>
    </row>
    <row r="10967" spans="8:8" s="24" customFormat="1" ht="12.75" customHeight="1" x14ac:dyDescent="0.2">
      <c r="H10967" s="28"/>
    </row>
    <row r="10968" spans="8:8" s="24" customFormat="1" ht="12.75" customHeight="1" x14ac:dyDescent="0.2">
      <c r="H10968" s="28"/>
    </row>
    <row r="10969" spans="8:8" s="24" customFormat="1" ht="12.75" customHeight="1" x14ac:dyDescent="0.2">
      <c r="H10969" s="28"/>
    </row>
    <row r="10970" spans="8:8" s="24" customFormat="1" ht="12.75" customHeight="1" x14ac:dyDescent="0.2">
      <c r="H10970" s="28"/>
    </row>
    <row r="10971" spans="8:8" s="24" customFormat="1" ht="12.75" customHeight="1" x14ac:dyDescent="0.2">
      <c r="H10971" s="28"/>
    </row>
    <row r="10972" spans="8:8" s="24" customFormat="1" ht="12.75" customHeight="1" x14ac:dyDescent="0.2">
      <c r="H10972" s="28"/>
    </row>
    <row r="10973" spans="8:8" s="24" customFormat="1" ht="12.75" customHeight="1" x14ac:dyDescent="0.2">
      <c r="H10973" s="28"/>
    </row>
    <row r="10974" spans="8:8" s="24" customFormat="1" ht="12.75" customHeight="1" x14ac:dyDescent="0.2">
      <c r="H10974" s="28"/>
    </row>
    <row r="10975" spans="8:8" s="24" customFormat="1" ht="12.75" customHeight="1" x14ac:dyDescent="0.2">
      <c r="H10975" s="28"/>
    </row>
    <row r="10976" spans="8:8" s="24" customFormat="1" ht="12.75" customHeight="1" x14ac:dyDescent="0.2">
      <c r="H10976" s="28"/>
    </row>
    <row r="10977" spans="8:8" s="24" customFormat="1" ht="12.75" customHeight="1" x14ac:dyDescent="0.2">
      <c r="H10977" s="28"/>
    </row>
    <row r="10978" spans="8:8" s="24" customFormat="1" ht="12.75" customHeight="1" x14ac:dyDescent="0.2">
      <c r="H10978" s="28"/>
    </row>
    <row r="10979" spans="8:8" s="24" customFormat="1" ht="12.75" customHeight="1" x14ac:dyDescent="0.2">
      <c r="H10979" s="28"/>
    </row>
    <row r="10980" spans="8:8" s="24" customFormat="1" ht="12.75" customHeight="1" x14ac:dyDescent="0.2">
      <c r="H10980" s="28"/>
    </row>
    <row r="10981" spans="8:8" s="24" customFormat="1" ht="12.75" customHeight="1" x14ac:dyDescent="0.2">
      <c r="H10981" s="28"/>
    </row>
    <row r="10982" spans="8:8" s="24" customFormat="1" ht="12.75" customHeight="1" x14ac:dyDescent="0.2">
      <c r="H10982" s="28"/>
    </row>
    <row r="10983" spans="8:8" s="24" customFormat="1" ht="12.75" customHeight="1" x14ac:dyDescent="0.2">
      <c r="H10983" s="28"/>
    </row>
    <row r="10984" spans="8:8" s="24" customFormat="1" ht="12.75" customHeight="1" x14ac:dyDescent="0.2">
      <c r="H10984" s="28"/>
    </row>
    <row r="10985" spans="8:8" s="24" customFormat="1" ht="12.75" customHeight="1" x14ac:dyDescent="0.2">
      <c r="H10985" s="28"/>
    </row>
    <row r="10986" spans="8:8" s="24" customFormat="1" ht="12.75" customHeight="1" x14ac:dyDescent="0.2">
      <c r="H10986" s="28"/>
    </row>
    <row r="10987" spans="8:8" s="24" customFormat="1" ht="12.75" customHeight="1" x14ac:dyDescent="0.2">
      <c r="H10987" s="28"/>
    </row>
    <row r="10988" spans="8:8" s="24" customFormat="1" ht="12.75" customHeight="1" x14ac:dyDescent="0.2">
      <c r="H10988" s="28"/>
    </row>
    <row r="10989" spans="8:8" s="24" customFormat="1" ht="12.75" customHeight="1" x14ac:dyDescent="0.2">
      <c r="H10989" s="28"/>
    </row>
    <row r="10990" spans="8:8" s="24" customFormat="1" ht="12.75" customHeight="1" x14ac:dyDescent="0.2">
      <c r="H10990" s="28"/>
    </row>
    <row r="10991" spans="8:8" s="24" customFormat="1" ht="12.75" customHeight="1" x14ac:dyDescent="0.2">
      <c r="H10991" s="28"/>
    </row>
    <row r="10992" spans="8:8" s="24" customFormat="1" ht="12.75" customHeight="1" x14ac:dyDescent="0.2">
      <c r="H10992" s="28"/>
    </row>
  </sheetData>
  <sheetProtection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honeticPr fontId="14" type="noConversion"/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46" customWidth="1"/>
    <col min="2" max="2" width="14.42578125" style="46" customWidth="1"/>
    <col min="3" max="3" width="38.28515625" style="70" customWidth="1"/>
    <col min="4" max="4" width="4.5703125" style="46" customWidth="1"/>
    <col min="5" max="5" width="10.5703125" style="46" customWidth="1"/>
    <col min="6" max="6" width="9.85546875" style="46" customWidth="1"/>
    <col min="7" max="7" width="12.7109375" style="46" customWidth="1"/>
    <col min="8" max="16384" width="9.140625" style="46"/>
  </cols>
  <sheetData>
    <row r="1" spans="1:7" ht="16.5" thickBot="1" x14ac:dyDescent="0.25">
      <c r="A1" s="355" t="s">
        <v>1007</v>
      </c>
      <c r="B1" s="355"/>
      <c r="C1" s="356"/>
      <c r="D1" s="355"/>
      <c r="E1" s="355"/>
      <c r="F1" s="355"/>
      <c r="G1" s="355"/>
    </row>
    <row r="2" spans="1:7" ht="13.5" thickTop="1" x14ac:dyDescent="0.2">
      <c r="A2" s="47" t="s">
        <v>1008</v>
      </c>
      <c r="B2" s="48"/>
      <c r="C2" s="357"/>
      <c r="D2" s="357"/>
      <c r="E2" s="357"/>
      <c r="F2" s="357"/>
      <c r="G2" s="358"/>
    </row>
    <row r="3" spans="1:7" x14ac:dyDescent="0.2">
      <c r="A3" s="49" t="s">
        <v>1009</v>
      </c>
      <c r="B3" s="50"/>
      <c r="C3" s="359"/>
      <c r="D3" s="359"/>
      <c r="E3" s="359"/>
      <c r="F3" s="359"/>
      <c r="G3" s="360"/>
    </row>
    <row r="4" spans="1:7" ht="13.5" thickBot="1" x14ac:dyDescent="0.25">
      <c r="A4" s="51" t="s">
        <v>1010</v>
      </c>
      <c r="B4" s="52"/>
      <c r="C4" s="361"/>
      <c r="D4" s="361"/>
      <c r="E4" s="361"/>
      <c r="F4" s="361"/>
      <c r="G4" s="362"/>
    </row>
    <row r="5" spans="1:7" ht="14.25" thickTop="1" thickBot="1" x14ac:dyDescent="0.25">
      <c r="B5" s="53"/>
      <c r="C5" s="54"/>
      <c r="D5" s="55"/>
    </row>
    <row r="6" spans="1:7" ht="13.5" thickBot="1" x14ac:dyDescent="0.25">
      <c r="A6" s="56" t="s">
        <v>1011</v>
      </c>
      <c r="B6" s="57" t="s">
        <v>1012</v>
      </c>
      <c r="C6" s="58" t="s">
        <v>1013</v>
      </c>
      <c r="D6" s="59" t="s">
        <v>1014</v>
      </c>
      <c r="E6" s="60" t="s">
        <v>1015</v>
      </c>
      <c r="F6" s="61" t="s">
        <v>1016</v>
      </c>
      <c r="G6" s="62" t="s">
        <v>1017</v>
      </c>
    </row>
    <row r="7" spans="1:7" ht="14.25" thickTop="1" thickBot="1" x14ac:dyDescent="0.25">
      <c r="A7" s="63"/>
      <c r="B7" s="64"/>
      <c r="C7" s="65"/>
      <c r="D7" s="66"/>
      <c r="E7" s="67"/>
      <c r="F7" s="68"/>
      <c r="G7" s="69"/>
    </row>
  </sheetData>
  <sheetProtection sheet="1"/>
  <mergeCells count="4">
    <mergeCell ref="A1:G1"/>
    <mergeCell ref="C2:G2"/>
    <mergeCell ref="C3:G3"/>
    <mergeCell ref="C4:G4"/>
  </mergeCells>
  <phoneticPr fontId="14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showGridLines="0" workbookViewId="0">
      <selection activeCell="A4" sqref="A4:H4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140625" customWidth="1"/>
  </cols>
  <sheetData>
    <row r="1" spans="1:15" ht="13.9" customHeight="1" thickTop="1" x14ac:dyDescent="0.2">
      <c r="A1" s="15" t="s">
        <v>990</v>
      </c>
      <c r="B1" s="20" t="str">
        <f>Stavba!CisloStavby</f>
        <v>AAA1504</v>
      </c>
      <c r="C1" s="23" t="str">
        <f>Stavba!NazevStavby</f>
        <v>Modernizace budov v areálu IVEP, a. s.</v>
      </c>
      <c r="D1" s="23"/>
      <c r="E1" s="23"/>
      <c r="F1" s="23"/>
      <c r="G1" s="16"/>
      <c r="H1" s="25"/>
    </row>
    <row r="2" spans="1:15" ht="13.9" customHeight="1" thickBot="1" x14ac:dyDescent="0.25">
      <c r="A2" s="17" t="s">
        <v>1006</v>
      </c>
      <c r="B2" s="113" t="s">
        <v>1021</v>
      </c>
      <c r="C2" s="364" t="s">
        <v>745</v>
      </c>
      <c r="D2" s="352"/>
      <c r="E2" s="352"/>
      <c r="F2" s="352"/>
      <c r="G2" s="18" t="s">
        <v>993</v>
      </c>
      <c r="H2" s="323" t="s">
        <v>994</v>
      </c>
      <c r="O2" s="8" t="s">
        <v>1096</v>
      </c>
    </row>
    <row r="3" spans="1:15" ht="13.9" customHeight="1" thickTop="1" x14ac:dyDescent="0.2">
      <c r="H3" s="27"/>
    </row>
    <row r="4" spans="1:15" ht="17.45" customHeight="1" x14ac:dyDescent="0.25">
      <c r="A4" s="351" t="s">
        <v>995</v>
      </c>
      <c r="B4" s="351"/>
      <c r="C4" s="351"/>
      <c r="D4" s="351"/>
      <c r="E4" s="351"/>
      <c r="F4" s="351"/>
      <c r="G4" s="351"/>
      <c r="H4" s="351"/>
    </row>
    <row r="5" spans="1:15" ht="13.15" customHeight="1" x14ac:dyDescent="0.2">
      <c r="H5" s="27"/>
    </row>
    <row r="6" spans="1:15" ht="15.6" customHeight="1" x14ac:dyDescent="0.25">
      <c r="A6" s="24" t="s">
        <v>1003</v>
      </c>
      <c r="B6" s="21" t="str">
        <f>B2</f>
        <v>01</v>
      </c>
      <c r="H6" s="27"/>
    </row>
    <row r="7" spans="1:15" ht="15.6" customHeight="1" x14ac:dyDescent="0.25">
      <c r="B7" s="366" t="str">
        <f>C2</f>
        <v>Fasády admin. budovy a přiléhajících hal, zateplení střech</v>
      </c>
      <c r="C7" s="367"/>
      <c r="D7" s="367"/>
      <c r="E7" s="367"/>
      <c r="F7" s="367"/>
      <c r="G7" s="367"/>
      <c r="H7" s="368"/>
    </row>
    <row r="8" spans="1:15" ht="13.15" customHeight="1" x14ac:dyDescent="0.2">
      <c r="H8" s="27"/>
    </row>
    <row r="9" spans="1:15" ht="12.75" customHeight="1" x14ac:dyDescent="0.2">
      <c r="A9" s="24" t="s">
        <v>1005</v>
      </c>
      <c r="B9" s="24"/>
      <c r="C9" s="24"/>
      <c r="D9" s="24"/>
      <c r="E9" s="24"/>
      <c r="F9" s="24"/>
      <c r="G9" s="24"/>
      <c r="H9" s="28"/>
      <c r="I9" s="24"/>
      <c r="J9" s="24"/>
    </row>
    <row r="10" spans="1:15" ht="12.75" customHeight="1" x14ac:dyDescent="0.2">
      <c r="A10" s="24"/>
      <c r="B10" s="24"/>
      <c r="C10" s="24"/>
      <c r="D10" s="24"/>
      <c r="E10" s="24"/>
      <c r="F10" s="24"/>
      <c r="G10" s="24"/>
      <c r="H10" s="28"/>
      <c r="I10" s="24"/>
      <c r="J10" s="24"/>
    </row>
    <row r="11" spans="1:15" ht="12.75" customHeight="1" x14ac:dyDescent="0.2">
      <c r="A11" s="24"/>
      <c r="B11" s="24"/>
      <c r="C11" s="24"/>
      <c r="D11" s="24"/>
      <c r="E11" s="24"/>
      <c r="F11" s="24"/>
      <c r="G11" s="24"/>
      <c r="H11" s="28"/>
      <c r="I11" s="24"/>
      <c r="J11" s="24"/>
    </row>
    <row r="12" spans="1:15" ht="12.75" customHeight="1" x14ac:dyDescent="0.2">
      <c r="A12" s="24"/>
      <c r="B12" s="24"/>
      <c r="C12" s="24"/>
      <c r="D12" s="24"/>
      <c r="E12" s="24"/>
      <c r="F12" s="24"/>
      <c r="G12" s="24"/>
      <c r="H12" s="28"/>
      <c r="I12" s="24"/>
      <c r="J12" s="24"/>
    </row>
    <row r="13" spans="1:15" ht="12.75" customHeight="1" x14ac:dyDescent="0.2">
      <c r="A13" s="24"/>
      <c r="B13" s="24"/>
      <c r="C13" s="24"/>
      <c r="D13" s="24"/>
      <c r="E13" s="24"/>
      <c r="F13" s="24"/>
      <c r="G13" s="24"/>
      <c r="H13" s="28"/>
      <c r="I13" s="24"/>
      <c r="J13" s="24"/>
    </row>
    <row r="14" spans="1:15" ht="12.75" customHeight="1" x14ac:dyDescent="0.2">
      <c r="A14" s="24" t="s">
        <v>1097</v>
      </c>
      <c r="B14" s="24"/>
      <c r="C14" s="24"/>
      <c r="D14" s="24"/>
      <c r="E14" s="24"/>
      <c r="F14" s="24"/>
      <c r="G14" s="24"/>
      <c r="H14" s="28"/>
      <c r="I14" s="24"/>
      <c r="J14" s="24"/>
    </row>
    <row r="15" spans="1:15" ht="12.75" customHeight="1" x14ac:dyDescent="0.2">
      <c r="A15" s="24"/>
      <c r="B15" s="24"/>
      <c r="C15" s="24"/>
      <c r="D15" s="24"/>
      <c r="E15" s="24"/>
      <c r="F15" s="24"/>
      <c r="G15" s="24"/>
      <c r="H15" s="28"/>
      <c r="I15" s="24"/>
      <c r="J15" s="24"/>
    </row>
    <row r="16" spans="1:15" ht="12.75" customHeight="1" thickBot="1" x14ac:dyDescent="0.25">
      <c r="A16" s="114" t="s">
        <v>1098</v>
      </c>
      <c r="B16" s="115"/>
      <c r="C16" s="115"/>
      <c r="D16" s="115"/>
      <c r="E16" s="115"/>
      <c r="F16" s="115"/>
      <c r="G16" s="115"/>
      <c r="H16" s="116"/>
      <c r="I16" s="24"/>
      <c r="J16" s="24"/>
    </row>
    <row r="17" spans="1:55" ht="12.75" customHeight="1" x14ac:dyDescent="0.2">
      <c r="A17" s="122" t="s">
        <v>1099</v>
      </c>
      <c r="B17" s="123"/>
      <c r="C17" s="124"/>
      <c r="D17" s="124"/>
      <c r="E17" s="124"/>
      <c r="F17" s="124"/>
      <c r="G17" s="125"/>
      <c r="H17" s="126" t="s">
        <v>1100</v>
      </c>
      <c r="I17" s="24"/>
      <c r="J17" s="24"/>
    </row>
    <row r="18" spans="1:55" ht="12.75" customHeight="1" x14ac:dyDescent="0.2">
      <c r="A18" s="120" t="s">
        <v>1101</v>
      </c>
      <c r="B18" s="118" t="s">
        <v>1102</v>
      </c>
      <c r="C18" s="117"/>
      <c r="D18" s="117"/>
      <c r="E18" s="117"/>
      <c r="F18" s="117"/>
      <c r="G18" s="119"/>
      <c r="H18" s="121">
        <f>'01 AAA0401 Pol'!G980</f>
        <v>0</v>
      </c>
      <c r="I18" s="24"/>
      <c r="J18" s="24"/>
      <c r="O18">
        <f>'01 AAA0401 Pol'!AN981</f>
        <v>0</v>
      </c>
      <c r="P18">
        <f>'01 AAA0401 Pol'!AO981</f>
        <v>0</v>
      </c>
    </row>
    <row r="19" spans="1:55" ht="12.75" customHeight="1" x14ac:dyDescent="0.2">
      <c r="A19" s="120" t="s">
        <v>1103</v>
      </c>
      <c r="B19" s="118" t="s">
        <v>1104</v>
      </c>
      <c r="C19" s="117"/>
      <c r="D19" s="117"/>
      <c r="E19" s="117"/>
      <c r="F19" s="117"/>
      <c r="G19" s="119"/>
      <c r="H19" s="121">
        <f>'01 AAA0402 Pol'!G135</f>
        <v>0</v>
      </c>
      <c r="I19" s="24"/>
      <c r="J19" s="24"/>
      <c r="O19">
        <f>'01 AAA0402 Pol'!AN136</f>
        <v>0</v>
      </c>
      <c r="P19">
        <f>'01 AAA0402 Pol'!AO136</f>
        <v>0</v>
      </c>
    </row>
    <row r="20" spans="1:55" ht="12.75" customHeight="1" x14ac:dyDescent="0.2">
      <c r="A20" s="120" t="s">
        <v>1105</v>
      </c>
      <c r="B20" s="118" t="s">
        <v>1106</v>
      </c>
      <c r="C20" s="117"/>
      <c r="D20" s="117"/>
      <c r="E20" s="117"/>
      <c r="F20" s="117"/>
      <c r="G20" s="119"/>
      <c r="H20" s="121">
        <f>'01 AAA0403 Pol'!G243</f>
        <v>0</v>
      </c>
      <c r="I20" s="24"/>
      <c r="J20" s="24"/>
      <c r="O20">
        <f>'01 AAA0403 Pol'!AN244</f>
        <v>0</v>
      </c>
      <c r="P20">
        <f>'01 AAA0403 Pol'!AO244</f>
        <v>0</v>
      </c>
    </row>
    <row r="21" spans="1:55" ht="12.75" customHeight="1" x14ac:dyDescent="0.2">
      <c r="A21" s="120" t="s">
        <v>1107</v>
      </c>
      <c r="B21" s="118" t="s">
        <v>1108</v>
      </c>
      <c r="C21" s="117"/>
      <c r="D21" s="117"/>
      <c r="E21" s="117"/>
      <c r="F21" s="117"/>
      <c r="G21" s="119"/>
      <c r="H21" s="121">
        <f>'01 AAA0404 Pol'!G14</f>
        <v>0</v>
      </c>
      <c r="I21" s="24"/>
      <c r="J21" s="24"/>
      <c r="O21">
        <f>'01 AAA0404 Pol'!AN15</f>
        <v>0</v>
      </c>
      <c r="P21">
        <f>'01 AAA0404 Pol'!AO15</f>
        <v>0</v>
      </c>
    </row>
    <row r="22" spans="1:55" ht="12.75" customHeight="1" x14ac:dyDescent="0.2">
      <c r="A22" s="120" t="s">
        <v>1109</v>
      </c>
      <c r="B22" s="118" t="s">
        <v>1110</v>
      </c>
      <c r="C22" s="117"/>
      <c r="D22" s="117"/>
      <c r="E22" s="117"/>
      <c r="F22" s="117"/>
      <c r="G22" s="119"/>
      <c r="H22" s="121">
        <f>'01 AAA0405 Pol'!G14</f>
        <v>0</v>
      </c>
      <c r="I22" s="24"/>
      <c r="J22" s="24"/>
      <c r="O22">
        <f>'01 AAA0405 Pol'!AN15</f>
        <v>0</v>
      </c>
      <c r="P22">
        <f>'01 AAA0405 Pol'!AO15</f>
        <v>0</v>
      </c>
    </row>
    <row r="23" spans="1:55" ht="12.75" customHeight="1" thickBot="1" x14ac:dyDescent="0.25">
      <c r="A23" s="127"/>
      <c r="B23" s="128" t="s">
        <v>1111</v>
      </c>
      <c r="C23" s="129"/>
      <c r="D23" s="130" t="str">
        <f>B2</f>
        <v>01</v>
      </c>
      <c r="E23" s="129"/>
      <c r="F23" s="129"/>
      <c r="G23" s="131"/>
      <c r="H23" s="132">
        <f>SUM(H18:H22)</f>
        <v>0</v>
      </c>
      <c r="I23" s="24"/>
      <c r="J23" s="24"/>
    </row>
    <row r="24" spans="1:55" ht="12.75" customHeight="1" x14ac:dyDescent="0.2">
      <c r="A24" s="24"/>
      <c r="B24" s="24"/>
      <c r="C24" s="24"/>
      <c r="D24" s="24"/>
      <c r="E24" s="24"/>
      <c r="F24" s="24"/>
      <c r="G24" s="24"/>
      <c r="H24" s="28"/>
      <c r="I24" s="24"/>
      <c r="J24" s="24"/>
    </row>
    <row r="25" spans="1:55" ht="13.5" thickBot="1" x14ac:dyDescent="0.25">
      <c r="A25" s="114" t="s">
        <v>666</v>
      </c>
      <c r="B25" s="115"/>
      <c r="C25" s="115"/>
      <c r="D25" s="159" t="s">
        <v>1101</v>
      </c>
      <c r="E25" s="365" t="s">
        <v>1102</v>
      </c>
      <c r="F25" s="365"/>
      <c r="G25" s="365"/>
      <c r="H25" s="365"/>
      <c r="I25" s="24"/>
      <c r="J25" s="24"/>
      <c r="BC25" s="218" t="str">
        <f>E25</f>
        <v>Fasády admin. budovy a přiléhajících hal</v>
      </c>
    </row>
    <row r="26" spans="1:55" ht="12.75" customHeight="1" x14ac:dyDescent="0.2">
      <c r="A26" s="122" t="s">
        <v>667</v>
      </c>
      <c r="B26" s="123"/>
      <c r="C26" s="124"/>
      <c r="D26" s="124"/>
      <c r="E26" s="124"/>
      <c r="F26" s="124"/>
      <c r="G26" s="125"/>
      <c r="H26" s="126" t="s">
        <v>1100</v>
      </c>
      <c r="I26" s="24"/>
      <c r="J26" s="24"/>
    </row>
    <row r="27" spans="1:55" ht="12.75" customHeight="1" x14ac:dyDescent="0.2">
      <c r="A27" s="120" t="s">
        <v>1029</v>
      </c>
      <c r="B27" s="118" t="s">
        <v>1030</v>
      </c>
      <c r="C27" s="117"/>
      <c r="D27" s="117"/>
      <c r="E27" s="117"/>
      <c r="F27" s="117"/>
      <c r="G27" s="119"/>
      <c r="H27" s="219">
        <f>'01 AAA0401 Pol'!F8</f>
        <v>0</v>
      </c>
      <c r="I27" s="24"/>
      <c r="J27" s="24"/>
    </row>
    <row r="28" spans="1:55" ht="12.75" customHeight="1" x14ac:dyDescent="0.2">
      <c r="A28" s="120" t="s">
        <v>1033</v>
      </c>
      <c r="B28" s="118" t="s">
        <v>1034</v>
      </c>
      <c r="C28" s="117"/>
      <c r="D28" s="117"/>
      <c r="E28" s="117"/>
      <c r="F28" s="117"/>
      <c r="G28" s="119"/>
      <c r="H28" s="219">
        <f>'01 AAA0401 Pol'!F15</f>
        <v>0</v>
      </c>
      <c r="I28" s="24"/>
      <c r="J28" s="24"/>
    </row>
    <row r="29" spans="1:55" ht="12.75" customHeight="1" x14ac:dyDescent="0.2">
      <c r="A29" s="120" t="s">
        <v>1035</v>
      </c>
      <c r="B29" s="118" t="s">
        <v>1036</v>
      </c>
      <c r="C29" s="117"/>
      <c r="D29" s="117"/>
      <c r="E29" s="117"/>
      <c r="F29" s="117"/>
      <c r="G29" s="119"/>
      <c r="H29" s="219">
        <f>'01 AAA0401 Pol'!F22</f>
        <v>0</v>
      </c>
      <c r="I29" s="24"/>
      <c r="J29" s="24"/>
    </row>
    <row r="30" spans="1:55" ht="12.75" customHeight="1" x14ac:dyDescent="0.2">
      <c r="A30" s="120" t="s">
        <v>1041</v>
      </c>
      <c r="B30" s="118" t="s">
        <v>1042</v>
      </c>
      <c r="C30" s="117"/>
      <c r="D30" s="117"/>
      <c r="E30" s="117"/>
      <c r="F30" s="117"/>
      <c r="G30" s="119"/>
      <c r="H30" s="219">
        <f>'01 AAA0401 Pol'!F404</f>
        <v>0</v>
      </c>
      <c r="I30" s="24"/>
      <c r="J30" s="24"/>
    </row>
    <row r="31" spans="1:55" ht="12.75" customHeight="1" x14ac:dyDescent="0.2">
      <c r="A31" s="120" t="s">
        <v>1045</v>
      </c>
      <c r="B31" s="118" t="s">
        <v>1046</v>
      </c>
      <c r="C31" s="117"/>
      <c r="D31" s="117"/>
      <c r="E31" s="117"/>
      <c r="F31" s="117"/>
      <c r="G31" s="119"/>
      <c r="H31" s="219">
        <f>'01 AAA0401 Pol'!F415</f>
        <v>0</v>
      </c>
      <c r="I31" s="24"/>
      <c r="J31" s="24"/>
    </row>
    <row r="32" spans="1:55" ht="12.75" customHeight="1" x14ac:dyDescent="0.2">
      <c r="A32" s="120" t="s">
        <v>1047</v>
      </c>
      <c r="B32" s="118" t="s">
        <v>1048</v>
      </c>
      <c r="C32" s="117"/>
      <c r="D32" s="117"/>
      <c r="E32" s="117"/>
      <c r="F32" s="117"/>
      <c r="G32" s="119"/>
      <c r="H32" s="219">
        <f>'01 AAA0401 Pol'!F500</f>
        <v>0</v>
      </c>
      <c r="I32" s="24"/>
      <c r="J32" s="24"/>
    </row>
    <row r="33" spans="1:55" ht="12.75" customHeight="1" x14ac:dyDescent="0.2">
      <c r="A33" s="120" t="s">
        <v>1049</v>
      </c>
      <c r="B33" s="118" t="s">
        <v>1050</v>
      </c>
      <c r="C33" s="117"/>
      <c r="D33" s="117"/>
      <c r="E33" s="117"/>
      <c r="F33" s="117"/>
      <c r="G33" s="119"/>
      <c r="H33" s="219">
        <f>'01 AAA0401 Pol'!F503</f>
        <v>0</v>
      </c>
      <c r="I33" s="24"/>
      <c r="J33" s="24"/>
    </row>
    <row r="34" spans="1:55" ht="12.75" customHeight="1" x14ac:dyDescent="0.2">
      <c r="A34" s="120" t="s">
        <v>1051</v>
      </c>
      <c r="B34" s="118" t="s">
        <v>1052</v>
      </c>
      <c r="C34" s="117"/>
      <c r="D34" s="117"/>
      <c r="E34" s="117"/>
      <c r="F34" s="117"/>
      <c r="G34" s="119"/>
      <c r="H34" s="219">
        <f>'01 AAA0401 Pol'!F544</f>
        <v>0</v>
      </c>
      <c r="I34" s="24"/>
      <c r="J34" s="24"/>
    </row>
    <row r="35" spans="1:55" ht="12.75" customHeight="1" x14ac:dyDescent="0.2">
      <c r="A35" s="120" t="s">
        <v>1057</v>
      </c>
      <c r="B35" s="118" t="s">
        <v>1058</v>
      </c>
      <c r="C35" s="117"/>
      <c r="D35" s="117"/>
      <c r="E35" s="117"/>
      <c r="F35" s="117"/>
      <c r="G35" s="119"/>
      <c r="H35" s="219">
        <f>'01 AAA0401 Pol'!F550</f>
        <v>0</v>
      </c>
      <c r="I35" s="24"/>
      <c r="J35" s="24"/>
    </row>
    <row r="36" spans="1:55" ht="12.75" customHeight="1" x14ac:dyDescent="0.2">
      <c r="A36" s="120" t="s">
        <v>1061</v>
      </c>
      <c r="B36" s="118" t="s">
        <v>1062</v>
      </c>
      <c r="C36" s="117"/>
      <c r="D36" s="117"/>
      <c r="E36" s="117"/>
      <c r="F36" s="117"/>
      <c r="G36" s="119"/>
      <c r="H36" s="219">
        <f>'01 AAA0401 Pol'!F721</f>
        <v>0</v>
      </c>
      <c r="I36" s="24"/>
      <c r="J36" s="24"/>
    </row>
    <row r="37" spans="1:55" ht="12.75" customHeight="1" x14ac:dyDescent="0.2">
      <c r="A37" s="120" t="s">
        <v>1063</v>
      </c>
      <c r="B37" s="118" t="s">
        <v>1064</v>
      </c>
      <c r="C37" s="117"/>
      <c r="D37" s="117"/>
      <c r="E37" s="117"/>
      <c r="F37" s="117"/>
      <c r="G37" s="119"/>
      <c r="H37" s="219">
        <f>'01 AAA0401 Pol'!F780</f>
        <v>0</v>
      </c>
      <c r="I37" s="24"/>
      <c r="J37" s="24"/>
    </row>
    <row r="38" spans="1:55" ht="12.75" customHeight="1" x14ac:dyDescent="0.2">
      <c r="A38" s="120" t="s">
        <v>1065</v>
      </c>
      <c r="B38" s="118" t="s">
        <v>1066</v>
      </c>
      <c r="C38" s="117"/>
      <c r="D38" s="117"/>
      <c r="E38" s="117"/>
      <c r="F38" s="117"/>
      <c r="G38" s="119"/>
      <c r="H38" s="219">
        <f>'01 AAA0401 Pol'!F832</f>
        <v>0</v>
      </c>
      <c r="I38" s="24"/>
      <c r="J38" s="24"/>
    </row>
    <row r="39" spans="1:55" ht="12.75" customHeight="1" x14ac:dyDescent="0.2">
      <c r="A39" s="120" t="s">
        <v>1067</v>
      </c>
      <c r="B39" s="118" t="s">
        <v>1068</v>
      </c>
      <c r="C39" s="117"/>
      <c r="D39" s="117"/>
      <c r="E39" s="117"/>
      <c r="F39" s="117"/>
      <c r="G39" s="119"/>
      <c r="H39" s="219">
        <f>'01 AAA0401 Pol'!F864</f>
        <v>0</v>
      </c>
      <c r="I39" s="24"/>
      <c r="J39" s="24"/>
    </row>
    <row r="40" spans="1:55" ht="12.75" customHeight="1" x14ac:dyDescent="0.2">
      <c r="A40" s="120" t="s">
        <v>1069</v>
      </c>
      <c r="B40" s="118" t="s">
        <v>1070</v>
      </c>
      <c r="C40" s="117"/>
      <c r="D40" s="117"/>
      <c r="E40" s="117"/>
      <c r="F40" s="117"/>
      <c r="G40" s="119"/>
      <c r="H40" s="219">
        <f>'01 AAA0401 Pol'!F901</f>
        <v>0</v>
      </c>
      <c r="I40" s="24"/>
      <c r="J40" s="24"/>
    </row>
    <row r="41" spans="1:55" ht="12.75" customHeight="1" x14ac:dyDescent="0.2">
      <c r="A41" s="120" t="s">
        <v>1071</v>
      </c>
      <c r="B41" s="118" t="s">
        <v>1072</v>
      </c>
      <c r="C41" s="117"/>
      <c r="D41" s="117"/>
      <c r="E41" s="117"/>
      <c r="F41" s="117"/>
      <c r="G41" s="119"/>
      <c r="H41" s="219">
        <f>'01 AAA0401 Pol'!F916</f>
        <v>0</v>
      </c>
      <c r="I41" s="24"/>
      <c r="J41" s="24"/>
    </row>
    <row r="42" spans="1:55" ht="12.75" customHeight="1" x14ac:dyDescent="0.2">
      <c r="A42" s="120" t="s">
        <v>1073</v>
      </c>
      <c r="B42" s="118" t="s">
        <v>1074</v>
      </c>
      <c r="C42" s="117"/>
      <c r="D42" s="117"/>
      <c r="E42" s="117"/>
      <c r="F42" s="117"/>
      <c r="G42" s="119"/>
      <c r="H42" s="219">
        <f>'01 AAA0401 Pol'!F949</f>
        <v>0</v>
      </c>
      <c r="I42" s="24"/>
      <c r="J42" s="24"/>
    </row>
    <row r="43" spans="1:55" ht="12.75" customHeight="1" x14ac:dyDescent="0.2">
      <c r="A43" s="120" t="s">
        <v>1093</v>
      </c>
      <c r="B43" s="118" t="s">
        <v>1094</v>
      </c>
      <c r="C43" s="117"/>
      <c r="D43" s="117"/>
      <c r="E43" s="117"/>
      <c r="F43" s="117"/>
      <c r="G43" s="119"/>
      <c r="H43" s="219">
        <f>'01 AAA0401 Pol'!F957</f>
        <v>0</v>
      </c>
      <c r="I43" s="24"/>
      <c r="J43" s="24"/>
    </row>
    <row r="44" spans="1:55" ht="12.75" customHeight="1" thickBot="1" x14ac:dyDescent="0.25">
      <c r="A44" s="127"/>
      <c r="B44" s="128" t="s">
        <v>668</v>
      </c>
      <c r="C44" s="129"/>
      <c r="D44" s="130" t="str">
        <f>D25</f>
        <v>AAA0401</v>
      </c>
      <c r="E44" s="129"/>
      <c r="F44" s="129"/>
      <c r="G44" s="131"/>
      <c r="H44" s="220">
        <f>SUM(H27:H43)</f>
        <v>0</v>
      </c>
      <c r="I44" s="24"/>
      <c r="J44" s="24"/>
    </row>
    <row r="45" spans="1:55" ht="12.75" customHeight="1" x14ac:dyDescent="0.2">
      <c r="A45" s="24"/>
      <c r="B45" s="24"/>
      <c r="C45" s="24"/>
      <c r="D45" s="24"/>
      <c r="E45" s="24"/>
      <c r="F45" s="24"/>
      <c r="G45" s="24"/>
      <c r="H45" s="28"/>
      <c r="I45" s="24"/>
      <c r="J45" s="24"/>
    </row>
    <row r="46" spans="1:55" ht="13.5" thickBot="1" x14ac:dyDescent="0.25">
      <c r="A46" s="114" t="s">
        <v>666</v>
      </c>
      <c r="B46" s="115"/>
      <c r="C46" s="115"/>
      <c r="D46" s="159" t="s">
        <v>1103</v>
      </c>
      <c r="E46" s="365" t="s">
        <v>1104</v>
      </c>
      <c r="F46" s="365"/>
      <c r="G46" s="365"/>
      <c r="H46" s="365"/>
      <c r="I46" s="24"/>
      <c r="J46" s="24"/>
      <c r="BC46" s="218" t="str">
        <f>E46</f>
        <v>Úpravy venkovních ploch</v>
      </c>
    </row>
    <row r="47" spans="1:55" ht="12.75" customHeight="1" x14ac:dyDescent="0.2">
      <c r="A47" s="122" t="s">
        <v>667</v>
      </c>
      <c r="B47" s="123"/>
      <c r="C47" s="124"/>
      <c r="D47" s="124"/>
      <c r="E47" s="124"/>
      <c r="F47" s="124"/>
      <c r="G47" s="125"/>
      <c r="H47" s="126" t="s">
        <v>1100</v>
      </c>
      <c r="I47" s="24"/>
      <c r="J47" s="24"/>
    </row>
    <row r="48" spans="1:55" ht="12.75" customHeight="1" x14ac:dyDescent="0.2">
      <c r="A48" s="120" t="s">
        <v>1027</v>
      </c>
      <c r="B48" s="118" t="s">
        <v>1028</v>
      </c>
      <c r="C48" s="117"/>
      <c r="D48" s="117"/>
      <c r="E48" s="117"/>
      <c r="F48" s="117"/>
      <c r="G48" s="119"/>
      <c r="H48" s="219">
        <f>'01 AAA0402 Pol'!F8</f>
        <v>0</v>
      </c>
      <c r="I48" s="24"/>
      <c r="J48" s="24"/>
    </row>
    <row r="49" spans="1:55" ht="12.75" customHeight="1" x14ac:dyDescent="0.2">
      <c r="A49" s="120" t="s">
        <v>1031</v>
      </c>
      <c r="B49" s="118" t="s">
        <v>1032</v>
      </c>
      <c r="C49" s="117"/>
      <c r="D49" s="117"/>
      <c r="E49" s="117"/>
      <c r="F49" s="117"/>
      <c r="G49" s="119"/>
      <c r="H49" s="219">
        <f>'01 AAA0402 Pol'!F36</f>
        <v>0</v>
      </c>
      <c r="I49" s="24"/>
      <c r="J49" s="24"/>
    </row>
    <row r="50" spans="1:55" x14ac:dyDescent="0.2">
      <c r="A50" s="120" t="s">
        <v>1037</v>
      </c>
      <c r="B50" s="118" t="s">
        <v>1038</v>
      </c>
      <c r="C50" s="117"/>
      <c r="D50" s="117"/>
      <c r="E50" s="117"/>
      <c r="F50" s="117"/>
      <c r="G50" s="119"/>
      <c r="H50" s="219">
        <f>'01 AAA0402 Pol'!F41</f>
        <v>0</v>
      </c>
    </row>
    <row r="51" spans="1:55" x14ac:dyDescent="0.2">
      <c r="A51" s="120" t="s">
        <v>1039</v>
      </c>
      <c r="B51" s="118" t="s">
        <v>1040</v>
      </c>
      <c r="C51" s="117"/>
      <c r="D51" s="117"/>
      <c r="E51" s="117"/>
      <c r="F51" s="117"/>
      <c r="G51" s="119"/>
      <c r="H51" s="219">
        <f>'01 AAA0402 Pol'!F56</f>
        <v>0</v>
      </c>
    </row>
    <row r="52" spans="1:55" x14ac:dyDescent="0.2">
      <c r="A52" s="120" t="s">
        <v>1043</v>
      </c>
      <c r="B52" s="118" t="s">
        <v>1044</v>
      </c>
      <c r="C52" s="117"/>
      <c r="D52" s="117"/>
      <c r="E52" s="117"/>
      <c r="F52" s="117"/>
      <c r="G52" s="119"/>
      <c r="H52" s="219">
        <f>'01 AAA0402 Pol'!F77</f>
        <v>0</v>
      </c>
    </row>
    <row r="53" spans="1:55" x14ac:dyDescent="0.2">
      <c r="A53" s="120" t="s">
        <v>1049</v>
      </c>
      <c r="B53" s="118" t="s">
        <v>1050</v>
      </c>
      <c r="C53" s="117"/>
      <c r="D53" s="117"/>
      <c r="E53" s="117"/>
      <c r="F53" s="117"/>
      <c r="G53" s="119"/>
      <c r="H53" s="219">
        <f>'01 AAA0402 Pol'!F92</f>
        <v>0</v>
      </c>
    </row>
    <row r="54" spans="1:55" x14ac:dyDescent="0.2">
      <c r="A54" s="120" t="s">
        <v>1055</v>
      </c>
      <c r="B54" s="118" t="s">
        <v>1056</v>
      </c>
      <c r="C54" s="117"/>
      <c r="D54" s="117"/>
      <c r="E54" s="117"/>
      <c r="F54" s="117"/>
      <c r="G54" s="119"/>
      <c r="H54" s="219">
        <f>'01 AAA0402 Pol'!F99</f>
        <v>0</v>
      </c>
    </row>
    <row r="55" spans="1:55" x14ac:dyDescent="0.2">
      <c r="A55" s="120" t="s">
        <v>1093</v>
      </c>
      <c r="B55" s="118" t="s">
        <v>1094</v>
      </c>
      <c r="C55" s="117"/>
      <c r="D55" s="117"/>
      <c r="E55" s="117"/>
      <c r="F55" s="117"/>
      <c r="G55" s="119"/>
      <c r="H55" s="219">
        <f>'01 AAA0402 Pol'!F115</f>
        <v>0</v>
      </c>
    </row>
    <row r="56" spans="1:55" ht="13.5" thickBot="1" x14ac:dyDescent="0.25">
      <c r="A56" s="127"/>
      <c r="B56" s="128" t="s">
        <v>668</v>
      </c>
      <c r="C56" s="129"/>
      <c r="D56" s="130" t="str">
        <f>D46</f>
        <v>AAA0402</v>
      </c>
      <c r="E56" s="129"/>
      <c r="F56" s="129"/>
      <c r="G56" s="131"/>
      <c r="H56" s="220">
        <f>SUM(H48:H55)</f>
        <v>0</v>
      </c>
    </row>
    <row r="58" spans="1:55" ht="13.5" thickBot="1" x14ac:dyDescent="0.25">
      <c r="A58" s="114" t="s">
        <v>666</v>
      </c>
      <c r="B58" s="114"/>
      <c r="C58" s="114"/>
      <c r="D58" s="221" t="s">
        <v>1105</v>
      </c>
      <c r="E58" s="363" t="s">
        <v>1106</v>
      </c>
      <c r="F58" s="363"/>
      <c r="G58" s="363"/>
      <c r="H58" s="363"/>
      <c r="BC58" s="218" t="str">
        <f>E58</f>
        <v>Hromosvod a venkovní osvětlení</v>
      </c>
    </row>
    <row r="59" spans="1:55" x14ac:dyDescent="0.2">
      <c r="A59" s="227" t="s">
        <v>667</v>
      </c>
      <c r="B59" s="228"/>
      <c r="C59" s="229"/>
      <c r="D59" s="229"/>
      <c r="E59" s="229"/>
      <c r="F59" s="229"/>
      <c r="G59" s="230"/>
      <c r="H59" s="231" t="s">
        <v>1100</v>
      </c>
    </row>
    <row r="60" spans="1:55" x14ac:dyDescent="0.2">
      <c r="A60" s="225" t="s">
        <v>1075</v>
      </c>
      <c r="B60" s="223" t="s">
        <v>1076</v>
      </c>
      <c r="C60" s="222"/>
      <c r="D60" s="222"/>
      <c r="E60" s="222"/>
      <c r="F60" s="222"/>
      <c r="G60" s="224"/>
      <c r="H60" s="226">
        <f>'01 AAA0403 Pol'!F216</f>
        <v>0</v>
      </c>
    </row>
    <row r="61" spans="1:55" x14ac:dyDescent="0.2">
      <c r="A61" s="225" t="s">
        <v>1077</v>
      </c>
      <c r="B61" s="223" t="s">
        <v>1078</v>
      </c>
      <c r="C61" s="222"/>
      <c r="D61" s="222"/>
      <c r="E61" s="222"/>
      <c r="F61" s="222"/>
      <c r="G61" s="224"/>
      <c r="H61" s="226">
        <f>'01 AAA0403 Pol'!F102</f>
        <v>0</v>
      </c>
    </row>
    <row r="62" spans="1:55" x14ac:dyDescent="0.2">
      <c r="A62" s="225" t="s">
        <v>1079</v>
      </c>
      <c r="B62" s="223" t="s">
        <v>1080</v>
      </c>
      <c r="C62" s="222"/>
      <c r="D62" s="222"/>
      <c r="E62" s="222"/>
      <c r="F62" s="222"/>
      <c r="G62" s="224"/>
      <c r="H62" s="226">
        <f>'01 AAA0403 Pol'!F238</f>
        <v>0</v>
      </c>
    </row>
    <row r="63" spans="1:55" x14ac:dyDescent="0.2">
      <c r="A63" s="225" t="s">
        <v>1081</v>
      </c>
      <c r="B63" s="223" t="s">
        <v>1082</v>
      </c>
      <c r="C63" s="222"/>
      <c r="D63" s="222"/>
      <c r="E63" s="222"/>
      <c r="F63" s="222"/>
      <c r="G63" s="224"/>
      <c r="H63" s="226">
        <f>'01 AAA0403 Pol'!F8</f>
        <v>0</v>
      </c>
    </row>
    <row r="64" spans="1:55" x14ac:dyDescent="0.2">
      <c r="A64" s="225" t="s">
        <v>1083</v>
      </c>
      <c r="B64" s="223" t="s">
        <v>1084</v>
      </c>
      <c r="C64" s="222"/>
      <c r="D64" s="222"/>
      <c r="E64" s="222"/>
      <c r="F64" s="222"/>
      <c r="G64" s="224"/>
      <c r="H64" s="226">
        <f>'01 AAA0403 Pol'!F73</f>
        <v>0</v>
      </c>
    </row>
    <row r="65" spans="1:55" x14ac:dyDescent="0.2">
      <c r="A65" s="225" t="s">
        <v>1085</v>
      </c>
      <c r="B65" s="223" t="s">
        <v>1086</v>
      </c>
      <c r="C65" s="222"/>
      <c r="D65" s="222"/>
      <c r="E65" s="222"/>
      <c r="F65" s="222"/>
      <c r="G65" s="224"/>
      <c r="H65" s="226">
        <f>'01 AAA0403 Pol'!F93</f>
        <v>0</v>
      </c>
    </row>
    <row r="66" spans="1:55" x14ac:dyDescent="0.2">
      <c r="A66" s="225" t="s">
        <v>1087</v>
      </c>
      <c r="B66" s="223" t="s">
        <v>1088</v>
      </c>
      <c r="C66" s="222"/>
      <c r="D66" s="222"/>
      <c r="E66" s="222"/>
      <c r="F66" s="222"/>
      <c r="G66" s="224"/>
      <c r="H66" s="226">
        <f>'01 AAA0403 Pol'!F115</f>
        <v>0</v>
      </c>
    </row>
    <row r="67" spans="1:55" x14ac:dyDescent="0.2">
      <c r="A67" s="225" t="s">
        <v>1089</v>
      </c>
      <c r="B67" s="223" t="s">
        <v>1090</v>
      </c>
      <c r="C67" s="222"/>
      <c r="D67" s="222"/>
      <c r="E67" s="222"/>
      <c r="F67" s="222"/>
      <c r="G67" s="224"/>
      <c r="H67" s="226">
        <f>'01 AAA0403 Pol'!F197</f>
        <v>0</v>
      </c>
    </row>
    <row r="68" spans="1:55" x14ac:dyDescent="0.2">
      <c r="A68" s="225" t="s">
        <v>1091</v>
      </c>
      <c r="B68" s="223" t="s">
        <v>1092</v>
      </c>
      <c r="C68" s="222"/>
      <c r="D68" s="222"/>
      <c r="E68" s="222"/>
      <c r="F68" s="222"/>
      <c r="G68" s="224"/>
      <c r="H68" s="226">
        <f>'01 AAA0403 Pol'!F204</f>
        <v>0</v>
      </c>
    </row>
    <row r="69" spans="1:55" ht="13.5" thickBot="1" x14ac:dyDescent="0.25">
      <c r="A69" s="232"/>
      <c r="B69" s="233" t="s">
        <v>668</v>
      </c>
      <c r="C69" s="234"/>
      <c r="D69" s="235" t="str">
        <f>D58</f>
        <v>AAA0403</v>
      </c>
      <c r="E69" s="234"/>
      <c r="F69" s="234"/>
      <c r="G69" s="236"/>
      <c r="H69" s="237">
        <f>SUM(H60:H68)</f>
        <v>0</v>
      </c>
    </row>
    <row r="71" spans="1:55" ht="13.5" thickBot="1" x14ac:dyDescent="0.25">
      <c r="A71" s="114" t="s">
        <v>666</v>
      </c>
      <c r="B71" s="114"/>
      <c r="C71" s="114"/>
      <c r="D71" s="221" t="s">
        <v>1107</v>
      </c>
      <c r="E71" s="363" t="s">
        <v>1108</v>
      </c>
      <c r="F71" s="363"/>
      <c r="G71" s="363"/>
      <c r="H71" s="363"/>
      <c r="BC71" s="218" t="str">
        <f>E71</f>
        <v>Vnitřní osvětlení LED technologie</v>
      </c>
    </row>
    <row r="72" spans="1:55" x14ac:dyDescent="0.2">
      <c r="A72" s="227" t="s">
        <v>667</v>
      </c>
      <c r="B72" s="228"/>
      <c r="C72" s="229"/>
      <c r="D72" s="229"/>
      <c r="E72" s="229"/>
      <c r="F72" s="229"/>
      <c r="G72" s="230"/>
      <c r="H72" s="231" t="s">
        <v>1100</v>
      </c>
    </row>
    <row r="73" spans="1:55" x14ac:dyDescent="0.2">
      <c r="A73" s="225" t="s">
        <v>1053</v>
      </c>
      <c r="B73" s="223" t="s">
        <v>1054</v>
      </c>
      <c r="C73" s="222"/>
      <c r="D73" s="222"/>
      <c r="E73" s="222"/>
      <c r="F73" s="222"/>
      <c r="G73" s="224"/>
      <c r="H73" s="226">
        <f>'01 AAA0404 Pol'!F8</f>
        <v>0</v>
      </c>
    </row>
    <row r="74" spans="1:55" ht="13.5" thickBot="1" x14ac:dyDescent="0.25">
      <c r="A74" s="232"/>
      <c r="B74" s="233" t="s">
        <v>668</v>
      </c>
      <c r="C74" s="234"/>
      <c r="D74" s="235" t="str">
        <f>D71</f>
        <v>AAA0404</v>
      </c>
      <c r="E74" s="234"/>
      <c r="F74" s="234"/>
      <c r="G74" s="236"/>
      <c r="H74" s="237">
        <f>SUM(H73:H73)</f>
        <v>0</v>
      </c>
    </row>
    <row r="76" spans="1:55" ht="13.5" thickBot="1" x14ac:dyDescent="0.25">
      <c r="A76" s="114" t="s">
        <v>666</v>
      </c>
      <c r="B76" s="114"/>
      <c r="C76" s="114"/>
      <c r="D76" s="221" t="s">
        <v>1109</v>
      </c>
      <c r="E76" s="363" t="s">
        <v>1110</v>
      </c>
      <c r="F76" s="363"/>
      <c r="G76" s="363"/>
      <c r="H76" s="363"/>
      <c r="BC76" s="218" t="str">
        <f>E76</f>
        <v>Fotovoltaická elektrárna</v>
      </c>
    </row>
    <row r="77" spans="1:55" x14ac:dyDescent="0.2">
      <c r="A77" s="227" t="s">
        <v>667</v>
      </c>
      <c r="B77" s="228"/>
      <c r="C77" s="229"/>
      <c r="D77" s="229"/>
      <c r="E77" s="229"/>
      <c r="F77" s="229"/>
      <c r="G77" s="230"/>
      <c r="H77" s="231" t="s">
        <v>1100</v>
      </c>
    </row>
    <row r="78" spans="1:55" x14ac:dyDescent="0.2">
      <c r="A78" s="225" t="s">
        <v>1059</v>
      </c>
      <c r="B78" s="223" t="s">
        <v>1060</v>
      </c>
      <c r="C78" s="222"/>
      <c r="D78" s="222"/>
      <c r="E78" s="222"/>
      <c r="F78" s="222"/>
      <c r="G78" s="224"/>
      <c r="H78" s="226">
        <f>'01 AAA0405 Pol'!F8</f>
        <v>0</v>
      </c>
    </row>
    <row r="79" spans="1:55" ht="13.5" thickBot="1" x14ac:dyDescent="0.25">
      <c r="A79" s="232"/>
      <c r="B79" s="233" t="s">
        <v>668</v>
      </c>
      <c r="C79" s="234"/>
      <c r="D79" s="235" t="str">
        <f>D76</f>
        <v>AAA0405</v>
      </c>
      <c r="E79" s="234"/>
      <c r="F79" s="234"/>
      <c r="G79" s="236"/>
      <c r="H79" s="237">
        <f>SUM(H78:H78)</f>
        <v>0</v>
      </c>
    </row>
  </sheetData>
  <mergeCells count="8">
    <mergeCell ref="E71:H71"/>
    <mergeCell ref="E76:H76"/>
    <mergeCell ref="C2:F2"/>
    <mergeCell ref="A4:H4"/>
    <mergeCell ref="E25:H25"/>
    <mergeCell ref="E46:H46"/>
    <mergeCell ref="E58:H58"/>
    <mergeCell ref="B7:H7"/>
  </mergeCells>
  <phoneticPr fontId="14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tabSelected="1" workbookViewId="0">
      <selection activeCell="B10" sqref="B10:G1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 x14ac:dyDescent="0.3">
      <c r="A1" s="388" t="s">
        <v>1112</v>
      </c>
      <c r="B1" s="388"/>
      <c r="C1" s="389"/>
      <c r="D1" s="388"/>
      <c r="E1" s="388"/>
      <c r="F1" s="388"/>
      <c r="G1" s="388"/>
      <c r="AC1" t="s">
        <v>1119</v>
      </c>
    </row>
    <row r="2" spans="1:60" ht="13.5" thickTop="1" x14ac:dyDescent="0.2">
      <c r="A2" s="139" t="s">
        <v>1008</v>
      </c>
      <c r="B2" s="143" t="s">
        <v>1018</v>
      </c>
      <c r="C2" s="161" t="s">
        <v>1019</v>
      </c>
      <c r="D2" s="141"/>
      <c r="E2" s="140"/>
      <c r="F2" s="140"/>
      <c r="G2" s="142"/>
    </row>
    <row r="3" spans="1:60" x14ac:dyDescent="0.2">
      <c r="A3" s="137" t="s">
        <v>1009</v>
      </c>
      <c r="B3" s="144" t="s">
        <v>1021</v>
      </c>
      <c r="C3" s="162" t="s">
        <v>745</v>
      </c>
      <c r="D3" s="136"/>
      <c r="E3" s="135"/>
      <c r="F3" s="135"/>
      <c r="G3" s="138"/>
      <c r="AC3" s="8" t="s">
        <v>1096</v>
      </c>
    </row>
    <row r="4" spans="1:60" ht="13.5" thickBot="1" x14ac:dyDescent="0.25">
      <c r="A4" s="145" t="s">
        <v>1010</v>
      </c>
      <c r="B4" s="146" t="s">
        <v>1101</v>
      </c>
      <c r="C4" s="163" t="s">
        <v>1102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1011</v>
      </c>
      <c r="B6" s="153" t="s">
        <v>1012</v>
      </c>
      <c r="C6" s="165" t="s">
        <v>1013</v>
      </c>
      <c r="D6" s="152" t="s">
        <v>1014</v>
      </c>
      <c r="E6" s="151" t="s">
        <v>1015</v>
      </c>
      <c r="F6" s="154" t="s">
        <v>1016</v>
      </c>
      <c r="G6" s="150" t="s">
        <v>1017</v>
      </c>
      <c r="H6" s="206" t="s">
        <v>1113</v>
      </c>
      <c r="I6" s="206" t="s">
        <v>1114</v>
      </c>
      <c r="J6" s="206" t="s">
        <v>1115</v>
      </c>
      <c r="K6" s="207" t="s">
        <v>1116</v>
      </c>
      <c r="L6" s="207" t="s">
        <v>1117</v>
      </c>
      <c r="M6" s="166" t="s">
        <v>1118</v>
      </c>
    </row>
    <row r="7" spans="1:60" x14ac:dyDescent="0.2">
      <c r="A7" s="208"/>
      <c r="B7" s="209" t="s">
        <v>1120</v>
      </c>
      <c r="C7" s="390" t="s">
        <v>1121</v>
      </c>
      <c r="D7" s="391"/>
      <c r="E7" s="392"/>
      <c r="F7" s="393"/>
      <c r="G7" s="393"/>
      <c r="H7" s="210"/>
      <c r="I7" s="210"/>
      <c r="J7" s="210"/>
      <c r="K7" s="210"/>
      <c r="L7" s="211"/>
      <c r="M7" s="212"/>
    </row>
    <row r="8" spans="1:60" x14ac:dyDescent="0.2">
      <c r="A8" s="201" t="s">
        <v>1122</v>
      </c>
      <c r="B8" s="167" t="s">
        <v>1029</v>
      </c>
      <c r="C8" s="188" t="s">
        <v>1030</v>
      </c>
      <c r="D8" s="170"/>
      <c r="E8" s="176"/>
      <c r="F8" s="394">
        <f>SUM(G9:G14)</f>
        <v>0</v>
      </c>
      <c r="G8" s="395"/>
      <c r="H8" s="182"/>
      <c r="I8" s="182">
        <f>SUM(I9:I14)</f>
        <v>0</v>
      </c>
      <c r="J8" s="182"/>
      <c r="K8" s="182">
        <f>SUM(K9:K14)</f>
        <v>1.3</v>
      </c>
      <c r="L8" s="183"/>
      <c r="M8" s="204"/>
      <c r="AE8" t="s">
        <v>1123</v>
      </c>
    </row>
    <row r="9" spans="1:60" outlineLevel="1" x14ac:dyDescent="0.2">
      <c r="A9" s="202"/>
      <c r="B9" s="382" t="s">
        <v>1124</v>
      </c>
      <c r="C9" s="383"/>
      <c r="D9" s="384"/>
      <c r="E9" s="385"/>
      <c r="F9" s="386"/>
      <c r="G9" s="387"/>
      <c r="H9" s="184"/>
      <c r="I9" s="184"/>
      <c r="J9" s="184"/>
      <c r="K9" s="184"/>
      <c r="L9" s="185"/>
      <c r="M9" s="20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>
        <v>0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369" t="s">
        <v>1125</v>
      </c>
      <c r="C10" s="370"/>
      <c r="D10" s="371"/>
      <c r="E10" s="372"/>
      <c r="F10" s="373"/>
      <c r="G10" s="374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1126</v>
      </c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3">
        <v>1</v>
      </c>
      <c r="B11" s="168" t="s">
        <v>1127</v>
      </c>
      <c r="C11" s="189" t="s">
        <v>1128</v>
      </c>
      <c r="D11" s="171" t="s">
        <v>1129</v>
      </c>
      <c r="E11" s="177">
        <v>0.748</v>
      </c>
      <c r="F11" s="186">
        <v>0</v>
      </c>
      <c r="G11" s="184">
        <f>ROUND(E11*F11,2)</f>
        <v>0</v>
      </c>
      <c r="H11" s="184">
        <v>21</v>
      </c>
      <c r="I11" s="184">
        <f>G11*(1+H11/100)</f>
        <v>0</v>
      </c>
      <c r="J11" s="184">
        <v>1.73916</v>
      </c>
      <c r="K11" s="184">
        <f>ROUND(E11*J11,2)</f>
        <v>1.3</v>
      </c>
      <c r="L11" s="185" t="s">
        <v>1130</v>
      </c>
      <c r="M11" s="205" t="s">
        <v>1131</v>
      </c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1132</v>
      </c>
      <c r="AF11" s="155"/>
      <c r="AG11" s="155"/>
      <c r="AH11" s="155"/>
      <c r="AI11" s="155"/>
      <c r="AJ11" s="155"/>
      <c r="AK11" s="155"/>
      <c r="AL11" s="155"/>
      <c r="AM11" s="155">
        <v>21</v>
      </c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2"/>
      <c r="B12" s="169"/>
      <c r="C12" s="190" t="s">
        <v>1133</v>
      </c>
      <c r="D12" s="172"/>
      <c r="E12" s="178">
        <v>0.48399999999999999</v>
      </c>
      <c r="F12" s="184"/>
      <c r="G12" s="184"/>
      <c r="H12" s="184"/>
      <c r="I12" s="184"/>
      <c r="J12" s="184"/>
      <c r="K12" s="184"/>
      <c r="L12" s="185"/>
      <c r="M12" s="20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169"/>
      <c r="C13" s="190" t="s">
        <v>1134</v>
      </c>
      <c r="D13" s="172"/>
      <c r="E13" s="178">
        <v>0.26400000000000001</v>
      </c>
      <c r="F13" s="184"/>
      <c r="G13" s="184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169"/>
      <c r="C14" s="375"/>
      <c r="D14" s="376"/>
      <c r="E14" s="377"/>
      <c r="F14" s="378"/>
      <c r="G14" s="379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x14ac:dyDescent="0.2">
      <c r="A15" s="201" t="s">
        <v>1122</v>
      </c>
      <c r="B15" s="167" t="s">
        <v>1033</v>
      </c>
      <c r="C15" s="188" t="s">
        <v>1034</v>
      </c>
      <c r="D15" s="170"/>
      <c r="E15" s="176"/>
      <c r="F15" s="380">
        <f>SUM(G16:G21)</f>
        <v>0</v>
      </c>
      <c r="G15" s="381"/>
      <c r="H15" s="182"/>
      <c r="I15" s="182">
        <f>SUM(I16:I21)</f>
        <v>0</v>
      </c>
      <c r="J15" s="182"/>
      <c r="K15" s="182">
        <f>SUM(K16:K21)</f>
        <v>0.27</v>
      </c>
      <c r="L15" s="183"/>
      <c r="M15" s="204"/>
      <c r="AE15" t="s">
        <v>1123</v>
      </c>
    </row>
    <row r="16" spans="1:60" outlineLevel="1" x14ac:dyDescent="0.2">
      <c r="A16" s="202"/>
      <c r="B16" s="382" t="s">
        <v>1135</v>
      </c>
      <c r="C16" s="383"/>
      <c r="D16" s="384"/>
      <c r="E16" s="385"/>
      <c r="F16" s="386"/>
      <c r="G16" s="387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>
        <v>0</v>
      </c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369" t="s">
        <v>1136</v>
      </c>
      <c r="C17" s="370"/>
      <c r="D17" s="371"/>
      <c r="E17" s="372"/>
      <c r="F17" s="373"/>
      <c r="G17" s="374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 t="s">
        <v>1126</v>
      </c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3">
        <v>2</v>
      </c>
      <c r="B18" s="168" t="s">
        <v>1137</v>
      </c>
      <c r="C18" s="189" t="s">
        <v>1138</v>
      </c>
      <c r="D18" s="171" t="s">
        <v>1139</v>
      </c>
      <c r="E18" s="177">
        <v>6</v>
      </c>
      <c r="F18" s="186">
        <v>0</v>
      </c>
      <c r="G18" s="184">
        <f>ROUND(E18*F18,2)</f>
        <v>0</v>
      </c>
      <c r="H18" s="184">
        <v>21</v>
      </c>
      <c r="I18" s="184">
        <f>G18*(1+H18/100)</f>
        <v>0</v>
      </c>
      <c r="J18" s="184">
        <v>4.5429999999999998E-2</v>
      </c>
      <c r="K18" s="184">
        <f>ROUND(E18*J18,2)</f>
        <v>0.27</v>
      </c>
      <c r="L18" s="185" t="s">
        <v>1130</v>
      </c>
      <c r="M18" s="205" t="s">
        <v>1131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1132</v>
      </c>
      <c r="AF18" s="155"/>
      <c r="AG18" s="155"/>
      <c r="AH18" s="155"/>
      <c r="AI18" s="155"/>
      <c r="AJ18" s="155"/>
      <c r="AK18" s="155"/>
      <c r="AL18" s="155"/>
      <c r="AM18" s="155">
        <v>21</v>
      </c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190" t="s">
        <v>1140</v>
      </c>
      <c r="D19" s="172"/>
      <c r="E19" s="178">
        <v>4</v>
      </c>
      <c r="F19" s="184"/>
      <c r="G19" s="184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190" t="s">
        <v>1141</v>
      </c>
      <c r="D20" s="172"/>
      <c r="E20" s="178">
        <v>2</v>
      </c>
      <c r="F20" s="184"/>
      <c r="G20" s="184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2"/>
      <c r="B21" s="169"/>
      <c r="C21" s="375"/>
      <c r="D21" s="376"/>
      <c r="E21" s="377"/>
      <c r="F21" s="378"/>
      <c r="G21" s="379"/>
      <c r="H21" s="184"/>
      <c r="I21" s="184"/>
      <c r="J21" s="184"/>
      <c r="K21" s="184"/>
      <c r="L21" s="185"/>
      <c r="M21" s="20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x14ac:dyDescent="0.2">
      <c r="A22" s="201" t="s">
        <v>1122</v>
      </c>
      <c r="B22" s="167" t="s">
        <v>1035</v>
      </c>
      <c r="C22" s="188" t="s">
        <v>1036</v>
      </c>
      <c r="D22" s="170"/>
      <c r="E22" s="176"/>
      <c r="F22" s="380">
        <f>SUM(G23:G403)</f>
        <v>0</v>
      </c>
      <c r="G22" s="381"/>
      <c r="H22" s="182"/>
      <c r="I22" s="182">
        <f>SUM(I23:I403)</f>
        <v>0</v>
      </c>
      <c r="J22" s="182"/>
      <c r="K22" s="182">
        <f>SUM(K23:K403)</f>
        <v>104.5</v>
      </c>
      <c r="L22" s="183"/>
      <c r="M22" s="204"/>
      <c r="AE22" t="s">
        <v>1123</v>
      </c>
    </row>
    <row r="23" spans="1:60" outlineLevel="1" x14ac:dyDescent="0.2">
      <c r="A23" s="202"/>
      <c r="B23" s="382" t="s">
        <v>1142</v>
      </c>
      <c r="C23" s="383"/>
      <c r="D23" s="384"/>
      <c r="E23" s="385"/>
      <c r="F23" s="386"/>
      <c r="G23" s="387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>
        <v>0</v>
      </c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ht="22.5" outlineLevel="1" x14ac:dyDescent="0.2">
      <c r="A24" s="202"/>
      <c r="B24" s="369" t="s">
        <v>1143</v>
      </c>
      <c r="C24" s="370"/>
      <c r="D24" s="371"/>
      <c r="E24" s="372"/>
      <c r="F24" s="373"/>
      <c r="G24" s="374"/>
      <c r="H24" s="184"/>
      <c r="I24" s="184"/>
      <c r="J24" s="184"/>
      <c r="K24" s="184"/>
      <c r="L24" s="185"/>
      <c r="M24" s="20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1126</v>
      </c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60" t="str">
        <f>B24</f>
        <v>s rámy a zárubněmi, zábradlí, předmětů oplechování apod., které se zřizují ještě před úpravami povrchu, před jejich znečištěním při úpravách povrchu nástřikem plastických (lepivých) maltovin</v>
      </c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3">
        <v>3</v>
      </c>
      <c r="B25" s="168" t="s">
        <v>1144</v>
      </c>
      <c r="C25" s="189" t="s">
        <v>1145</v>
      </c>
      <c r="D25" s="171" t="s">
        <v>1146</v>
      </c>
      <c r="E25" s="177">
        <v>604.12450000000001</v>
      </c>
      <c r="F25" s="186">
        <v>0</v>
      </c>
      <c r="G25" s="184">
        <f>ROUND(E25*F25,2)</f>
        <v>0</v>
      </c>
      <c r="H25" s="184">
        <v>21</v>
      </c>
      <c r="I25" s="184">
        <f>G25*(1+H25/100)</f>
        <v>0</v>
      </c>
      <c r="J25" s="184">
        <v>4.0000000000000003E-5</v>
      </c>
      <c r="K25" s="184">
        <f>ROUND(E25*J25,2)</f>
        <v>0.02</v>
      </c>
      <c r="L25" s="185" t="s">
        <v>1147</v>
      </c>
      <c r="M25" s="205" t="s">
        <v>1131</v>
      </c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 t="s">
        <v>1132</v>
      </c>
      <c r="AF25" s="155"/>
      <c r="AG25" s="155"/>
      <c r="AH25" s="155"/>
      <c r="AI25" s="155"/>
      <c r="AJ25" s="155"/>
      <c r="AK25" s="155"/>
      <c r="AL25" s="155"/>
      <c r="AM25" s="155">
        <v>21</v>
      </c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169"/>
      <c r="C26" s="190" t="s">
        <v>1148</v>
      </c>
      <c r="D26" s="172"/>
      <c r="E26" s="178"/>
      <c r="F26" s="184"/>
      <c r="G26" s="184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2"/>
      <c r="B27" s="169"/>
      <c r="C27" s="190" t="s">
        <v>1149</v>
      </c>
      <c r="D27" s="172"/>
      <c r="E27" s="178">
        <v>95.94</v>
      </c>
      <c r="F27" s="184"/>
      <c r="G27" s="184"/>
      <c r="H27" s="184"/>
      <c r="I27" s="184"/>
      <c r="J27" s="184"/>
      <c r="K27" s="184"/>
      <c r="L27" s="185"/>
      <c r="M27" s="20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190" t="s">
        <v>1150</v>
      </c>
      <c r="D28" s="172"/>
      <c r="E28" s="178">
        <v>51.66</v>
      </c>
      <c r="F28" s="184"/>
      <c r="G28" s="184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169"/>
      <c r="C29" s="190" t="s">
        <v>1151</v>
      </c>
      <c r="D29" s="172"/>
      <c r="E29" s="178">
        <v>1.845</v>
      </c>
      <c r="F29" s="184"/>
      <c r="G29" s="184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2"/>
      <c r="B30" s="169"/>
      <c r="C30" s="190" t="s">
        <v>1152</v>
      </c>
      <c r="D30" s="172"/>
      <c r="E30" s="178">
        <v>23.78</v>
      </c>
      <c r="F30" s="184"/>
      <c r="G30" s="184"/>
      <c r="H30" s="184"/>
      <c r="I30" s="184"/>
      <c r="J30" s="184"/>
      <c r="K30" s="184"/>
      <c r="L30" s="185"/>
      <c r="M30" s="20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190" t="s">
        <v>1153</v>
      </c>
      <c r="D31" s="172"/>
      <c r="E31" s="178">
        <v>1.7250000000000001</v>
      </c>
      <c r="F31" s="184"/>
      <c r="G31" s="184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190" t="s">
        <v>1154</v>
      </c>
      <c r="D32" s="172"/>
      <c r="E32" s="178">
        <v>10.5</v>
      </c>
      <c r="F32" s="184"/>
      <c r="G32" s="184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2"/>
      <c r="B33" s="169"/>
      <c r="C33" s="190" t="s">
        <v>1155</v>
      </c>
      <c r="D33" s="172"/>
      <c r="E33" s="178">
        <v>0.6</v>
      </c>
      <c r="F33" s="184"/>
      <c r="G33" s="184"/>
      <c r="H33" s="184"/>
      <c r="I33" s="184"/>
      <c r="J33" s="184"/>
      <c r="K33" s="184"/>
      <c r="L33" s="185"/>
      <c r="M33" s="20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2"/>
      <c r="B34" s="169"/>
      <c r="C34" s="190" t="s">
        <v>1156</v>
      </c>
      <c r="D34" s="172"/>
      <c r="E34" s="178">
        <v>11.34</v>
      </c>
      <c r="F34" s="184"/>
      <c r="G34" s="184"/>
      <c r="H34" s="184"/>
      <c r="I34" s="184"/>
      <c r="J34" s="184"/>
      <c r="K34" s="184"/>
      <c r="L34" s="185"/>
      <c r="M34" s="20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190" t="s">
        <v>1157</v>
      </c>
      <c r="D35" s="172"/>
      <c r="E35" s="178">
        <v>4.37</v>
      </c>
      <c r="F35" s="184"/>
      <c r="G35" s="184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202"/>
      <c r="B36" s="169"/>
      <c r="C36" s="190" t="s">
        <v>1158</v>
      </c>
      <c r="D36" s="172"/>
      <c r="E36" s="178"/>
      <c r="F36" s="184"/>
      <c r="G36" s="184"/>
      <c r="H36" s="184"/>
      <c r="I36" s="184"/>
      <c r="J36" s="184"/>
      <c r="K36" s="184"/>
      <c r="L36" s="185"/>
      <c r="M36" s="20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202"/>
      <c r="B37" s="169"/>
      <c r="C37" s="190" t="s">
        <v>1159</v>
      </c>
      <c r="D37" s="172"/>
      <c r="E37" s="178">
        <v>5.1749999999999998</v>
      </c>
      <c r="F37" s="184"/>
      <c r="G37" s="184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2"/>
      <c r="B38" s="169"/>
      <c r="C38" s="190" t="s">
        <v>1160</v>
      </c>
      <c r="D38" s="172"/>
      <c r="E38" s="178">
        <v>22.14</v>
      </c>
      <c r="F38" s="184"/>
      <c r="G38" s="184"/>
      <c r="H38" s="184"/>
      <c r="I38" s="184"/>
      <c r="J38" s="184"/>
      <c r="K38" s="184"/>
      <c r="L38" s="185"/>
      <c r="M38" s="20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2"/>
      <c r="B39" s="169"/>
      <c r="C39" s="190" t="s">
        <v>1161</v>
      </c>
      <c r="D39" s="172"/>
      <c r="E39" s="178">
        <v>8.61</v>
      </c>
      <c r="F39" s="184"/>
      <c r="G39" s="184"/>
      <c r="H39" s="184"/>
      <c r="I39" s="184"/>
      <c r="J39" s="184"/>
      <c r="K39" s="184"/>
      <c r="L39" s="185"/>
      <c r="M39" s="20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190" t="s">
        <v>1162</v>
      </c>
      <c r="D40" s="172"/>
      <c r="E40" s="178">
        <v>2.2050000000000001</v>
      </c>
      <c r="F40" s="184"/>
      <c r="G40" s="184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202"/>
      <c r="B41" s="169"/>
      <c r="C41" s="190" t="s">
        <v>1163</v>
      </c>
      <c r="D41" s="172"/>
      <c r="E41" s="178"/>
      <c r="F41" s="184"/>
      <c r="G41" s="184"/>
      <c r="H41" s="184"/>
      <c r="I41" s="184"/>
      <c r="J41" s="184"/>
      <c r="K41" s="184"/>
      <c r="L41" s="185"/>
      <c r="M41" s="20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202"/>
      <c r="B42" s="169"/>
      <c r="C42" s="190" t="s">
        <v>1164</v>
      </c>
      <c r="D42" s="172"/>
      <c r="E42" s="178">
        <v>136.08000000000001</v>
      </c>
      <c r="F42" s="184"/>
      <c r="G42" s="184"/>
      <c r="H42" s="184"/>
      <c r="I42" s="184"/>
      <c r="J42" s="184"/>
      <c r="K42" s="184"/>
      <c r="L42" s="185"/>
      <c r="M42" s="20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169"/>
      <c r="C43" s="190" t="s">
        <v>1165</v>
      </c>
      <c r="D43" s="172"/>
      <c r="E43" s="178">
        <v>79.38</v>
      </c>
      <c r="F43" s="184"/>
      <c r="G43" s="184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169"/>
      <c r="C44" s="190" t="s">
        <v>1166</v>
      </c>
      <c r="D44" s="172"/>
      <c r="E44" s="178">
        <v>10.512</v>
      </c>
      <c r="F44" s="184"/>
      <c r="G44" s="184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2"/>
      <c r="B45" s="169"/>
      <c r="C45" s="190" t="s">
        <v>1167</v>
      </c>
      <c r="D45" s="172"/>
      <c r="E45" s="178">
        <v>1.44</v>
      </c>
      <c r="F45" s="184"/>
      <c r="G45" s="184"/>
      <c r="H45" s="184"/>
      <c r="I45" s="184"/>
      <c r="J45" s="184"/>
      <c r="K45" s="184"/>
      <c r="L45" s="185"/>
      <c r="M45" s="20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190" t="s">
        <v>1168</v>
      </c>
      <c r="D46" s="172"/>
      <c r="E46" s="178">
        <v>5.0525000000000002</v>
      </c>
      <c r="F46" s="184"/>
      <c r="G46" s="184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190" t="s">
        <v>1169</v>
      </c>
      <c r="D47" s="172"/>
      <c r="E47" s="178">
        <v>24.01</v>
      </c>
      <c r="F47" s="184"/>
      <c r="G47" s="184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2"/>
      <c r="B48" s="169"/>
      <c r="C48" s="190" t="s">
        <v>1170</v>
      </c>
      <c r="D48" s="172"/>
      <c r="E48" s="178"/>
      <c r="F48" s="184"/>
      <c r="G48" s="184"/>
      <c r="H48" s="184"/>
      <c r="I48" s="184"/>
      <c r="J48" s="184"/>
      <c r="K48" s="184"/>
      <c r="L48" s="185"/>
      <c r="M48" s="20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190" t="s">
        <v>1171</v>
      </c>
      <c r="D49" s="172"/>
      <c r="E49" s="178">
        <v>4.0250000000000004</v>
      </c>
      <c r="F49" s="184"/>
      <c r="G49" s="184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169"/>
      <c r="C50" s="190" t="s">
        <v>1172</v>
      </c>
      <c r="D50" s="172"/>
      <c r="E50" s="178">
        <v>49</v>
      </c>
      <c r="F50" s="184"/>
      <c r="G50" s="184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2"/>
      <c r="B51" s="169"/>
      <c r="C51" s="190" t="s">
        <v>1173</v>
      </c>
      <c r="D51" s="172"/>
      <c r="E51" s="178">
        <v>10.44</v>
      </c>
      <c r="F51" s="184"/>
      <c r="G51" s="184"/>
      <c r="H51" s="184"/>
      <c r="I51" s="184"/>
      <c r="J51" s="184"/>
      <c r="K51" s="184"/>
      <c r="L51" s="185"/>
      <c r="M51" s="20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169"/>
      <c r="C52" s="190" t="s">
        <v>1174</v>
      </c>
      <c r="D52" s="172"/>
      <c r="E52" s="178">
        <v>12.96</v>
      </c>
      <c r="F52" s="184"/>
      <c r="G52" s="184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2"/>
      <c r="B53" s="169"/>
      <c r="C53" s="190" t="s">
        <v>1175</v>
      </c>
      <c r="D53" s="172"/>
      <c r="E53" s="178">
        <v>7.56</v>
      </c>
      <c r="F53" s="184"/>
      <c r="G53" s="184"/>
      <c r="H53" s="184"/>
      <c r="I53" s="184"/>
      <c r="J53" s="184"/>
      <c r="K53" s="184"/>
      <c r="L53" s="185"/>
      <c r="M53" s="20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2"/>
      <c r="B54" s="169"/>
      <c r="C54" s="190" t="s">
        <v>1176</v>
      </c>
      <c r="D54" s="172"/>
      <c r="E54" s="178">
        <v>1.89</v>
      </c>
      <c r="F54" s="184"/>
      <c r="G54" s="184"/>
      <c r="H54" s="184"/>
      <c r="I54" s="184"/>
      <c r="J54" s="184"/>
      <c r="K54" s="184"/>
      <c r="L54" s="185"/>
      <c r="M54" s="20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190" t="s">
        <v>1177</v>
      </c>
      <c r="D55" s="172"/>
      <c r="E55" s="178">
        <v>6.9749999999999996</v>
      </c>
      <c r="F55" s="184"/>
      <c r="G55" s="184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202"/>
      <c r="B56" s="169"/>
      <c r="C56" s="190" t="s">
        <v>1178</v>
      </c>
      <c r="D56" s="172"/>
      <c r="E56" s="178">
        <v>14.91</v>
      </c>
      <c r="F56" s="184"/>
      <c r="G56" s="184"/>
      <c r="H56" s="184"/>
      <c r="I56" s="184"/>
      <c r="J56" s="184"/>
      <c r="K56" s="184"/>
      <c r="L56" s="185"/>
      <c r="M56" s="20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202"/>
      <c r="B57" s="169"/>
      <c r="C57" s="375"/>
      <c r="D57" s="376"/>
      <c r="E57" s="377"/>
      <c r="F57" s="378"/>
      <c r="G57" s="379"/>
      <c r="H57" s="184"/>
      <c r="I57" s="184"/>
      <c r="J57" s="184"/>
      <c r="K57" s="184"/>
      <c r="L57" s="185"/>
      <c r="M57" s="20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369" t="s">
        <v>1179</v>
      </c>
      <c r="C58" s="370"/>
      <c r="D58" s="371"/>
      <c r="E58" s="372"/>
      <c r="F58" s="373"/>
      <c r="G58" s="374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>
        <v>0</v>
      </c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ht="22.5" outlineLevel="1" x14ac:dyDescent="0.2">
      <c r="A59" s="202"/>
      <c r="B59" s="369" t="s">
        <v>721</v>
      </c>
      <c r="C59" s="370"/>
      <c r="D59" s="371"/>
      <c r="E59" s="372"/>
      <c r="F59" s="373"/>
      <c r="G59" s="374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60" t="str">
        <f>B59</f>
        <v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v>
      </c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2"/>
      <c r="B60" s="369" t="s">
        <v>1180</v>
      </c>
      <c r="C60" s="370"/>
      <c r="D60" s="371"/>
      <c r="E60" s="372"/>
      <c r="F60" s="373"/>
      <c r="G60" s="374"/>
      <c r="H60" s="184"/>
      <c r="I60" s="184"/>
      <c r="J60" s="184"/>
      <c r="K60" s="184"/>
      <c r="L60" s="185"/>
      <c r="M60" s="20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1126</v>
      </c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3">
        <v>4</v>
      </c>
      <c r="B61" s="168" t="s">
        <v>1181</v>
      </c>
      <c r="C61" s="189" t="s">
        <v>1182</v>
      </c>
      <c r="D61" s="171" t="s">
        <v>1146</v>
      </c>
      <c r="E61" s="177">
        <v>298.42099999999999</v>
      </c>
      <c r="F61" s="186">
        <v>0</v>
      </c>
      <c r="G61" s="184">
        <f>ROUND(E61*F61,2)</f>
        <v>0</v>
      </c>
      <c r="H61" s="184">
        <v>21</v>
      </c>
      <c r="I61" s="184">
        <f>G61*(1+H61/100)</f>
        <v>0</v>
      </c>
      <c r="J61" s="184">
        <v>1.856E-2</v>
      </c>
      <c r="K61" s="184">
        <f>ROUND(E61*J61,2)</f>
        <v>5.54</v>
      </c>
      <c r="L61" s="185" t="s">
        <v>1147</v>
      </c>
      <c r="M61" s="205" t="s">
        <v>1131</v>
      </c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 t="s">
        <v>1132</v>
      </c>
      <c r="AF61" s="155"/>
      <c r="AG61" s="155"/>
      <c r="AH61" s="155"/>
      <c r="AI61" s="155"/>
      <c r="AJ61" s="155"/>
      <c r="AK61" s="155"/>
      <c r="AL61" s="155"/>
      <c r="AM61" s="155">
        <v>21</v>
      </c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190" t="s">
        <v>1183</v>
      </c>
      <c r="D62" s="172"/>
      <c r="E62" s="178">
        <v>124.85599999999999</v>
      </c>
      <c r="F62" s="184"/>
      <c r="G62" s="184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190" t="s">
        <v>1184</v>
      </c>
      <c r="D63" s="172"/>
      <c r="E63" s="178">
        <v>35.79</v>
      </c>
      <c r="F63" s="184"/>
      <c r="G63" s="184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2"/>
      <c r="B64" s="169"/>
      <c r="C64" s="190" t="s">
        <v>1185</v>
      </c>
      <c r="D64" s="172"/>
      <c r="E64" s="178">
        <v>64.027000000000001</v>
      </c>
      <c r="F64" s="184"/>
      <c r="G64" s="184"/>
      <c r="H64" s="184"/>
      <c r="I64" s="184"/>
      <c r="J64" s="184"/>
      <c r="K64" s="184"/>
      <c r="L64" s="185"/>
      <c r="M64" s="20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169"/>
      <c r="C65" s="190" t="s">
        <v>1186</v>
      </c>
      <c r="D65" s="172"/>
      <c r="E65" s="178">
        <v>73.748000000000005</v>
      </c>
      <c r="F65" s="184"/>
      <c r="G65" s="184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2"/>
      <c r="B66" s="169"/>
      <c r="C66" s="375"/>
      <c r="D66" s="376"/>
      <c r="E66" s="377"/>
      <c r="F66" s="378"/>
      <c r="G66" s="379"/>
      <c r="H66" s="184"/>
      <c r="I66" s="184"/>
      <c r="J66" s="184"/>
      <c r="K66" s="184"/>
      <c r="L66" s="185"/>
      <c r="M66" s="20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ht="22.5" outlineLevel="1" x14ac:dyDescent="0.2">
      <c r="A67" s="203">
        <v>5</v>
      </c>
      <c r="B67" s="168" t="s">
        <v>1187</v>
      </c>
      <c r="C67" s="189" t="s">
        <v>1188</v>
      </c>
      <c r="D67" s="171" t="s">
        <v>1146</v>
      </c>
      <c r="E67" s="177">
        <v>53.902999999999999</v>
      </c>
      <c r="F67" s="186">
        <v>0</v>
      </c>
      <c r="G67" s="184">
        <f>ROUND(E67*F67,2)</f>
        <v>0</v>
      </c>
      <c r="H67" s="184">
        <v>21</v>
      </c>
      <c r="I67" s="184">
        <f>G67*(1+H67/100)</f>
        <v>0</v>
      </c>
      <c r="J67" s="184">
        <v>1.2529999999999999E-2</v>
      </c>
      <c r="K67" s="184">
        <f>ROUND(E67*J67,2)</f>
        <v>0.68</v>
      </c>
      <c r="L67" s="185" t="s">
        <v>1147</v>
      </c>
      <c r="M67" s="205" t="s">
        <v>1131</v>
      </c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 t="s">
        <v>1132</v>
      </c>
      <c r="AF67" s="155"/>
      <c r="AG67" s="155"/>
      <c r="AH67" s="155"/>
      <c r="AI67" s="155"/>
      <c r="AJ67" s="155"/>
      <c r="AK67" s="155"/>
      <c r="AL67" s="155"/>
      <c r="AM67" s="155">
        <v>21</v>
      </c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190" t="s">
        <v>1189</v>
      </c>
      <c r="D68" s="172"/>
      <c r="E68" s="178">
        <v>22.015999999999998</v>
      </c>
      <c r="F68" s="184"/>
      <c r="G68" s="184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169"/>
      <c r="C69" s="190" t="s">
        <v>1190</v>
      </c>
      <c r="D69" s="172"/>
      <c r="E69" s="178">
        <v>25.2</v>
      </c>
      <c r="F69" s="184"/>
      <c r="G69" s="184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2"/>
      <c r="B70" s="169"/>
      <c r="C70" s="190" t="s">
        <v>1191</v>
      </c>
      <c r="D70" s="172"/>
      <c r="E70" s="178">
        <v>6.6870000000000003</v>
      </c>
      <c r="F70" s="184"/>
      <c r="G70" s="184"/>
      <c r="H70" s="184"/>
      <c r="I70" s="184"/>
      <c r="J70" s="184"/>
      <c r="K70" s="184"/>
      <c r="L70" s="185"/>
      <c r="M70" s="20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2"/>
      <c r="B71" s="169"/>
      <c r="C71" s="375"/>
      <c r="D71" s="376"/>
      <c r="E71" s="377"/>
      <c r="F71" s="378"/>
      <c r="G71" s="379"/>
      <c r="H71" s="184"/>
      <c r="I71" s="184"/>
      <c r="J71" s="184"/>
      <c r="K71" s="184"/>
      <c r="L71" s="185"/>
      <c r="M71" s="20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369" t="s">
        <v>1192</v>
      </c>
      <c r="C72" s="370"/>
      <c r="D72" s="371"/>
      <c r="E72" s="372"/>
      <c r="F72" s="373"/>
      <c r="G72" s="374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>
        <v>0</v>
      </c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ht="22.5" outlineLevel="1" x14ac:dyDescent="0.2">
      <c r="A73" s="202"/>
      <c r="B73" s="369" t="s">
        <v>721</v>
      </c>
      <c r="C73" s="370"/>
      <c r="D73" s="371"/>
      <c r="E73" s="372"/>
      <c r="F73" s="373"/>
      <c r="G73" s="374"/>
      <c r="H73" s="184"/>
      <c r="I73" s="184"/>
      <c r="J73" s="184"/>
      <c r="K73" s="184"/>
      <c r="L73" s="185"/>
      <c r="M73" s="20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60" t="str">
        <f>B73</f>
        <v>nanesení lepicího tmelu na izolační desky, nalepení desek, zajištění talířovými hmoždinkami (6 ks/m2), přebroušení desek, natažení stěrky, vtlačení výztužné tkaniny (1,15 m2/m2), přehlazení stěrky. Další vrstvy podle popisu položky. Výkaz výměr viz výkresová dokumentace "Pohledy - plochy zateplení".</v>
      </c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202"/>
      <c r="B74" s="369" t="s">
        <v>1193</v>
      </c>
      <c r="C74" s="370"/>
      <c r="D74" s="371"/>
      <c r="E74" s="372"/>
      <c r="F74" s="373"/>
      <c r="G74" s="374"/>
      <c r="H74" s="184"/>
      <c r="I74" s="184"/>
      <c r="J74" s="184"/>
      <c r="K74" s="184"/>
      <c r="L74" s="185"/>
      <c r="M74" s="20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1126</v>
      </c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ht="22.5" outlineLevel="1" x14ac:dyDescent="0.2">
      <c r="A75" s="203">
        <v>6</v>
      </c>
      <c r="B75" s="168" t="s">
        <v>1194</v>
      </c>
      <c r="C75" s="189" t="s">
        <v>1195</v>
      </c>
      <c r="D75" s="171" t="s">
        <v>1146</v>
      </c>
      <c r="E75" s="177">
        <v>312.23599999999999</v>
      </c>
      <c r="F75" s="186">
        <v>0</v>
      </c>
      <c r="G75" s="184">
        <f>ROUND(E75*F75,2)</f>
        <v>0</v>
      </c>
      <c r="H75" s="184">
        <v>21</v>
      </c>
      <c r="I75" s="184">
        <f>G75*(1+H75/100)</f>
        <v>0</v>
      </c>
      <c r="J75" s="184">
        <v>1.3650000000000001E-2</v>
      </c>
      <c r="K75" s="184">
        <f>ROUND(E75*J75,2)</f>
        <v>4.26</v>
      </c>
      <c r="L75" s="185" t="s">
        <v>1147</v>
      </c>
      <c r="M75" s="205" t="s">
        <v>1131</v>
      </c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 t="s">
        <v>1132</v>
      </c>
      <c r="AF75" s="155"/>
      <c r="AG75" s="155"/>
      <c r="AH75" s="155"/>
      <c r="AI75" s="155"/>
      <c r="AJ75" s="155"/>
      <c r="AK75" s="155"/>
      <c r="AL75" s="155"/>
      <c r="AM75" s="155">
        <v>21</v>
      </c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190" t="s">
        <v>1196</v>
      </c>
      <c r="D76" s="172"/>
      <c r="E76" s="178">
        <v>126.16800000000001</v>
      </c>
      <c r="F76" s="184"/>
      <c r="G76" s="184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202"/>
      <c r="B77" s="169"/>
      <c r="C77" s="190" t="s">
        <v>1197</v>
      </c>
      <c r="D77" s="172"/>
      <c r="E77" s="178">
        <v>12.39</v>
      </c>
      <c r="F77" s="184"/>
      <c r="G77" s="184"/>
      <c r="H77" s="184"/>
      <c r="I77" s="184"/>
      <c r="J77" s="184"/>
      <c r="K77" s="184"/>
      <c r="L77" s="185"/>
      <c r="M77" s="20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202"/>
      <c r="B78" s="169"/>
      <c r="C78" s="190" t="s">
        <v>1198</v>
      </c>
      <c r="D78" s="172"/>
      <c r="E78" s="178">
        <v>152.511</v>
      </c>
      <c r="F78" s="184"/>
      <c r="G78" s="184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169"/>
      <c r="C79" s="190" t="s">
        <v>1199</v>
      </c>
      <c r="D79" s="172"/>
      <c r="E79" s="178">
        <v>21.167000000000002</v>
      </c>
      <c r="F79" s="184"/>
      <c r="G79" s="184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2"/>
      <c r="B80" s="169"/>
      <c r="C80" s="375"/>
      <c r="D80" s="376"/>
      <c r="E80" s="377"/>
      <c r="F80" s="378"/>
      <c r="G80" s="379"/>
      <c r="H80" s="184"/>
      <c r="I80" s="184"/>
      <c r="J80" s="184"/>
      <c r="K80" s="184"/>
      <c r="L80" s="185"/>
      <c r="M80" s="20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ht="22.5" outlineLevel="1" x14ac:dyDescent="0.2">
      <c r="A81" s="203">
        <v>7</v>
      </c>
      <c r="B81" s="168" t="s">
        <v>1200</v>
      </c>
      <c r="C81" s="189" t="s">
        <v>1201</v>
      </c>
      <c r="D81" s="171" t="s">
        <v>1146</v>
      </c>
      <c r="E81" s="177">
        <v>1386.0440000000001</v>
      </c>
      <c r="F81" s="186">
        <v>0</v>
      </c>
      <c r="G81" s="184">
        <f>ROUND(E81*F81,2)</f>
        <v>0</v>
      </c>
      <c r="H81" s="184">
        <v>21</v>
      </c>
      <c r="I81" s="184">
        <f>G81*(1+H81/100)</f>
        <v>0</v>
      </c>
      <c r="J81" s="184">
        <v>1.4E-2</v>
      </c>
      <c r="K81" s="184">
        <f>ROUND(E81*J81,2)</f>
        <v>19.399999999999999</v>
      </c>
      <c r="L81" s="185" t="s">
        <v>1147</v>
      </c>
      <c r="M81" s="205" t="s">
        <v>1131</v>
      </c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 t="s">
        <v>1132</v>
      </c>
      <c r="AF81" s="155"/>
      <c r="AG81" s="155"/>
      <c r="AH81" s="155"/>
      <c r="AI81" s="155"/>
      <c r="AJ81" s="155"/>
      <c r="AK81" s="155"/>
      <c r="AL81" s="155"/>
      <c r="AM81" s="155">
        <v>21</v>
      </c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190" t="s">
        <v>1202</v>
      </c>
      <c r="D82" s="172"/>
      <c r="E82" s="178">
        <v>379.673</v>
      </c>
      <c r="F82" s="184"/>
      <c r="G82" s="184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202"/>
      <c r="B83" s="169"/>
      <c r="C83" s="190" t="s">
        <v>1203</v>
      </c>
      <c r="D83" s="172"/>
      <c r="E83" s="178">
        <v>220.37700000000001</v>
      </c>
      <c r="F83" s="184"/>
      <c r="G83" s="184"/>
      <c r="H83" s="184"/>
      <c r="I83" s="184"/>
      <c r="J83" s="184"/>
      <c r="K83" s="184"/>
      <c r="L83" s="185"/>
      <c r="M83" s="20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190" t="s">
        <v>1204</v>
      </c>
      <c r="D84" s="172"/>
      <c r="E84" s="178">
        <v>306.83</v>
      </c>
      <c r="F84" s="184"/>
      <c r="G84" s="184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190" t="s">
        <v>1205</v>
      </c>
      <c r="D85" s="172"/>
      <c r="E85" s="178">
        <v>479.16399999999999</v>
      </c>
      <c r="F85" s="184"/>
      <c r="G85" s="184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169"/>
      <c r="C86" s="375"/>
      <c r="D86" s="376"/>
      <c r="E86" s="377"/>
      <c r="F86" s="378"/>
      <c r="G86" s="379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2"/>
      <c r="B87" s="369" t="s">
        <v>1206</v>
      </c>
      <c r="C87" s="370"/>
      <c r="D87" s="371"/>
      <c r="E87" s="372"/>
      <c r="F87" s="373"/>
      <c r="G87" s="374"/>
      <c r="H87" s="184"/>
      <c r="I87" s="184"/>
      <c r="J87" s="184"/>
      <c r="K87" s="184"/>
      <c r="L87" s="185"/>
      <c r="M87" s="20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>
        <v>0</v>
      </c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ht="22.5" outlineLevel="1" x14ac:dyDescent="0.2">
      <c r="A88" s="202"/>
      <c r="B88" s="369" t="s">
        <v>1207</v>
      </c>
      <c r="C88" s="370"/>
      <c r="D88" s="371"/>
      <c r="E88" s="372"/>
      <c r="F88" s="373"/>
      <c r="G88" s="374"/>
      <c r="H88" s="184"/>
      <c r="I88" s="184"/>
      <c r="J88" s="184"/>
      <c r="K88" s="184"/>
      <c r="L88" s="185"/>
      <c r="M88" s="20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60" t="str">
        <f>B88</f>
        <v>nanesení lepicího tmelu na izolační desky, nalepení desek, přebroušení desek z polystyrénu, natažení stěrky, vtlačení výztužné tkaniny, přehlazení stěrky. Další vrstvy podle popisu položky.</v>
      </c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369" t="s">
        <v>1208</v>
      </c>
      <c r="C89" s="370"/>
      <c r="D89" s="371"/>
      <c r="E89" s="372"/>
      <c r="F89" s="373"/>
      <c r="G89" s="374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 t="s">
        <v>1126</v>
      </c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3">
        <v>8</v>
      </c>
      <c r="B90" s="168" t="s">
        <v>1209</v>
      </c>
      <c r="C90" s="189" t="s">
        <v>1210</v>
      </c>
      <c r="D90" s="171" t="s">
        <v>1146</v>
      </c>
      <c r="E90" s="177">
        <v>29.92</v>
      </c>
      <c r="F90" s="186">
        <v>0</v>
      </c>
      <c r="G90" s="184">
        <f>ROUND(E90*F90,2)</f>
        <v>0</v>
      </c>
      <c r="H90" s="184">
        <v>21</v>
      </c>
      <c r="I90" s="184">
        <f>G90*(1+H90/100)</f>
        <v>0</v>
      </c>
      <c r="J90" s="184">
        <v>1.5679999999999999E-2</v>
      </c>
      <c r="K90" s="184">
        <f>ROUND(E90*J90,2)</f>
        <v>0.47</v>
      </c>
      <c r="L90" s="185" t="s">
        <v>1147</v>
      </c>
      <c r="M90" s="205" t="s">
        <v>1131</v>
      </c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 t="s">
        <v>1132</v>
      </c>
      <c r="AF90" s="155"/>
      <c r="AG90" s="155"/>
      <c r="AH90" s="155"/>
      <c r="AI90" s="155"/>
      <c r="AJ90" s="155"/>
      <c r="AK90" s="155"/>
      <c r="AL90" s="155"/>
      <c r="AM90" s="155">
        <v>21</v>
      </c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190" t="s">
        <v>1148</v>
      </c>
      <c r="D91" s="172"/>
      <c r="E91" s="178"/>
      <c r="F91" s="184"/>
      <c r="G91" s="184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202"/>
      <c r="B92" s="169"/>
      <c r="C92" s="191" t="s">
        <v>1211</v>
      </c>
      <c r="D92" s="173"/>
      <c r="E92" s="179"/>
      <c r="F92" s="184"/>
      <c r="G92" s="184"/>
      <c r="H92" s="184"/>
      <c r="I92" s="184"/>
      <c r="J92" s="184"/>
      <c r="K92" s="184"/>
      <c r="L92" s="185"/>
      <c r="M92" s="20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outlineLevel="1" x14ac:dyDescent="0.2">
      <c r="A93" s="202"/>
      <c r="B93" s="169"/>
      <c r="C93" s="192" t="s">
        <v>1212</v>
      </c>
      <c r="D93" s="173"/>
      <c r="E93" s="179">
        <v>49.5</v>
      </c>
      <c r="F93" s="184"/>
      <c r="G93" s="184"/>
      <c r="H93" s="184"/>
      <c r="I93" s="184"/>
      <c r="J93" s="184"/>
      <c r="K93" s="184"/>
      <c r="L93" s="185"/>
      <c r="M93" s="20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202"/>
      <c r="B94" s="169"/>
      <c r="C94" s="192" t="s">
        <v>1213</v>
      </c>
      <c r="D94" s="173"/>
      <c r="E94" s="179">
        <v>2.2000000000000002</v>
      </c>
      <c r="F94" s="184"/>
      <c r="G94" s="184"/>
      <c r="H94" s="184"/>
      <c r="I94" s="184"/>
      <c r="J94" s="184"/>
      <c r="K94" s="184"/>
      <c r="L94" s="185"/>
      <c r="M94" s="20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192" t="s">
        <v>1214</v>
      </c>
      <c r="D95" s="173"/>
      <c r="E95" s="179">
        <v>5</v>
      </c>
      <c r="F95" s="184"/>
      <c r="G95" s="184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192" t="s">
        <v>1215</v>
      </c>
      <c r="D96" s="173"/>
      <c r="E96" s="179">
        <v>6.5</v>
      </c>
      <c r="F96" s="184"/>
      <c r="G96" s="184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193" t="s">
        <v>1216</v>
      </c>
      <c r="D97" s="174"/>
      <c r="E97" s="180">
        <v>63.2</v>
      </c>
      <c r="F97" s="184"/>
      <c r="G97" s="184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202"/>
      <c r="B98" s="169"/>
      <c r="C98" s="191" t="s">
        <v>1217</v>
      </c>
      <c r="D98" s="173"/>
      <c r="E98" s="179"/>
      <c r="F98" s="184"/>
      <c r="G98" s="184"/>
      <c r="H98" s="184"/>
      <c r="I98" s="184"/>
      <c r="J98" s="184"/>
      <c r="K98" s="184"/>
      <c r="L98" s="185"/>
      <c r="M98" s="20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202"/>
      <c r="B99" s="169"/>
      <c r="C99" s="190" t="s">
        <v>1218</v>
      </c>
      <c r="D99" s="172"/>
      <c r="E99" s="178">
        <v>20.224</v>
      </c>
      <c r="F99" s="184"/>
      <c r="G99" s="184"/>
      <c r="H99" s="184"/>
      <c r="I99" s="184"/>
      <c r="J99" s="184"/>
      <c r="K99" s="184"/>
      <c r="L99" s="185"/>
      <c r="M99" s="20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202"/>
      <c r="B100" s="169"/>
      <c r="C100" s="190" t="s">
        <v>1170</v>
      </c>
      <c r="D100" s="172"/>
      <c r="E100" s="178"/>
      <c r="F100" s="184"/>
      <c r="G100" s="184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2"/>
      <c r="B101" s="169"/>
      <c r="C101" s="191" t="s">
        <v>1211</v>
      </c>
      <c r="D101" s="173"/>
      <c r="E101" s="179"/>
      <c r="F101" s="184"/>
      <c r="G101" s="184"/>
      <c r="H101" s="184"/>
      <c r="I101" s="184"/>
      <c r="J101" s="184"/>
      <c r="K101" s="184"/>
      <c r="L101" s="185"/>
      <c r="M101" s="20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202"/>
      <c r="B102" s="169"/>
      <c r="C102" s="192" t="s">
        <v>1219</v>
      </c>
      <c r="D102" s="173"/>
      <c r="E102" s="179">
        <v>12</v>
      </c>
      <c r="F102" s="184"/>
      <c r="G102" s="184"/>
      <c r="H102" s="184"/>
      <c r="I102" s="184"/>
      <c r="J102" s="184"/>
      <c r="K102" s="184"/>
      <c r="L102" s="185"/>
      <c r="M102" s="20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202"/>
      <c r="B103" s="169"/>
      <c r="C103" s="192" t="s">
        <v>1220</v>
      </c>
      <c r="D103" s="173"/>
      <c r="E103" s="179">
        <v>6.05</v>
      </c>
      <c r="F103" s="184"/>
      <c r="G103" s="184"/>
      <c r="H103" s="184"/>
      <c r="I103" s="184"/>
      <c r="J103" s="184"/>
      <c r="K103" s="184"/>
      <c r="L103" s="185"/>
      <c r="M103" s="20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169"/>
      <c r="C104" s="192" t="s">
        <v>1221</v>
      </c>
      <c r="D104" s="173"/>
      <c r="E104" s="179">
        <v>3.95</v>
      </c>
      <c r="F104" s="184"/>
      <c r="G104" s="184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2"/>
      <c r="B105" s="169"/>
      <c r="C105" s="192" t="s">
        <v>1222</v>
      </c>
      <c r="D105" s="173"/>
      <c r="E105" s="179">
        <v>8.3000000000000007</v>
      </c>
      <c r="F105" s="184"/>
      <c r="G105" s="184"/>
      <c r="H105" s="184"/>
      <c r="I105" s="184"/>
      <c r="J105" s="184"/>
      <c r="K105" s="184"/>
      <c r="L105" s="185"/>
      <c r="M105" s="20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2"/>
      <c r="B106" s="169"/>
      <c r="C106" s="193" t="s">
        <v>1216</v>
      </c>
      <c r="D106" s="174"/>
      <c r="E106" s="180">
        <v>30.3</v>
      </c>
      <c r="F106" s="184"/>
      <c r="G106" s="184"/>
      <c r="H106" s="184"/>
      <c r="I106" s="184"/>
      <c r="J106" s="184"/>
      <c r="K106" s="184"/>
      <c r="L106" s="185"/>
      <c r="M106" s="20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191" t="s">
        <v>1217</v>
      </c>
      <c r="D107" s="173"/>
      <c r="E107" s="179"/>
      <c r="F107" s="184"/>
      <c r="G107" s="184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202"/>
      <c r="B108" s="169"/>
      <c r="C108" s="190" t="s">
        <v>1223</v>
      </c>
      <c r="D108" s="172"/>
      <c r="E108" s="178">
        <v>9.6959999999999997</v>
      </c>
      <c r="F108" s="184"/>
      <c r="G108" s="184"/>
      <c r="H108" s="184"/>
      <c r="I108" s="184"/>
      <c r="J108" s="184"/>
      <c r="K108" s="184"/>
      <c r="L108" s="185"/>
      <c r="M108" s="20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2"/>
      <c r="B109" s="169"/>
      <c r="C109" s="375"/>
      <c r="D109" s="376"/>
      <c r="E109" s="377"/>
      <c r="F109" s="378"/>
      <c r="G109" s="379"/>
      <c r="H109" s="184"/>
      <c r="I109" s="184"/>
      <c r="J109" s="184"/>
      <c r="K109" s="184"/>
      <c r="L109" s="185"/>
      <c r="M109" s="20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ht="22.5" outlineLevel="1" x14ac:dyDescent="0.2">
      <c r="A110" s="203">
        <v>9</v>
      </c>
      <c r="B110" s="168" t="s">
        <v>0</v>
      </c>
      <c r="C110" s="189" t="s">
        <v>1</v>
      </c>
      <c r="D110" s="171" t="s">
        <v>1146</v>
      </c>
      <c r="E110" s="177">
        <v>316.8125</v>
      </c>
      <c r="F110" s="186">
        <v>0</v>
      </c>
      <c r="G110" s="184">
        <f>ROUND(E110*F110,2)</f>
        <v>0</v>
      </c>
      <c r="H110" s="184">
        <v>21</v>
      </c>
      <c r="I110" s="184">
        <f>G110*(1+H110/100)</f>
        <v>0</v>
      </c>
      <c r="J110" s="184">
        <v>1.328E-2</v>
      </c>
      <c r="K110" s="184">
        <f>ROUND(E110*J110,2)</f>
        <v>4.21</v>
      </c>
      <c r="L110" s="185" t="s">
        <v>1147</v>
      </c>
      <c r="M110" s="205" t="s">
        <v>1131</v>
      </c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 t="s">
        <v>1132</v>
      </c>
      <c r="AF110" s="155"/>
      <c r="AG110" s="155"/>
      <c r="AH110" s="155"/>
      <c r="AI110" s="155"/>
      <c r="AJ110" s="155"/>
      <c r="AK110" s="155"/>
      <c r="AL110" s="155"/>
      <c r="AM110" s="155">
        <v>21</v>
      </c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169"/>
      <c r="C111" s="190" t="s">
        <v>1148</v>
      </c>
      <c r="D111" s="172"/>
      <c r="E111" s="178"/>
      <c r="F111" s="184"/>
      <c r="G111" s="184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2"/>
      <c r="B112" s="169"/>
      <c r="C112" s="191" t="s">
        <v>1211</v>
      </c>
      <c r="D112" s="173"/>
      <c r="E112" s="179"/>
      <c r="F112" s="184"/>
      <c r="G112" s="184"/>
      <c r="H112" s="184"/>
      <c r="I112" s="184"/>
      <c r="J112" s="184"/>
      <c r="K112" s="184"/>
      <c r="L112" s="185"/>
      <c r="M112" s="20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2"/>
      <c r="B113" s="169"/>
      <c r="C113" s="192" t="s">
        <v>2</v>
      </c>
      <c r="D113" s="173"/>
      <c r="E113" s="179">
        <v>146.9</v>
      </c>
      <c r="F113" s="184"/>
      <c r="G113" s="184"/>
      <c r="H113" s="184"/>
      <c r="I113" s="184"/>
      <c r="J113" s="184"/>
      <c r="K113" s="184"/>
      <c r="L113" s="185"/>
      <c r="M113" s="20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192" t="s">
        <v>3</v>
      </c>
      <c r="D114" s="173"/>
      <c r="E114" s="179">
        <v>75</v>
      </c>
      <c r="F114" s="184"/>
      <c r="G114" s="184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outlineLevel="1" x14ac:dyDescent="0.2">
      <c r="A115" s="202"/>
      <c r="B115" s="169"/>
      <c r="C115" s="192" t="s">
        <v>4</v>
      </c>
      <c r="D115" s="173"/>
      <c r="E115" s="179">
        <v>3.5</v>
      </c>
      <c r="F115" s="184"/>
      <c r="G115" s="184"/>
      <c r="H115" s="184"/>
      <c r="I115" s="184"/>
      <c r="J115" s="184"/>
      <c r="K115" s="184"/>
      <c r="L115" s="185"/>
      <c r="M115" s="20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202"/>
      <c r="B116" s="169"/>
      <c r="C116" s="192" t="s">
        <v>5</v>
      </c>
      <c r="D116" s="173"/>
      <c r="E116" s="179">
        <v>20</v>
      </c>
      <c r="F116" s="184"/>
      <c r="G116" s="184"/>
      <c r="H116" s="184"/>
      <c r="I116" s="184"/>
      <c r="J116" s="184"/>
      <c r="K116" s="184"/>
      <c r="L116" s="185"/>
      <c r="M116" s="20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2"/>
      <c r="B117" s="169"/>
      <c r="C117" s="192" t="s">
        <v>6</v>
      </c>
      <c r="D117" s="173"/>
      <c r="E117" s="179">
        <v>37.799999999999997</v>
      </c>
      <c r="F117" s="184"/>
      <c r="G117" s="184"/>
      <c r="H117" s="184"/>
      <c r="I117" s="184"/>
      <c r="J117" s="184"/>
      <c r="K117" s="184"/>
      <c r="L117" s="185"/>
      <c r="M117" s="20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193" t="s">
        <v>1216</v>
      </c>
      <c r="D118" s="174"/>
      <c r="E118" s="180">
        <v>283.2</v>
      </c>
      <c r="F118" s="184"/>
      <c r="G118" s="184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2"/>
      <c r="B119" s="169"/>
      <c r="C119" s="191" t="s">
        <v>1217</v>
      </c>
      <c r="D119" s="173"/>
      <c r="E119" s="179"/>
      <c r="F119" s="184"/>
      <c r="G119" s="184"/>
      <c r="H119" s="184"/>
      <c r="I119" s="184"/>
      <c r="J119" s="184"/>
      <c r="K119" s="184"/>
      <c r="L119" s="185"/>
      <c r="M119" s="20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169"/>
      <c r="C120" s="190" t="s">
        <v>7</v>
      </c>
      <c r="D120" s="172"/>
      <c r="E120" s="178">
        <v>101.952</v>
      </c>
      <c r="F120" s="184"/>
      <c r="G120" s="184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2"/>
      <c r="B121" s="169"/>
      <c r="C121" s="190" t="s">
        <v>1158</v>
      </c>
      <c r="D121" s="172"/>
      <c r="E121" s="178"/>
      <c r="F121" s="184"/>
      <c r="G121" s="184"/>
      <c r="H121" s="184"/>
      <c r="I121" s="184"/>
      <c r="J121" s="184"/>
      <c r="K121" s="184"/>
      <c r="L121" s="185"/>
      <c r="M121" s="20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202"/>
      <c r="B122" s="169"/>
      <c r="C122" s="191" t="s">
        <v>1211</v>
      </c>
      <c r="D122" s="173"/>
      <c r="E122" s="179"/>
      <c r="F122" s="184"/>
      <c r="G122" s="184"/>
      <c r="H122" s="184"/>
      <c r="I122" s="184"/>
      <c r="J122" s="184"/>
      <c r="K122" s="184"/>
      <c r="L122" s="185"/>
      <c r="M122" s="20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169"/>
      <c r="C123" s="192" t="s">
        <v>8</v>
      </c>
      <c r="D123" s="173"/>
      <c r="E123" s="179">
        <v>25.2</v>
      </c>
      <c r="F123" s="184"/>
      <c r="G123" s="184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2"/>
      <c r="B124" s="169"/>
      <c r="C124" s="192" t="s">
        <v>9</v>
      </c>
      <c r="D124" s="173"/>
      <c r="E124" s="179">
        <v>33.9</v>
      </c>
      <c r="F124" s="184"/>
      <c r="G124" s="184"/>
      <c r="H124" s="184"/>
      <c r="I124" s="184"/>
      <c r="J124" s="184"/>
      <c r="K124" s="184"/>
      <c r="L124" s="185"/>
      <c r="M124" s="20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192" t="s">
        <v>10</v>
      </c>
      <c r="D125" s="173"/>
      <c r="E125" s="179">
        <v>12.5</v>
      </c>
      <c r="F125" s="184"/>
      <c r="G125" s="184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202"/>
      <c r="B126" s="169"/>
      <c r="C126" s="192" t="s">
        <v>11</v>
      </c>
      <c r="D126" s="173"/>
      <c r="E126" s="179">
        <v>5.25</v>
      </c>
      <c r="F126" s="184"/>
      <c r="G126" s="184"/>
      <c r="H126" s="184"/>
      <c r="I126" s="184"/>
      <c r="J126" s="184"/>
      <c r="K126" s="184"/>
      <c r="L126" s="185"/>
      <c r="M126" s="20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2"/>
      <c r="B127" s="169"/>
      <c r="C127" s="193" t="s">
        <v>1216</v>
      </c>
      <c r="D127" s="174"/>
      <c r="E127" s="180">
        <v>76.849999999999994</v>
      </c>
      <c r="F127" s="184"/>
      <c r="G127" s="184"/>
      <c r="H127" s="184"/>
      <c r="I127" s="184"/>
      <c r="J127" s="184"/>
      <c r="K127" s="184"/>
      <c r="L127" s="185"/>
      <c r="M127" s="20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191" t="s">
        <v>1217</v>
      </c>
      <c r="D128" s="173"/>
      <c r="E128" s="179"/>
      <c r="F128" s="184"/>
      <c r="G128" s="184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169"/>
      <c r="C129" s="190" t="s">
        <v>12</v>
      </c>
      <c r="D129" s="172"/>
      <c r="E129" s="178">
        <v>27.666</v>
      </c>
      <c r="F129" s="184"/>
      <c r="G129" s="184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2"/>
      <c r="B130" s="169"/>
      <c r="C130" s="190" t="s">
        <v>1163</v>
      </c>
      <c r="D130" s="172"/>
      <c r="E130" s="178"/>
      <c r="F130" s="184"/>
      <c r="G130" s="184"/>
      <c r="H130" s="184"/>
      <c r="I130" s="184"/>
      <c r="J130" s="184"/>
      <c r="K130" s="184"/>
      <c r="L130" s="185"/>
      <c r="M130" s="20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191" t="s">
        <v>1211</v>
      </c>
      <c r="D131" s="173"/>
      <c r="E131" s="179"/>
      <c r="F131" s="184"/>
      <c r="G131" s="184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2"/>
      <c r="B132" s="169"/>
      <c r="C132" s="192" t="s">
        <v>13</v>
      </c>
      <c r="D132" s="173"/>
      <c r="E132" s="179">
        <v>205.2</v>
      </c>
      <c r="F132" s="184"/>
      <c r="G132" s="184"/>
      <c r="H132" s="184"/>
      <c r="I132" s="184"/>
      <c r="J132" s="184"/>
      <c r="K132" s="184"/>
      <c r="L132" s="185"/>
      <c r="M132" s="20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202"/>
      <c r="B133" s="169"/>
      <c r="C133" s="192" t="s">
        <v>14</v>
      </c>
      <c r="D133" s="173"/>
      <c r="E133" s="179">
        <v>132.30000000000001</v>
      </c>
      <c r="F133" s="184"/>
      <c r="G133" s="184"/>
      <c r="H133" s="184"/>
      <c r="I133" s="184"/>
      <c r="J133" s="184"/>
      <c r="K133" s="184"/>
      <c r="L133" s="185"/>
      <c r="M133" s="20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202"/>
      <c r="B134" s="169"/>
      <c r="C134" s="192" t="s">
        <v>15</v>
      </c>
      <c r="D134" s="173"/>
      <c r="E134" s="179">
        <v>24.72</v>
      </c>
      <c r="F134" s="184"/>
      <c r="G134" s="184"/>
      <c r="H134" s="184"/>
      <c r="I134" s="184"/>
      <c r="J134" s="184"/>
      <c r="K134" s="184"/>
      <c r="L134" s="185"/>
      <c r="M134" s="20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202"/>
      <c r="B135" s="169"/>
      <c r="C135" s="192" t="s">
        <v>16</v>
      </c>
      <c r="D135" s="173"/>
      <c r="E135" s="179">
        <v>5</v>
      </c>
      <c r="F135" s="184"/>
      <c r="G135" s="184"/>
      <c r="H135" s="184"/>
      <c r="I135" s="184"/>
      <c r="J135" s="184"/>
      <c r="K135" s="184"/>
      <c r="L135" s="185"/>
      <c r="M135" s="20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202"/>
      <c r="B136" s="169"/>
      <c r="C136" s="192" t="s">
        <v>17</v>
      </c>
      <c r="D136" s="173"/>
      <c r="E136" s="179">
        <v>6.65</v>
      </c>
      <c r="F136" s="184"/>
      <c r="G136" s="184"/>
      <c r="H136" s="184"/>
      <c r="I136" s="184"/>
      <c r="J136" s="184"/>
      <c r="K136" s="184"/>
      <c r="L136" s="185"/>
      <c r="M136" s="20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202"/>
      <c r="B137" s="169"/>
      <c r="C137" s="193" t="s">
        <v>1216</v>
      </c>
      <c r="D137" s="174"/>
      <c r="E137" s="180">
        <v>373.87</v>
      </c>
      <c r="F137" s="184"/>
      <c r="G137" s="184"/>
      <c r="H137" s="184"/>
      <c r="I137" s="184"/>
      <c r="J137" s="184"/>
      <c r="K137" s="184"/>
      <c r="L137" s="185"/>
      <c r="M137" s="20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202"/>
      <c r="B138" s="169"/>
      <c r="C138" s="191" t="s">
        <v>1217</v>
      </c>
      <c r="D138" s="173"/>
      <c r="E138" s="179"/>
      <c r="F138" s="184"/>
      <c r="G138" s="184"/>
      <c r="H138" s="184"/>
      <c r="I138" s="184"/>
      <c r="J138" s="184"/>
      <c r="K138" s="184"/>
      <c r="L138" s="185"/>
      <c r="M138" s="20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202"/>
      <c r="B139" s="169"/>
      <c r="C139" s="190" t="s">
        <v>18</v>
      </c>
      <c r="D139" s="172"/>
      <c r="E139" s="178">
        <v>130.8545</v>
      </c>
      <c r="F139" s="184"/>
      <c r="G139" s="184"/>
      <c r="H139" s="184"/>
      <c r="I139" s="184"/>
      <c r="J139" s="184"/>
      <c r="K139" s="184"/>
      <c r="L139" s="185"/>
      <c r="M139" s="20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202"/>
      <c r="B140" s="169"/>
      <c r="C140" s="190" t="s">
        <v>1170</v>
      </c>
      <c r="D140" s="172"/>
      <c r="E140" s="178"/>
      <c r="F140" s="184"/>
      <c r="G140" s="184"/>
      <c r="H140" s="184"/>
      <c r="I140" s="184"/>
      <c r="J140" s="184"/>
      <c r="K140" s="184"/>
      <c r="L140" s="185"/>
      <c r="M140" s="20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202"/>
      <c r="B141" s="169"/>
      <c r="C141" s="191" t="s">
        <v>1211</v>
      </c>
      <c r="D141" s="173"/>
      <c r="E141" s="179"/>
      <c r="F141" s="184"/>
      <c r="G141" s="184"/>
      <c r="H141" s="184"/>
      <c r="I141" s="184"/>
      <c r="J141" s="184"/>
      <c r="K141" s="184"/>
      <c r="L141" s="185"/>
      <c r="M141" s="20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202"/>
      <c r="B142" s="169"/>
      <c r="C142" s="192" t="s">
        <v>19</v>
      </c>
      <c r="D142" s="173"/>
      <c r="E142" s="179">
        <v>15.05</v>
      </c>
      <c r="F142" s="184"/>
      <c r="G142" s="184"/>
      <c r="H142" s="184"/>
      <c r="I142" s="184"/>
      <c r="J142" s="184"/>
      <c r="K142" s="184"/>
      <c r="L142" s="185"/>
      <c r="M142" s="20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202"/>
      <c r="B143" s="169"/>
      <c r="C143" s="192" t="s">
        <v>20</v>
      </c>
      <c r="D143" s="173"/>
      <c r="E143" s="179">
        <v>84</v>
      </c>
      <c r="F143" s="184"/>
      <c r="G143" s="184"/>
      <c r="H143" s="184"/>
      <c r="I143" s="184"/>
      <c r="J143" s="184"/>
      <c r="K143" s="184"/>
      <c r="L143" s="185"/>
      <c r="M143" s="20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202"/>
      <c r="B144" s="169"/>
      <c r="C144" s="192" t="s">
        <v>21</v>
      </c>
      <c r="D144" s="173"/>
      <c r="E144" s="179">
        <v>18.8</v>
      </c>
      <c r="F144" s="184"/>
      <c r="G144" s="184"/>
      <c r="H144" s="184"/>
      <c r="I144" s="184"/>
      <c r="J144" s="184"/>
      <c r="K144" s="184"/>
      <c r="L144" s="185"/>
      <c r="M144" s="20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outlineLevel="1" x14ac:dyDescent="0.2">
      <c r="A145" s="202"/>
      <c r="B145" s="169"/>
      <c r="C145" s="192" t="s">
        <v>22</v>
      </c>
      <c r="D145" s="173"/>
      <c r="E145" s="179">
        <v>21.6</v>
      </c>
      <c r="F145" s="184"/>
      <c r="G145" s="184"/>
      <c r="H145" s="184"/>
      <c r="I145" s="184"/>
      <c r="J145" s="184"/>
      <c r="K145" s="184"/>
      <c r="L145" s="185"/>
      <c r="M145" s="20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202"/>
      <c r="B146" s="169"/>
      <c r="C146" s="192" t="s">
        <v>23</v>
      </c>
      <c r="D146" s="173"/>
      <c r="E146" s="179">
        <v>5.0999999999999996</v>
      </c>
      <c r="F146" s="184"/>
      <c r="G146" s="184"/>
      <c r="H146" s="184"/>
      <c r="I146" s="184"/>
      <c r="J146" s="184"/>
      <c r="K146" s="184"/>
      <c r="L146" s="185"/>
      <c r="M146" s="20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202"/>
      <c r="B147" s="169"/>
      <c r="C147" s="192" t="s">
        <v>24</v>
      </c>
      <c r="D147" s="173"/>
      <c r="E147" s="179">
        <v>11.95</v>
      </c>
      <c r="F147" s="184"/>
      <c r="G147" s="184"/>
      <c r="H147" s="184"/>
      <c r="I147" s="184"/>
      <c r="J147" s="184"/>
      <c r="K147" s="184"/>
      <c r="L147" s="185"/>
      <c r="M147" s="20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</row>
    <row r="148" spans="1:60" outlineLevel="1" x14ac:dyDescent="0.2">
      <c r="A148" s="202"/>
      <c r="B148" s="169"/>
      <c r="C148" s="193" t="s">
        <v>1216</v>
      </c>
      <c r="D148" s="174"/>
      <c r="E148" s="180">
        <v>156.5</v>
      </c>
      <c r="F148" s="184"/>
      <c r="G148" s="184"/>
      <c r="H148" s="184"/>
      <c r="I148" s="184"/>
      <c r="J148" s="184"/>
      <c r="K148" s="184"/>
      <c r="L148" s="185"/>
      <c r="M148" s="20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202"/>
      <c r="B149" s="169"/>
      <c r="C149" s="191" t="s">
        <v>1217</v>
      </c>
      <c r="D149" s="173"/>
      <c r="E149" s="179"/>
      <c r="F149" s="184"/>
      <c r="G149" s="184"/>
      <c r="H149" s="184"/>
      <c r="I149" s="184"/>
      <c r="J149" s="184"/>
      <c r="K149" s="184"/>
      <c r="L149" s="185"/>
      <c r="M149" s="20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202"/>
      <c r="B150" s="169"/>
      <c r="C150" s="190" t="s">
        <v>25</v>
      </c>
      <c r="D150" s="172"/>
      <c r="E150" s="178">
        <v>56.34</v>
      </c>
      <c r="F150" s="184"/>
      <c r="G150" s="184"/>
      <c r="H150" s="184"/>
      <c r="I150" s="184"/>
      <c r="J150" s="184"/>
      <c r="K150" s="184"/>
      <c r="L150" s="185"/>
      <c r="M150" s="20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202"/>
      <c r="B151" s="169"/>
      <c r="C151" s="375"/>
      <c r="D151" s="376"/>
      <c r="E151" s="377"/>
      <c r="F151" s="378"/>
      <c r="G151" s="379"/>
      <c r="H151" s="184"/>
      <c r="I151" s="184"/>
      <c r="J151" s="184"/>
      <c r="K151" s="184"/>
      <c r="L151" s="185"/>
      <c r="M151" s="20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outlineLevel="1" x14ac:dyDescent="0.2">
      <c r="A152" s="202"/>
      <c r="B152" s="369" t="s">
        <v>26</v>
      </c>
      <c r="C152" s="370"/>
      <c r="D152" s="371"/>
      <c r="E152" s="372"/>
      <c r="F152" s="373"/>
      <c r="G152" s="374"/>
      <c r="H152" s="184"/>
      <c r="I152" s="184"/>
      <c r="J152" s="184"/>
      <c r="K152" s="184"/>
      <c r="L152" s="185"/>
      <c r="M152" s="20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>
        <v>0</v>
      </c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203">
        <v>10</v>
      </c>
      <c r="B153" s="168" t="s">
        <v>27</v>
      </c>
      <c r="C153" s="189" t="s">
        <v>28</v>
      </c>
      <c r="D153" s="171" t="s">
        <v>29</v>
      </c>
      <c r="E153" s="177">
        <v>333.56</v>
      </c>
      <c r="F153" s="186">
        <v>0</v>
      </c>
      <c r="G153" s="184">
        <f>ROUND(E153*F153,2)</f>
        <v>0</v>
      </c>
      <c r="H153" s="184">
        <v>21</v>
      </c>
      <c r="I153" s="184">
        <f>G153*(1+H153/100)</f>
        <v>0</v>
      </c>
      <c r="J153" s="184">
        <v>0</v>
      </c>
      <c r="K153" s="184">
        <f>ROUND(E153*J153,2)</f>
        <v>0</v>
      </c>
      <c r="L153" s="185" t="s">
        <v>1147</v>
      </c>
      <c r="M153" s="205" t="s">
        <v>1131</v>
      </c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 t="s">
        <v>1132</v>
      </c>
      <c r="AF153" s="155"/>
      <c r="AG153" s="155"/>
      <c r="AH153" s="155"/>
      <c r="AI153" s="155"/>
      <c r="AJ153" s="155"/>
      <c r="AK153" s="155"/>
      <c r="AL153" s="155"/>
      <c r="AM153" s="155">
        <v>21</v>
      </c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202"/>
      <c r="B154" s="169"/>
      <c r="C154" s="375"/>
      <c r="D154" s="376"/>
      <c r="E154" s="377"/>
      <c r="F154" s="378"/>
      <c r="G154" s="379"/>
      <c r="H154" s="184"/>
      <c r="I154" s="184"/>
      <c r="J154" s="184"/>
      <c r="K154" s="184"/>
      <c r="L154" s="185"/>
      <c r="M154" s="20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203">
        <v>11</v>
      </c>
      <c r="B155" s="168" t="s">
        <v>30</v>
      </c>
      <c r="C155" s="189" t="s">
        <v>31</v>
      </c>
      <c r="D155" s="171" t="s">
        <v>29</v>
      </c>
      <c r="E155" s="177">
        <v>167.15</v>
      </c>
      <c r="F155" s="186">
        <v>0</v>
      </c>
      <c r="G155" s="184">
        <f>ROUND(E155*F155,2)</f>
        <v>0</v>
      </c>
      <c r="H155" s="184">
        <v>21</v>
      </c>
      <c r="I155" s="184">
        <f>G155*(1+H155/100)</f>
        <v>0</v>
      </c>
      <c r="J155" s="184">
        <v>2.7999999999999998E-4</v>
      </c>
      <c r="K155" s="184">
        <f>ROUND(E155*J155,2)</f>
        <v>0.05</v>
      </c>
      <c r="L155" s="185" t="s">
        <v>1147</v>
      </c>
      <c r="M155" s="205" t="s">
        <v>1131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 t="s">
        <v>1132</v>
      </c>
      <c r="AF155" s="155"/>
      <c r="AG155" s="155"/>
      <c r="AH155" s="155"/>
      <c r="AI155" s="155"/>
      <c r="AJ155" s="155"/>
      <c r="AK155" s="155"/>
      <c r="AL155" s="155"/>
      <c r="AM155" s="155">
        <v>21</v>
      </c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202"/>
      <c r="B156" s="169"/>
      <c r="C156" s="190" t="s">
        <v>32</v>
      </c>
      <c r="D156" s="172"/>
      <c r="E156" s="178">
        <v>54.15</v>
      </c>
      <c r="F156" s="184"/>
      <c r="G156" s="184"/>
      <c r="H156" s="184"/>
      <c r="I156" s="184"/>
      <c r="J156" s="184"/>
      <c r="K156" s="184"/>
      <c r="L156" s="185"/>
      <c r="M156" s="20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 outlineLevel="1" x14ac:dyDescent="0.2">
      <c r="A157" s="202"/>
      <c r="B157" s="169"/>
      <c r="C157" s="190" t="s">
        <v>33</v>
      </c>
      <c r="D157" s="172"/>
      <c r="E157" s="178">
        <v>14.6</v>
      </c>
      <c r="F157" s="184"/>
      <c r="G157" s="184"/>
      <c r="H157" s="184"/>
      <c r="I157" s="184"/>
      <c r="J157" s="184"/>
      <c r="K157" s="184"/>
      <c r="L157" s="185"/>
      <c r="M157" s="20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202"/>
      <c r="B158" s="169"/>
      <c r="C158" s="190" t="s">
        <v>34</v>
      </c>
      <c r="D158" s="172"/>
      <c r="E158" s="178">
        <v>60.5</v>
      </c>
      <c r="F158" s="184"/>
      <c r="G158" s="184"/>
      <c r="H158" s="184"/>
      <c r="I158" s="184"/>
      <c r="J158" s="184"/>
      <c r="K158" s="184"/>
      <c r="L158" s="185"/>
      <c r="M158" s="20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202"/>
      <c r="B159" s="169"/>
      <c r="C159" s="190" t="s">
        <v>35</v>
      </c>
      <c r="D159" s="172"/>
      <c r="E159" s="178">
        <v>37.9</v>
      </c>
      <c r="F159" s="184"/>
      <c r="G159" s="184"/>
      <c r="H159" s="184"/>
      <c r="I159" s="184"/>
      <c r="J159" s="184"/>
      <c r="K159" s="184"/>
      <c r="L159" s="185"/>
      <c r="M159" s="20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202"/>
      <c r="B160" s="169"/>
      <c r="C160" s="375"/>
      <c r="D160" s="376"/>
      <c r="E160" s="377"/>
      <c r="F160" s="378"/>
      <c r="G160" s="379"/>
      <c r="H160" s="184"/>
      <c r="I160" s="184"/>
      <c r="J160" s="184"/>
      <c r="K160" s="184"/>
      <c r="L160" s="185"/>
      <c r="M160" s="20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203">
        <v>12</v>
      </c>
      <c r="B161" s="168" t="s">
        <v>36</v>
      </c>
      <c r="C161" s="189" t="s">
        <v>37</v>
      </c>
      <c r="D161" s="171" t="s">
        <v>29</v>
      </c>
      <c r="E161" s="177">
        <v>157.6</v>
      </c>
      <c r="F161" s="186">
        <v>0</v>
      </c>
      <c r="G161" s="184">
        <f>ROUND(E161*F161,2)</f>
        <v>0</v>
      </c>
      <c r="H161" s="184">
        <v>21</v>
      </c>
      <c r="I161" s="184">
        <f>G161*(1+H161/100)</f>
        <v>0</v>
      </c>
      <c r="J161" s="184">
        <v>8.4999999999999995E-4</v>
      </c>
      <c r="K161" s="184">
        <f>ROUND(E161*J161,2)</f>
        <v>0.13</v>
      </c>
      <c r="L161" s="185" t="s">
        <v>1147</v>
      </c>
      <c r="M161" s="205" t="s">
        <v>1131</v>
      </c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 t="s">
        <v>1132</v>
      </c>
      <c r="AF161" s="155"/>
      <c r="AG161" s="155"/>
      <c r="AH161" s="155"/>
      <c r="AI161" s="155"/>
      <c r="AJ161" s="155"/>
      <c r="AK161" s="155"/>
      <c r="AL161" s="155"/>
      <c r="AM161" s="155">
        <v>21</v>
      </c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202"/>
      <c r="B162" s="169"/>
      <c r="C162" s="190" t="s">
        <v>38</v>
      </c>
      <c r="D162" s="172"/>
      <c r="E162" s="178">
        <v>16.45</v>
      </c>
      <c r="F162" s="184"/>
      <c r="G162" s="184"/>
      <c r="H162" s="184"/>
      <c r="I162" s="184"/>
      <c r="J162" s="184"/>
      <c r="K162" s="184"/>
      <c r="L162" s="185"/>
      <c r="M162" s="20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</row>
    <row r="163" spans="1:60" outlineLevel="1" x14ac:dyDescent="0.2">
      <c r="A163" s="202"/>
      <c r="B163" s="169"/>
      <c r="C163" s="190" t="s">
        <v>39</v>
      </c>
      <c r="D163" s="172"/>
      <c r="E163" s="178">
        <v>48.7</v>
      </c>
      <c r="F163" s="184"/>
      <c r="G163" s="184"/>
      <c r="H163" s="184"/>
      <c r="I163" s="184"/>
      <c r="J163" s="184"/>
      <c r="K163" s="184"/>
      <c r="L163" s="185"/>
      <c r="M163" s="20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202"/>
      <c r="B164" s="169"/>
      <c r="C164" s="190" t="s">
        <v>40</v>
      </c>
      <c r="D164" s="172"/>
      <c r="E164" s="178">
        <v>6.4</v>
      </c>
      <c r="F164" s="184"/>
      <c r="G164" s="184"/>
      <c r="H164" s="184"/>
      <c r="I164" s="184"/>
      <c r="J164" s="184"/>
      <c r="K164" s="184"/>
      <c r="L164" s="185"/>
      <c r="M164" s="20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202"/>
      <c r="B165" s="169"/>
      <c r="C165" s="190" t="s">
        <v>41</v>
      </c>
      <c r="D165" s="172"/>
      <c r="E165" s="178">
        <v>86.05</v>
      </c>
      <c r="F165" s="184"/>
      <c r="G165" s="184"/>
      <c r="H165" s="184"/>
      <c r="I165" s="184"/>
      <c r="J165" s="184"/>
      <c r="K165" s="184"/>
      <c r="L165" s="185"/>
      <c r="M165" s="20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202"/>
      <c r="B166" s="169"/>
      <c r="C166" s="375"/>
      <c r="D166" s="376"/>
      <c r="E166" s="377"/>
      <c r="F166" s="378"/>
      <c r="G166" s="379"/>
      <c r="H166" s="184"/>
      <c r="I166" s="184"/>
      <c r="J166" s="184"/>
      <c r="K166" s="184"/>
      <c r="L166" s="185"/>
      <c r="M166" s="20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202"/>
      <c r="B167" s="369" t="s">
        <v>42</v>
      </c>
      <c r="C167" s="370"/>
      <c r="D167" s="371"/>
      <c r="E167" s="372"/>
      <c r="F167" s="373"/>
      <c r="G167" s="374"/>
      <c r="H167" s="184"/>
      <c r="I167" s="184"/>
      <c r="J167" s="184"/>
      <c r="K167" s="184"/>
      <c r="L167" s="185"/>
      <c r="M167" s="20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>
        <v>0</v>
      </c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203">
        <v>13</v>
      </c>
      <c r="B168" s="168" t="s">
        <v>43</v>
      </c>
      <c r="C168" s="189" t="s">
        <v>44</v>
      </c>
      <c r="D168" s="171" t="s">
        <v>1146</v>
      </c>
      <c r="E168" s="177">
        <v>212.76</v>
      </c>
      <c r="F168" s="186">
        <v>0</v>
      </c>
      <c r="G168" s="184">
        <f>ROUND(E168*F168,2)</f>
        <v>0</v>
      </c>
      <c r="H168" s="184">
        <v>21</v>
      </c>
      <c r="I168" s="184">
        <f>G168*(1+H168/100)</f>
        <v>0</v>
      </c>
      <c r="J168" s="184">
        <v>6.0999999999999997E-4</v>
      </c>
      <c r="K168" s="184">
        <f>ROUND(E168*J168,2)</f>
        <v>0.13</v>
      </c>
      <c r="L168" s="185" t="s">
        <v>1147</v>
      </c>
      <c r="M168" s="205" t="s">
        <v>1131</v>
      </c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 t="s">
        <v>1132</v>
      </c>
      <c r="AF168" s="155"/>
      <c r="AG168" s="155"/>
      <c r="AH168" s="155"/>
      <c r="AI168" s="155"/>
      <c r="AJ168" s="155"/>
      <c r="AK168" s="155"/>
      <c r="AL168" s="155"/>
      <c r="AM168" s="155">
        <v>21</v>
      </c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202"/>
      <c r="B169" s="169"/>
      <c r="C169" s="396" t="s">
        <v>45</v>
      </c>
      <c r="D169" s="397"/>
      <c r="E169" s="398"/>
      <c r="F169" s="399"/>
      <c r="G169" s="400"/>
      <c r="H169" s="184"/>
      <c r="I169" s="184"/>
      <c r="J169" s="184"/>
      <c r="K169" s="184"/>
      <c r="L169" s="185"/>
      <c r="M169" s="20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60" t="str">
        <f>C169</f>
        <v>včetně penetrace podkladu</v>
      </c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202"/>
      <c r="B170" s="169"/>
      <c r="C170" s="190" t="s">
        <v>46</v>
      </c>
      <c r="D170" s="172"/>
      <c r="E170" s="178">
        <v>85.454999999999998</v>
      </c>
      <c r="F170" s="184"/>
      <c r="G170" s="184"/>
      <c r="H170" s="184"/>
      <c r="I170" s="184"/>
      <c r="J170" s="184"/>
      <c r="K170" s="184"/>
      <c r="L170" s="185"/>
      <c r="M170" s="20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202"/>
      <c r="B171" s="169"/>
      <c r="C171" s="190" t="s">
        <v>47</v>
      </c>
      <c r="D171" s="172"/>
      <c r="E171" s="178">
        <v>-24.01</v>
      </c>
      <c r="F171" s="184"/>
      <c r="G171" s="184"/>
      <c r="H171" s="184"/>
      <c r="I171" s="184"/>
      <c r="J171" s="184"/>
      <c r="K171" s="184"/>
      <c r="L171" s="185"/>
      <c r="M171" s="20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202"/>
      <c r="B172" s="169"/>
      <c r="C172" s="190" t="s">
        <v>48</v>
      </c>
      <c r="D172" s="172"/>
      <c r="E172" s="178">
        <v>14.98</v>
      </c>
      <c r="F172" s="184"/>
      <c r="G172" s="184"/>
      <c r="H172" s="184"/>
      <c r="I172" s="184"/>
      <c r="J172" s="184"/>
      <c r="K172" s="184"/>
      <c r="L172" s="185"/>
      <c r="M172" s="20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202"/>
      <c r="B173" s="169"/>
      <c r="C173" s="190" t="s">
        <v>49</v>
      </c>
      <c r="D173" s="172"/>
      <c r="E173" s="178">
        <v>13.16</v>
      </c>
      <c r="F173" s="184"/>
      <c r="G173" s="184"/>
      <c r="H173" s="184"/>
      <c r="I173" s="184"/>
      <c r="J173" s="184"/>
      <c r="K173" s="184"/>
      <c r="L173" s="185"/>
      <c r="M173" s="20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outlineLevel="1" x14ac:dyDescent="0.2">
      <c r="A174" s="202"/>
      <c r="B174" s="169"/>
      <c r="C174" s="190" t="s">
        <v>50</v>
      </c>
      <c r="D174" s="172"/>
      <c r="E174" s="178">
        <v>31.9</v>
      </c>
      <c r="F174" s="184"/>
      <c r="G174" s="184"/>
      <c r="H174" s="184"/>
      <c r="I174" s="184"/>
      <c r="J174" s="184"/>
      <c r="K174" s="184"/>
      <c r="L174" s="185"/>
      <c r="M174" s="20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202"/>
      <c r="B175" s="169"/>
      <c r="C175" s="190" t="s">
        <v>51</v>
      </c>
      <c r="D175" s="172"/>
      <c r="E175" s="178">
        <v>83.25</v>
      </c>
      <c r="F175" s="184"/>
      <c r="G175" s="184"/>
      <c r="H175" s="184"/>
      <c r="I175" s="184"/>
      <c r="J175" s="184"/>
      <c r="K175" s="184"/>
      <c r="L175" s="185"/>
      <c r="M175" s="20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202"/>
      <c r="B176" s="169"/>
      <c r="C176" s="190" t="s">
        <v>52</v>
      </c>
      <c r="D176" s="172"/>
      <c r="E176" s="178">
        <v>8.0250000000000004</v>
      </c>
      <c r="F176" s="184"/>
      <c r="G176" s="184"/>
      <c r="H176" s="184"/>
      <c r="I176" s="184"/>
      <c r="J176" s="184"/>
      <c r="K176" s="184"/>
      <c r="L176" s="185"/>
      <c r="M176" s="20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202"/>
      <c r="B177" s="169"/>
      <c r="C177" s="375"/>
      <c r="D177" s="376"/>
      <c r="E177" s="377"/>
      <c r="F177" s="378"/>
      <c r="G177" s="379"/>
      <c r="H177" s="184"/>
      <c r="I177" s="184"/>
      <c r="J177" s="184"/>
      <c r="K177" s="184"/>
      <c r="L177" s="185"/>
      <c r="M177" s="20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202"/>
      <c r="B178" s="369" t="s">
        <v>53</v>
      </c>
      <c r="C178" s="370"/>
      <c r="D178" s="371"/>
      <c r="E178" s="372"/>
      <c r="F178" s="373"/>
      <c r="G178" s="374"/>
      <c r="H178" s="184"/>
      <c r="I178" s="184"/>
      <c r="J178" s="184"/>
      <c r="K178" s="184"/>
      <c r="L178" s="185"/>
      <c r="M178" s="20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>
        <v>0</v>
      </c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202"/>
      <c r="B179" s="369" t="s">
        <v>54</v>
      </c>
      <c r="C179" s="370"/>
      <c r="D179" s="371"/>
      <c r="E179" s="372"/>
      <c r="F179" s="373"/>
      <c r="G179" s="374"/>
      <c r="H179" s="184"/>
      <c r="I179" s="184"/>
      <c r="J179" s="184"/>
      <c r="K179" s="184"/>
      <c r="L179" s="185"/>
      <c r="M179" s="20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 t="s">
        <v>1126</v>
      </c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202"/>
      <c r="B180" s="369" t="s">
        <v>55</v>
      </c>
      <c r="C180" s="370"/>
      <c r="D180" s="371"/>
      <c r="E180" s="372"/>
      <c r="F180" s="373"/>
      <c r="G180" s="374"/>
      <c r="H180" s="184"/>
      <c r="I180" s="184"/>
      <c r="J180" s="184"/>
      <c r="K180" s="184"/>
      <c r="L180" s="185"/>
      <c r="M180" s="20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>
        <v>1</v>
      </c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203">
        <v>14</v>
      </c>
      <c r="B181" s="168" t="s">
        <v>56</v>
      </c>
      <c r="C181" s="189" t="s">
        <v>57</v>
      </c>
      <c r="D181" s="171" t="s">
        <v>1146</v>
      </c>
      <c r="E181" s="177">
        <v>2307.9812499999998</v>
      </c>
      <c r="F181" s="186">
        <v>0</v>
      </c>
      <c r="G181" s="184">
        <f>ROUND(E181*F181,2)</f>
        <v>0</v>
      </c>
      <c r="H181" s="184">
        <v>21</v>
      </c>
      <c r="I181" s="184">
        <f>G181*(1+H181/100)</f>
        <v>0</v>
      </c>
      <c r="J181" s="184">
        <v>2.945E-2</v>
      </c>
      <c r="K181" s="184">
        <f>ROUND(E181*J181,2)</f>
        <v>67.97</v>
      </c>
      <c r="L181" s="185" t="s">
        <v>1130</v>
      </c>
      <c r="M181" s="205" t="s">
        <v>1131</v>
      </c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 t="s">
        <v>1132</v>
      </c>
      <c r="AF181" s="155"/>
      <c r="AG181" s="155"/>
      <c r="AH181" s="155"/>
      <c r="AI181" s="155"/>
      <c r="AJ181" s="155"/>
      <c r="AK181" s="155"/>
      <c r="AL181" s="155"/>
      <c r="AM181" s="155">
        <v>21</v>
      </c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202"/>
      <c r="B182" s="169"/>
      <c r="C182" s="396" t="s">
        <v>58</v>
      </c>
      <c r="D182" s="397"/>
      <c r="E182" s="398"/>
      <c r="F182" s="399"/>
      <c r="G182" s="400"/>
      <c r="H182" s="184"/>
      <c r="I182" s="184"/>
      <c r="J182" s="184"/>
      <c r="K182" s="184"/>
      <c r="L182" s="185"/>
      <c r="M182" s="20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60" t="str">
        <f>C182</f>
        <v>Včetně barvení vždy celé plochy (100%), s výjimkou položek oprav omítek drásaných.</v>
      </c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202"/>
      <c r="B183" s="169"/>
      <c r="C183" s="375"/>
      <c r="D183" s="376"/>
      <c r="E183" s="377"/>
      <c r="F183" s="378"/>
      <c r="G183" s="379"/>
      <c r="H183" s="184"/>
      <c r="I183" s="184"/>
      <c r="J183" s="184"/>
      <c r="K183" s="184"/>
      <c r="L183" s="185"/>
      <c r="M183" s="20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202"/>
      <c r="B184" s="369" t="s">
        <v>59</v>
      </c>
      <c r="C184" s="370"/>
      <c r="D184" s="371"/>
      <c r="E184" s="372"/>
      <c r="F184" s="373"/>
      <c r="G184" s="374"/>
      <c r="H184" s="184"/>
      <c r="I184" s="184"/>
      <c r="J184" s="184"/>
      <c r="K184" s="184"/>
      <c r="L184" s="185"/>
      <c r="M184" s="20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>
        <v>0</v>
      </c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203">
        <v>15</v>
      </c>
      <c r="B185" s="168" t="s">
        <v>60</v>
      </c>
      <c r="C185" s="189" t="s">
        <v>61</v>
      </c>
      <c r="D185" s="171" t="s">
        <v>1146</v>
      </c>
      <c r="E185" s="177">
        <v>2307.9812499999998</v>
      </c>
      <c r="F185" s="186">
        <v>0</v>
      </c>
      <c r="G185" s="184">
        <f>ROUND(E185*F185,2)</f>
        <v>0</v>
      </c>
      <c r="H185" s="184">
        <v>21</v>
      </c>
      <c r="I185" s="184">
        <f>G185*(1+H185/100)</f>
        <v>0</v>
      </c>
      <c r="J185" s="184">
        <v>2.0000000000000002E-5</v>
      </c>
      <c r="K185" s="184">
        <f>ROUND(E185*J185,2)</f>
        <v>0.05</v>
      </c>
      <c r="L185" s="185" t="s">
        <v>1147</v>
      </c>
      <c r="M185" s="205" t="s">
        <v>1131</v>
      </c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 t="s">
        <v>1132</v>
      </c>
      <c r="AF185" s="155"/>
      <c r="AG185" s="155"/>
      <c r="AH185" s="155"/>
      <c r="AI185" s="155"/>
      <c r="AJ185" s="155"/>
      <c r="AK185" s="155"/>
      <c r="AL185" s="155"/>
      <c r="AM185" s="155">
        <v>21</v>
      </c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202"/>
      <c r="B186" s="169"/>
      <c r="C186" s="190" t="s">
        <v>62</v>
      </c>
      <c r="D186" s="172"/>
      <c r="E186" s="178"/>
      <c r="F186" s="184"/>
      <c r="G186" s="184"/>
      <c r="H186" s="184"/>
      <c r="I186" s="184"/>
      <c r="J186" s="184"/>
      <c r="K186" s="184"/>
      <c r="L186" s="185"/>
      <c r="M186" s="20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202"/>
      <c r="B187" s="169"/>
      <c r="C187" s="190" t="s">
        <v>63</v>
      </c>
      <c r="D187" s="172"/>
      <c r="E187" s="178">
        <v>143.9425</v>
      </c>
      <c r="F187" s="184"/>
      <c r="G187" s="184"/>
      <c r="H187" s="184"/>
      <c r="I187" s="184"/>
      <c r="J187" s="184"/>
      <c r="K187" s="184"/>
      <c r="L187" s="185"/>
      <c r="M187" s="20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202"/>
      <c r="B188" s="169"/>
      <c r="C188" s="191" t="s">
        <v>1211</v>
      </c>
      <c r="D188" s="173"/>
      <c r="E188" s="179"/>
      <c r="F188" s="184"/>
      <c r="G188" s="184"/>
      <c r="H188" s="184"/>
      <c r="I188" s="184"/>
      <c r="J188" s="184"/>
      <c r="K188" s="184"/>
      <c r="L188" s="185"/>
      <c r="M188" s="20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202"/>
      <c r="B189" s="169"/>
      <c r="C189" s="192" t="s">
        <v>64</v>
      </c>
      <c r="D189" s="173"/>
      <c r="E189" s="179">
        <v>23.78</v>
      </c>
      <c r="F189" s="184"/>
      <c r="G189" s="184"/>
      <c r="H189" s="184"/>
      <c r="I189" s="184"/>
      <c r="J189" s="184"/>
      <c r="K189" s="184"/>
      <c r="L189" s="185"/>
      <c r="M189" s="20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</row>
    <row r="190" spans="1:60" outlineLevel="1" x14ac:dyDescent="0.2">
      <c r="A190" s="202"/>
      <c r="B190" s="169"/>
      <c r="C190" s="192" t="s">
        <v>65</v>
      </c>
      <c r="D190" s="173"/>
      <c r="E190" s="179">
        <v>0.6</v>
      </c>
      <c r="F190" s="184"/>
      <c r="G190" s="184"/>
      <c r="H190" s="184"/>
      <c r="I190" s="184"/>
      <c r="J190" s="184"/>
      <c r="K190" s="184"/>
      <c r="L190" s="185"/>
      <c r="M190" s="20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202"/>
      <c r="B191" s="169"/>
      <c r="C191" s="192" t="s">
        <v>66</v>
      </c>
      <c r="D191" s="173"/>
      <c r="E191" s="179">
        <v>1.845</v>
      </c>
      <c r="F191" s="184"/>
      <c r="G191" s="184"/>
      <c r="H191" s="184"/>
      <c r="I191" s="184"/>
      <c r="J191" s="184"/>
      <c r="K191" s="184"/>
      <c r="L191" s="185"/>
      <c r="M191" s="20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202"/>
      <c r="B192" s="169"/>
      <c r="C192" s="192" t="s">
        <v>67</v>
      </c>
      <c r="D192" s="173"/>
      <c r="E192" s="179">
        <v>4.37</v>
      </c>
      <c r="F192" s="184"/>
      <c r="G192" s="184"/>
      <c r="H192" s="184"/>
      <c r="I192" s="184"/>
      <c r="J192" s="184"/>
      <c r="K192" s="184"/>
      <c r="L192" s="185"/>
      <c r="M192" s="20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202"/>
      <c r="B193" s="169"/>
      <c r="C193" s="193" t="s">
        <v>1216</v>
      </c>
      <c r="D193" s="174"/>
      <c r="E193" s="180">
        <v>30.594999999999999</v>
      </c>
      <c r="F193" s="184"/>
      <c r="G193" s="184"/>
      <c r="H193" s="184"/>
      <c r="I193" s="184"/>
      <c r="J193" s="184"/>
      <c r="K193" s="184"/>
      <c r="L193" s="185"/>
      <c r="M193" s="20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202"/>
      <c r="B194" s="169"/>
      <c r="C194" s="191" t="s">
        <v>1217</v>
      </c>
      <c r="D194" s="173"/>
      <c r="E194" s="179"/>
      <c r="F194" s="184"/>
      <c r="G194" s="184"/>
      <c r="H194" s="184"/>
      <c r="I194" s="184"/>
      <c r="J194" s="184"/>
      <c r="K194" s="184"/>
      <c r="L194" s="185"/>
      <c r="M194" s="20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outlineLevel="1" x14ac:dyDescent="0.2">
      <c r="A195" s="202"/>
      <c r="B195" s="169"/>
      <c r="C195" s="190" t="s">
        <v>68</v>
      </c>
      <c r="D195" s="172"/>
      <c r="E195" s="178">
        <v>-30.6</v>
      </c>
      <c r="F195" s="184"/>
      <c r="G195" s="184"/>
      <c r="H195" s="184"/>
      <c r="I195" s="184"/>
      <c r="J195" s="184"/>
      <c r="K195" s="184"/>
      <c r="L195" s="185"/>
      <c r="M195" s="20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202"/>
      <c r="B196" s="169"/>
      <c r="C196" s="191" t="s">
        <v>1211</v>
      </c>
      <c r="D196" s="173"/>
      <c r="E196" s="179"/>
      <c r="F196" s="184"/>
      <c r="G196" s="184"/>
      <c r="H196" s="184"/>
      <c r="I196" s="184"/>
      <c r="J196" s="184"/>
      <c r="K196" s="184"/>
      <c r="L196" s="185"/>
      <c r="M196" s="20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outlineLevel="1" x14ac:dyDescent="0.2">
      <c r="A197" s="202"/>
      <c r="B197" s="169"/>
      <c r="C197" s="192" t="s">
        <v>69</v>
      </c>
      <c r="D197" s="173"/>
      <c r="E197" s="179">
        <v>39.6</v>
      </c>
      <c r="F197" s="184"/>
      <c r="G197" s="184"/>
      <c r="H197" s="184"/>
      <c r="I197" s="184"/>
      <c r="J197" s="184"/>
      <c r="K197" s="184"/>
      <c r="L197" s="185"/>
      <c r="M197" s="20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</row>
    <row r="198" spans="1:60" outlineLevel="1" x14ac:dyDescent="0.2">
      <c r="A198" s="202"/>
      <c r="B198" s="169"/>
      <c r="C198" s="192" t="s">
        <v>1213</v>
      </c>
      <c r="D198" s="173"/>
      <c r="E198" s="179">
        <v>2.2000000000000002</v>
      </c>
      <c r="F198" s="184"/>
      <c r="G198" s="184"/>
      <c r="H198" s="184"/>
      <c r="I198" s="184"/>
      <c r="J198" s="184"/>
      <c r="K198" s="184"/>
      <c r="L198" s="185"/>
      <c r="M198" s="20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outlineLevel="1" x14ac:dyDescent="0.2">
      <c r="A199" s="202"/>
      <c r="B199" s="169"/>
      <c r="C199" s="193" t="s">
        <v>1216</v>
      </c>
      <c r="D199" s="174"/>
      <c r="E199" s="180">
        <v>41.8</v>
      </c>
      <c r="F199" s="184"/>
      <c r="G199" s="184"/>
      <c r="H199" s="184"/>
      <c r="I199" s="184"/>
      <c r="J199" s="184"/>
      <c r="K199" s="184"/>
      <c r="L199" s="185"/>
      <c r="M199" s="20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202"/>
      <c r="B200" s="169"/>
      <c r="C200" s="191" t="s">
        <v>1217</v>
      </c>
      <c r="D200" s="173"/>
      <c r="E200" s="179"/>
      <c r="F200" s="184"/>
      <c r="G200" s="184"/>
      <c r="H200" s="184"/>
      <c r="I200" s="184"/>
      <c r="J200" s="184"/>
      <c r="K200" s="184"/>
      <c r="L200" s="185"/>
      <c r="M200" s="20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outlineLevel="1" x14ac:dyDescent="0.2">
      <c r="A201" s="202"/>
      <c r="B201" s="169"/>
      <c r="C201" s="190" t="s">
        <v>70</v>
      </c>
      <c r="D201" s="172"/>
      <c r="E201" s="178">
        <v>8.2159999999999993</v>
      </c>
      <c r="F201" s="184"/>
      <c r="G201" s="184"/>
      <c r="H201" s="184"/>
      <c r="I201" s="184"/>
      <c r="J201" s="184"/>
      <c r="K201" s="184"/>
      <c r="L201" s="185"/>
      <c r="M201" s="20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outlineLevel="1" x14ac:dyDescent="0.2">
      <c r="A202" s="202"/>
      <c r="B202" s="169"/>
      <c r="C202" s="190" t="s">
        <v>71</v>
      </c>
      <c r="D202" s="172"/>
      <c r="E202" s="178">
        <v>10.1325</v>
      </c>
      <c r="F202" s="184"/>
      <c r="G202" s="184"/>
      <c r="H202" s="184"/>
      <c r="I202" s="184"/>
      <c r="J202" s="184"/>
      <c r="K202" s="184"/>
      <c r="L202" s="185"/>
      <c r="M202" s="20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</row>
    <row r="203" spans="1:60" outlineLevel="1" x14ac:dyDescent="0.2">
      <c r="A203" s="202"/>
      <c r="B203" s="169"/>
      <c r="C203" s="190" t="s">
        <v>72</v>
      </c>
      <c r="D203" s="172"/>
      <c r="E203" s="178">
        <v>71.182500000000005</v>
      </c>
      <c r="F203" s="184"/>
      <c r="G203" s="184"/>
      <c r="H203" s="184"/>
      <c r="I203" s="184"/>
      <c r="J203" s="184"/>
      <c r="K203" s="184"/>
      <c r="L203" s="185"/>
      <c r="M203" s="20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outlineLevel="1" x14ac:dyDescent="0.2">
      <c r="A204" s="202"/>
      <c r="B204" s="169"/>
      <c r="C204" s="191" t="s">
        <v>1211</v>
      </c>
      <c r="D204" s="173"/>
      <c r="E204" s="179"/>
      <c r="F204" s="184"/>
      <c r="G204" s="184"/>
      <c r="H204" s="184"/>
      <c r="I204" s="184"/>
      <c r="J204" s="184"/>
      <c r="K204" s="184"/>
      <c r="L204" s="185"/>
      <c r="M204" s="20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</row>
    <row r="205" spans="1:60" outlineLevel="1" x14ac:dyDescent="0.2">
      <c r="A205" s="202"/>
      <c r="B205" s="169"/>
      <c r="C205" s="192" t="s">
        <v>73</v>
      </c>
      <c r="D205" s="173"/>
      <c r="E205" s="179">
        <v>1.44</v>
      </c>
      <c r="F205" s="184"/>
      <c r="G205" s="184"/>
      <c r="H205" s="184"/>
      <c r="I205" s="184"/>
      <c r="J205" s="184"/>
      <c r="K205" s="184"/>
      <c r="L205" s="185"/>
      <c r="M205" s="20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outlineLevel="1" x14ac:dyDescent="0.2">
      <c r="A206" s="202"/>
      <c r="B206" s="169"/>
      <c r="C206" s="192" t="s">
        <v>74</v>
      </c>
      <c r="D206" s="173"/>
      <c r="E206" s="179">
        <v>5.0525000000000002</v>
      </c>
      <c r="F206" s="184"/>
      <c r="G206" s="184"/>
      <c r="H206" s="184"/>
      <c r="I206" s="184"/>
      <c r="J206" s="184"/>
      <c r="K206" s="184"/>
      <c r="L206" s="185"/>
      <c r="M206" s="20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outlineLevel="1" x14ac:dyDescent="0.2">
      <c r="A207" s="202"/>
      <c r="B207" s="169"/>
      <c r="C207" s="193" t="s">
        <v>1216</v>
      </c>
      <c r="D207" s="174"/>
      <c r="E207" s="180">
        <v>6.4924999999999997</v>
      </c>
      <c r="F207" s="184"/>
      <c r="G207" s="184"/>
      <c r="H207" s="184"/>
      <c r="I207" s="184"/>
      <c r="J207" s="184"/>
      <c r="K207" s="184"/>
      <c r="L207" s="185"/>
      <c r="M207" s="20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</row>
    <row r="208" spans="1:60" outlineLevel="1" x14ac:dyDescent="0.2">
      <c r="A208" s="202"/>
      <c r="B208" s="169"/>
      <c r="C208" s="191" t="s">
        <v>1217</v>
      </c>
      <c r="D208" s="173"/>
      <c r="E208" s="179"/>
      <c r="F208" s="184"/>
      <c r="G208" s="184"/>
      <c r="H208" s="184"/>
      <c r="I208" s="184"/>
      <c r="J208" s="184"/>
      <c r="K208" s="184"/>
      <c r="L208" s="185"/>
      <c r="M208" s="20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outlineLevel="1" x14ac:dyDescent="0.2">
      <c r="A209" s="202"/>
      <c r="B209" s="169"/>
      <c r="C209" s="190" t="s">
        <v>75</v>
      </c>
      <c r="D209" s="172"/>
      <c r="E209" s="178">
        <v>-6.5</v>
      </c>
      <c r="F209" s="184"/>
      <c r="G209" s="184"/>
      <c r="H209" s="184"/>
      <c r="I209" s="184"/>
      <c r="J209" s="184"/>
      <c r="K209" s="184"/>
      <c r="L209" s="185"/>
      <c r="M209" s="20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202"/>
      <c r="B210" s="169"/>
      <c r="C210" s="190" t="s">
        <v>76</v>
      </c>
      <c r="D210" s="172"/>
      <c r="E210" s="178">
        <v>20.52</v>
      </c>
      <c r="F210" s="184"/>
      <c r="G210" s="184"/>
      <c r="H210" s="184"/>
      <c r="I210" s="184"/>
      <c r="J210" s="184"/>
      <c r="K210" s="184"/>
      <c r="L210" s="185"/>
      <c r="M210" s="20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outlineLevel="1" x14ac:dyDescent="0.2">
      <c r="A211" s="202"/>
      <c r="B211" s="169"/>
      <c r="C211" s="190" t="s">
        <v>77</v>
      </c>
      <c r="D211" s="172"/>
      <c r="E211" s="178">
        <v>17.697500000000002</v>
      </c>
      <c r="F211" s="184"/>
      <c r="G211" s="184"/>
      <c r="H211" s="184"/>
      <c r="I211" s="184"/>
      <c r="J211" s="184"/>
      <c r="K211" s="184"/>
      <c r="L211" s="185"/>
      <c r="M211" s="20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</row>
    <row r="212" spans="1:60" outlineLevel="1" x14ac:dyDescent="0.2">
      <c r="A212" s="202"/>
      <c r="B212" s="169"/>
      <c r="C212" s="190" t="s">
        <v>78</v>
      </c>
      <c r="D212" s="172"/>
      <c r="E212" s="178"/>
      <c r="F212" s="184"/>
      <c r="G212" s="184"/>
      <c r="H212" s="184"/>
      <c r="I212" s="184"/>
      <c r="J212" s="184"/>
      <c r="K212" s="184"/>
      <c r="L212" s="185"/>
      <c r="M212" s="20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</row>
    <row r="213" spans="1:60" outlineLevel="1" x14ac:dyDescent="0.2">
      <c r="A213" s="202"/>
      <c r="B213" s="169"/>
      <c r="C213" s="191" t="s">
        <v>1211</v>
      </c>
      <c r="D213" s="173"/>
      <c r="E213" s="179"/>
      <c r="F213" s="184"/>
      <c r="G213" s="184"/>
      <c r="H213" s="184"/>
      <c r="I213" s="184"/>
      <c r="J213" s="184"/>
      <c r="K213" s="184"/>
      <c r="L213" s="185"/>
      <c r="M213" s="20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</row>
    <row r="214" spans="1:60" outlineLevel="1" x14ac:dyDescent="0.2">
      <c r="A214" s="202"/>
      <c r="B214" s="169"/>
      <c r="C214" s="192" t="s">
        <v>79</v>
      </c>
      <c r="D214" s="173"/>
      <c r="E214" s="179">
        <v>1.86</v>
      </c>
      <c r="F214" s="184"/>
      <c r="G214" s="184"/>
      <c r="H214" s="184"/>
      <c r="I214" s="184"/>
      <c r="J214" s="184"/>
      <c r="K214" s="184"/>
      <c r="L214" s="185"/>
      <c r="M214" s="20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outlineLevel="1" x14ac:dyDescent="0.2">
      <c r="A215" s="202"/>
      <c r="B215" s="169"/>
      <c r="C215" s="192" t="s">
        <v>80</v>
      </c>
      <c r="D215" s="173"/>
      <c r="E215" s="179">
        <v>4.2</v>
      </c>
      <c r="F215" s="184"/>
      <c r="G215" s="184"/>
      <c r="H215" s="184"/>
      <c r="I215" s="184"/>
      <c r="J215" s="184"/>
      <c r="K215" s="184"/>
      <c r="L215" s="185"/>
      <c r="M215" s="20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</row>
    <row r="216" spans="1:60" outlineLevel="1" x14ac:dyDescent="0.2">
      <c r="A216" s="202"/>
      <c r="B216" s="169"/>
      <c r="C216" s="193" t="s">
        <v>1216</v>
      </c>
      <c r="D216" s="174"/>
      <c r="E216" s="180">
        <v>6.06</v>
      </c>
      <c r="F216" s="184"/>
      <c r="G216" s="184"/>
      <c r="H216" s="184"/>
      <c r="I216" s="184"/>
      <c r="J216" s="184"/>
      <c r="K216" s="184"/>
      <c r="L216" s="185"/>
      <c r="M216" s="20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</row>
    <row r="217" spans="1:60" outlineLevel="1" x14ac:dyDescent="0.2">
      <c r="A217" s="202"/>
      <c r="B217" s="169"/>
      <c r="C217" s="191" t="s">
        <v>1217</v>
      </c>
      <c r="D217" s="173"/>
      <c r="E217" s="179"/>
      <c r="F217" s="184"/>
      <c r="G217" s="184"/>
      <c r="H217" s="184"/>
      <c r="I217" s="184"/>
      <c r="J217" s="184"/>
      <c r="K217" s="184"/>
      <c r="L217" s="185"/>
      <c r="M217" s="20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</row>
    <row r="218" spans="1:60" outlineLevel="1" x14ac:dyDescent="0.2">
      <c r="A218" s="202"/>
      <c r="B218" s="169"/>
      <c r="C218" s="190" t="s">
        <v>81</v>
      </c>
      <c r="D218" s="172"/>
      <c r="E218" s="178">
        <v>-6.06</v>
      </c>
      <c r="F218" s="184"/>
      <c r="G218" s="184"/>
      <c r="H218" s="184"/>
      <c r="I218" s="184"/>
      <c r="J218" s="184"/>
      <c r="K218" s="184"/>
      <c r="L218" s="185"/>
      <c r="M218" s="20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</row>
    <row r="219" spans="1:60" outlineLevel="1" x14ac:dyDescent="0.2">
      <c r="A219" s="202"/>
      <c r="B219" s="169"/>
      <c r="C219" s="190" t="s">
        <v>82</v>
      </c>
      <c r="D219" s="172"/>
      <c r="E219" s="178"/>
      <c r="F219" s="184"/>
      <c r="G219" s="184"/>
      <c r="H219" s="184"/>
      <c r="I219" s="184"/>
      <c r="J219" s="184"/>
      <c r="K219" s="184"/>
      <c r="L219" s="185"/>
      <c r="M219" s="20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</row>
    <row r="220" spans="1:60" outlineLevel="1" x14ac:dyDescent="0.2">
      <c r="A220" s="202"/>
      <c r="B220" s="169"/>
      <c r="C220" s="190" t="s">
        <v>83</v>
      </c>
      <c r="D220" s="172"/>
      <c r="E220" s="178">
        <v>586.11249999999995</v>
      </c>
      <c r="F220" s="184"/>
      <c r="G220" s="184"/>
      <c r="H220" s="184"/>
      <c r="I220" s="184"/>
      <c r="J220" s="184"/>
      <c r="K220" s="184"/>
      <c r="L220" s="185"/>
      <c r="M220" s="20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</row>
    <row r="221" spans="1:60" outlineLevel="1" x14ac:dyDescent="0.2">
      <c r="A221" s="202"/>
      <c r="B221" s="169"/>
      <c r="C221" s="190" t="s">
        <v>84</v>
      </c>
      <c r="D221" s="172"/>
      <c r="E221" s="178">
        <v>56.03125</v>
      </c>
      <c r="F221" s="184"/>
      <c r="G221" s="184"/>
      <c r="H221" s="184"/>
      <c r="I221" s="184"/>
      <c r="J221" s="184"/>
      <c r="K221" s="184"/>
      <c r="L221" s="185"/>
      <c r="M221" s="20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202"/>
      <c r="B222" s="169"/>
      <c r="C222" s="190" t="s">
        <v>85</v>
      </c>
      <c r="D222" s="172"/>
      <c r="E222" s="178">
        <v>19.484999999999999</v>
      </c>
      <c r="F222" s="184"/>
      <c r="G222" s="184"/>
      <c r="H222" s="184"/>
      <c r="I222" s="184"/>
      <c r="J222" s="184"/>
      <c r="K222" s="184"/>
      <c r="L222" s="185"/>
      <c r="M222" s="20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202"/>
      <c r="B223" s="169"/>
      <c r="C223" s="190" t="s">
        <v>78</v>
      </c>
      <c r="D223" s="172"/>
      <c r="E223" s="178"/>
      <c r="F223" s="184"/>
      <c r="G223" s="184"/>
      <c r="H223" s="184"/>
      <c r="I223" s="184"/>
      <c r="J223" s="184"/>
      <c r="K223" s="184"/>
      <c r="L223" s="185"/>
      <c r="M223" s="20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outlineLevel="1" x14ac:dyDescent="0.2">
      <c r="A224" s="202"/>
      <c r="B224" s="169"/>
      <c r="C224" s="191" t="s">
        <v>1211</v>
      </c>
      <c r="D224" s="173"/>
      <c r="E224" s="179"/>
      <c r="F224" s="184"/>
      <c r="G224" s="184"/>
      <c r="H224" s="184"/>
      <c r="I224" s="184"/>
      <c r="J224" s="184"/>
      <c r="K224" s="184"/>
      <c r="L224" s="185"/>
      <c r="M224" s="20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</row>
    <row r="225" spans="1:60" outlineLevel="1" x14ac:dyDescent="0.2">
      <c r="A225" s="202"/>
      <c r="B225" s="169"/>
      <c r="C225" s="192" t="s">
        <v>86</v>
      </c>
      <c r="D225" s="173"/>
      <c r="E225" s="179">
        <v>95.94</v>
      </c>
      <c r="F225" s="184"/>
      <c r="G225" s="184"/>
      <c r="H225" s="184"/>
      <c r="I225" s="184"/>
      <c r="J225" s="184"/>
      <c r="K225" s="184"/>
      <c r="L225" s="185"/>
      <c r="M225" s="20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</row>
    <row r="226" spans="1:60" outlineLevel="1" x14ac:dyDescent="0.2">
      <c r="A226" s="202"/>
      <c r="B226" s="169"/>
      <c r="C226" s="192" t="s">
        <v>87</v>
      </c>
      <c r="D226" s="173"/>
      <c r="E226" s="179">
        <v>51.66</v>
      </c>
      <c r="F226" s="184"/>
      <c r="G226" s="184"/>
      <c r="H226" s="184"/>
      <c r="I226" s="184"/>
      <c r="J226" s="184"/>
      <c r="K226" s="184"/>
      <c r="L226" s="185"/>
      <c r="M226" s="20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</row>
    <row r="227" spans="1:60" outlineLevel="1" x14ac:dyDescent="0.2">
      <c r="A227" s="202"/>
      <c r="B227" s="169"/>
      <c r="C227" s="192" t="s">
        <v>88</v>
      </c>
      <c r="D227" s="173"/>
      <c r="E227" s="179">
        <v>1.47</v>
      </c>
      <c r="F227" s="184"/>
      <c r="G227" s="184"/>
      <c r="H227" s="184"/>
      <c r="I227" s="184"/>
      <c r="J227" s="184"/>
      <c r="K227" s="184"/>
      <c r="L227" s="185"/>
      <c r="M227" s="20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</row>
    <row r="228" spans="1:60" outlineLevel="1" x14ac:dyDescent="0.2">
      <c r="A228" s="202"/>
      <c r="B228" s="169"/>
      <c r="C228" s="192" t="s">
        <v>89</v>
      </c>
      <c r="D228" s="173"/>
      <c r="E228" s="179">
        <v>10.5</v>
      </c>
      <c r="F228" s="184"/>
      <c r="G228" s="184"/>
      <c r="H228" s="184"/>
      <c r="I228" s="184"/>
      <c r="J228" s="184"/>
      <c r="K228" s="184"/>
      <c r="L228" s="185"/>
      <c r="M228" s="20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</row>
    <row r="229" spans="1:60" outlineLevel="1" x14ac:dyDescent="0.2">
      <c r="A229" s="202"/>
      <c r="B229" s="169"/>
      <c r="C229" s="192" t="s">
        <v>90</v>
      </c>
      <c r="D229" s="173"/>
      <c r="E229" s="179">
        <v>11.34</v>
      </c>
      <c r="F229" s="184"/>
      <c r="G229" s="184"/>
      <c r="H229" s="184"/>
      <c r="I229" s="184"/>
      <c r="J229" s="184"/>
      <c r="K229" s="184"/>
      <c r="L229" s="185"/>
      <c r="M229" s="20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</row>
    <row r="230" spans="1:60" outlineLevel="1" x14ac:dyDescent="0.2">
      <c r="A230" s="202"/>
      <c r="B230" s="169"/>
      <c r="C230" s="193" t="s">
        <v>1216</v>
      </c>
      <c r="D230" s="174"/>
      <c r="E230" s="180">
        <v>170.91</v>
      </c>
      <c r="F230" s="184"/>
      <c r="G230" s="184"/>
      <c r="H230" s="184"/>
      <c r="I230" s="184"/>
      <c r="J230" s="184"/>
      <c r="K230" s="184"/>
      <c r="L230" s="185"/>
      <c r="M230" s="20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</row>
    <row r="231" spans="1:60" outlineLevel="1" x14ac:dyDescent="0.2">
      <c r="A231" s="202"/>
      <c r="B231" s="169"/>
      <c r="C231" s="191" t="s">
        <v>1217</v>
      </c>
      <c r="D231" s="173"/>
      <c r="E231" s="179"/>
      <c r="F231" s="184"/>
      <c r="G231" s="184"/>
      <c r="H231" s="184"/>
      <c r="I231" s="184"/>
      <c r="J231" s="184"/>
      <c r="K231" s="184"/>
      <c r="L231" s="185"/>
      <c r="M231" s="20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</row>
    <row r="232" spans="1:60" outlineLevel="1" x14ac:dyDescent="0.2">
      <c r="A232" s="202"/>
      <c r="B232" s="169"/>
      <c r="C232" s="190" t="s">
        <v>91</v>
      </c>
      <c r="D232" s="172"/>
      <c r="E232" s="178">
        <v>-170.91</v>
      </c>
      <c r="F232" s="184"/>
      <c r="G232" s="184"/>
      <c r="H232" s="184"/>
      <c r="I232" s="184"/>
      <c r="J232" s="184"/>
      <c r="K232" s="184"/>
      <c r="L232" s="185"/>
      <c r="M232" s="20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</row>
    <row r="233" spans="1:60" outlineLevel="1" x14ac:dyDescent="0.2">
      <c r="A233" s="202"/>
      <c r="B233" s="169"/>
      <c r="C233" s="191" t="s">
        <v>1211</v>
      </c>
      <c r="D233" s="173"/>
      <c r="E233" s="179"/>
      <c r="F233" s="184"/>
      <c r="G233" s="184"/>
      <c r="H233" s="184"/>
      <c r="I233" s="184"/>
      <c r="J233" s="184"/>
      <c r="K233" s="184"/>
      <c r="L233" s="185"/>
      <c r="M233" s="20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</row>
    <row r="234" spans="1:60" outlineLevel="1" x14ac:dyDescent="0.2">
      <c r="A234" s="202"/>
      <c r="B234" s="169"/>
      <c r="C234" s="192" t="s">
        <v>2</v>
      </c>
      <c r="D234" s="173"/>
      <c r="E234" s="179">
        <v>146.9</v>
      </c>
      <c r="F234" s="184"/>
      <c r="G234" s="184"/>
      <c r="H234" s="184"/>
      <c r="I234" s="184"/>
      <c r="J234" s="184"/>
      <c r="K234" s="184"/>
      <c r="L234" s="185"/>
      <c r="M234" s="20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</row>
    <row r="235" spans="1:60" outlineLevel="1" x14ac:dyDescent="0.2">
      <c r="A235" s="202"/>
      <c r="B235" s="169"/>
      <c r="C235" s="192" t="s">
        <v>3</v>
      </c>
      <c r="D235" s="173"/>
      <c r="E235" s="179">
        <v>75</v>
      </c>
      <c r="F235" s="184"/>
      <c r="G235" s="184"/>
      <c r="H235" s="184"/>
      <c r="I235" s="184"/>
      <c r="J235" s="184"/>
      <c r="K235" s="184"/>
      <c r="L235" s="185"/>
      <c r="M235" s="20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</row>
    <row r="236" spans="1:60" outlineLevel="1" x14ac:dyDescent="0.2">
      <c r="A236" s="202"/>
      <c r="B236" s="169"/>
      <c r="C236" s="192" t="s">
        <v>1214</v>
      </c>
      <c r="D236" s="173"/>
      <c r="E236" s="179">
        <v>5</v>
      </c>
      <c r="F236" s="184"/>
      <c r="G236" s="184"/>
      <c r="H236" s="184"/>
      <c r="I236" s="184"/>
      <c r="J236" s="184"/>
      <c r="K236" s="184"/>
      <c r="L236" s="185"/>
      <c r="M236" s="20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</row>
    <row r="237" spans="1:60" outlineLevel="1" x14ac:dyDescent="0.2">
      <c r="A237" s="202"/>
      <c r="B237" s="169"/>
      <c r="C237" s="192" t="s">
        <v>4</v>
      </c>
      <c r="D237" s="173"/>
      <c r="E237" s="179">
        <v>3.5</v>
      </c>
      <c r="F237" s="184"/>
      <c r="G237" s="184"/>
      <c r="H237" s="184"/>
      <c r="I237" s="184"/>
      <c r="J237" s="184"/>
      <c r="K237" s="184"/>
      <c r="L237" s="185"/>
      <c r="M237" s="20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</row>
    <row r="238" spans="1:60" outlineLevel="1" x14ac:dyDescent="0.2">
      <c r="A238" s="202"/>
      <c r="B238" s="169"/>
      <c r="C238" s="192" t="s">
        <v>5</v>
      </c>
      <c r="D238" s="173"/>
      <c r="E238" s="179">
        <v>20</v>
      </c>
      <c r="F238" s="184"/>
      <c r="G238" s="184"/>
      <c r="H238" s="184"/>
      <c r="I238" s="184"/>
      <c r="J238" s="184"/>
      <c r="K238" s="184"/>
      <c r="L238" s="185"/>
      <c r="M238" s="20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</row>
    <row r="239" spans="1:60" outlineLevel="1" x14ac:dyDescent="0.2">
      <c r="A239" s="202"/>
      <c r="B239" s="169"/>
      <c r="C239" s="192" t="s">
        <v>6</v>
      </c>
      <c r="D239" s="173"/>
      <c r="E239" s="179">
        <v>37.799999999999997</v>
      </c>
      <c r="F239" s="184"/>
      <c r="G239" s="184"/>
      <c r="H239" s="184"/>
      <c r="I239" s="184"/>
      <c r="J239" s="184"/>
      <c r="K239" s="184"/>
      <c r="L239" s="185"/>
      <c r="M239" s="20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</row>
    <row r="240" spans="1:60" outlineLevel="1" x14ac:dyDescent="0.2">
      <c r="A240" s="202"/>
      <c r="B240" s="169"/>
      <c r="C240" s="192" t="s">
        <v>1215</v>
      </c>
      <c r="D240" s="173"/>
      <c r="E240" s="179">
        <v>6.5</v>
      </c>
      <c r="F240" s="184"/>
      <c r="G240" s="184"/>
      <c r="H240" s="184"/>
      <c r="I240" s="184"/>
      <c r="J240" s="184"/>
      <c r="K240" s="184"/>
      <c r="L240" s="185"/>
      <c r="M240" s="20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</row>
    <row r="241" spans="1:60" outlineLevel="1" x14ac:dyDescent="0.2">
      <c r="A241" s="202"/>
      <c r="B241" s="169"/>
      <c r="C241" s="193" t="s">
        <v>1216</v>
      </c>
      <c r="D241" s="174"/>
      <c r="E241" s="180">
        <v>294.7</v>
      </c>
      <c r="F241" s="184"/>
      <c r="G241" s="184"/>
      <c r="H241" s="184"/>
      <c r="I241" s="184"/>
      <c r="J241" s="184"/>
      <c r="K241" s="184"/>
      <c r="L241" s="185"/>
      <c r="M241" s="20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</row>
    <row r="242" spans="1:60" outlineLevel="1" x14ac:dyDescent="0.2">
      <c r="A242" s="202"/>
      <c r="B242" s="169"/>
      <c r="C242" s="191" t="s">
        <v>1217</v>
      </c>
      <c r="D242" s="173"/>
      <c r="E242" s="179"/>
      <c r="F242" s="184"/>
      <c r="G242" s="184"/>
      <c r="H242" s="184"/>
      <c r="I242" s="184"/>
      <c r="J242" s="184"/>
      <c r="K242" s="184"/>
      <c r="L242" s="185"/>
      <c r="M242" s="20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</row>
    <row r="243" spans="1:60" outlineLevel="1" x14ac:dyDescent="0.2">
      <c r="A243" s="202"/>
      <c r="B243" s="169"/>
      <c r="C243" s="190" t="s">
        <v>92</v>
      </c>
      <c r="D243" s="172"/>
      <c r="E243" s="178">
        <v>58.94</v>
      </c>
      <c r="F243" s="184"/>
      <c r="G243" s="184"/>
      <c r="H243" s="184"/>
      <c r="I243" s="184"/>
      <c r="J243" s="184"/>
      <c r="K243" s="184"/>
      <c r="L243" s="185"/>
      <c r="M243" s="20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</row>
    <row r="244" spans="1:60" outlineLevel="1" x14ac:dyDescent="0.2">
      <c r="A244" s="202"/>
      <c r="B244" s="169"/>
      <c r="C244" s="190" t="s">
        <v>93</v>
      </c>
      <c r="D244" s="172"/>
      <c r="E244" s="178">
        <v>278.1275</v>
      </c>
      <c r="F244" s="184"/>
      <c r="G244" s="184"/>
      <c r="H244" s="184"/>
      <c r="I244" s="184"/>
      <c r="J244" s="184"/>
      <c r="K244" s="184"/>
      <c r="L244" s="185"/>
      <c r="M244" s="20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</row>
    <row r="245" spans="1:60" outlineLevel="1" x14ac:dyDescent="0.2">
      <c r="A245" s="202"/>
      <c r="B245" s="169"/>
      <c r="C245" s="190" t="s">
        <v>78</v>
      </c>
      <c r="D245" s="172"/>
      <c r="E245" s="178"/>
      <c r="F245" s="184"/>
      <c r="G245" s="184"/>
      <c r="H245" s="184"/>
      <c r="I245" s="184"/>
      <c r="J245" s="184"/>
      <c r="K245" s="184"/>
      <c r="L245" s="185"/>
      <c r="M245" s="20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</row>
    <row r="246" spans="1:60" outlineLevel="1" x14ac:dyDescent="0.2">
      <c r="A246" s="202"/>
      <c r="B246" s="169"/>
      <c r="C246" s="191" t="s">
        <v>1211</v>
      </c>
      <c r="D246" s="173"/>
      <c r="E246" s="179"/>
      <c r="F246" s="184"/>
      <c r="G246" s="184"/>
      <c r="H246" s="184"/>
      <c r="I246" s="184"/>
      <c r="J246" s="184"/>
      <c r="K246" s="184"/>
      <c r="L246" s="185"/>
      <c r="M246" s="20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</row>
    <row r="247" spans="1:60" outlineLevel="1" x14ac:dyDescent="0.2">
      <c r="A247" s="202"/>
      <c r="B247" s="169"/>
      <c r="C247" s="192" t="s">
        <v>94</v>
      </c>
      <c r="D247" s="173"/>
      <c r="E247" s="179">
        <v>5.1749999999999998</v>
      </c>
      <c r="F247" s="184"/>
      <c r="G247" s="184"/>
      <c r="H247" s="184"/>
      <c r="I247" s="184"/>
      <c r="J247" s="184"/>
      <c r="K247" s="184"/>
      <c r="L247" s="185"/>
      <c r="M247" s="20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</row>
    <row r="248" spans="1:60" outlineLevel="1" x14ac:dyDescent="0.2">
      <c r="A248" s="202"/>
      <c r="B248" s="169"/>
      <c r="C248" s="192" t="s">
        <v>95</v>
      </c>
      <c r="D248" s="173"/>
      <c r="E248" s="179">
        <v>22.14</v>
      </c>
      <c r="F248" s="184"/>
      <c r="G248" s="184"/>
      <c r="H248" s="184"/>
      <c r="I248" s="184"/>
      <c r="J248" s="184"/>
      <c r="K248" s="184"/>
      <c r="L248" s="185"/>
      <c r="M248" s="20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</row>
    <row r="249" spans="1:60" outlineLevel="1" x14ac:dyDescent="0.2">
      <c r="A249" s="202"/>
      <c r="B249" s="169"/>
      <c r="C249" s="192" t="s">
        <v>96</v>
      </c>
      <c r="D249" s="173"/>
      <c r="E249" s="179">
        <v>8.61</v>
      </c>
      <c r="F249" s="184"/>
      <c r="G249" s="184"/>
      <c r="H249" s="184"/>
      <c r="I249" s="184"/>
      <c r="J249" s="184"/>
      <c r="K249" s="184"/>
      <c r="L249" s="185"/>
      <c r="M249" s="20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</row>
    <row r="250" spans="1:60" outlineLevel="1" x14ac:dyDescent="0.2">
      <c r="A250" s="202"/>
      <c r="B250" s="169"/>
      <c r="C250" s="192" t="s">
        <v>97</v>
      </c>
      <c r="D250" s="173"/>
      <c r="E250" s="179">
        <v>2.2050000000000001</v>
      </c>
      <c r="F250" s="184"/>
      <c r="G250" s="184"/>
      <c r="H250" s="184"/>
      <c r="I250" s="184"/>
      <c r="J250" s="184"/>
      <c r="K250" s="184"/>
      <c r="L250" s="185"/>
      <c r="M250" s="20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</row>
    <row r="251" spans="1:60" outlineLevel="1" x14ac:dyDescent="0.2">
      <c r="A251" s="202"/>
      <c r="B251" s="169"/>
      <c r="C251" s="193" t="s">
        <v>1216</v>
      </c>
      <c r="D251" s="174"/>
      <c r="E251" s="180">
        <v>38.130000000000003</v>
      </c>
      <c r="F251" s="184"/>
      <c r="G251" s="184"/>
      <c r="H251" s="184"/>
      <c r="I251" s="184"/>
      <c r="J251" s="184"/>
      <c r="K251" s="184"/>
      <c r="L251" s="185"/>
      <c r="M251" s="20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</row>
    <row r="252" spans="1:60" outlineLevel="1" x14ac:dyDescent="0.2">
      <c r="A252" s="202"/>
      <c r="B252" s="169"/>
      <c r="C252" s="191" t="s">
        <v>1217</v>
      </c>
      <c r="D252" s="173"/>
      <c r="E252" s="179"/>
      <c r="F252" s="184"/>
      <c r="G252" s="184"/>
      <c r="H252" s="184"/>
      <c r="I252" s="184"/>
      <c r="J252" s="184"/>
      <c r="K252" s="184"/>
      <c r="L252" s="185"/>
      <c r="M252" s="20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</row>
    <row r="253" spans="1:60" outlineLevel="1" x14ac:dyDescent="0.2">
      <c r="A253" s="202"/>
      <c r="B253" s="169"/>
      <c r="C253" s="190" t="s">
        <v>98</v>
      </c>
      <c r="D253" s="172"/>
      <c r="E253" s="178">
        <v>-38.130000000000003</v>
      </c>
      <c r="F253" s="184"/>
      <c r="G253" s="184"/>
      <c r="H253" s="184"/>
      <c r="I253" s="184"/>
      <c r="J253" s="184"/>
      <c r="K253" s="184"/>
      <c r="L253" s="185"/>
      <c r="M253" s="20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</row>
    <row r="254" spans="1:60" outlineLevel="1" x14ac:dyDescent="0.2">
      <c r="A254" s="202"/>
      <c r="B254" s="169"/>
      <c r="C254" s="191" t="s">
        <v>1211</v>
      </c>
      <c r="D254" s="173"/>
      <c r="E254" s="179"/>
      <c r="F254" s="184"/>
      <c r="G254" s="184"/>
      <c r="H254" s="184"/>
      <c r="I254" s="184"/>
      <c r="J254" s="184"/>
      <c r="K254" s="184"/>
      <c r="L254" s="185"/>
      <c r="M254" s="20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</row>
    <row r="255" spans="1:60" outlineLevel="1" x14ac:dyDescent="0.2">
      <c r="A255" s="202"/>
      <c r="B255" s="169"/>
      <c r="C255" s="192" t="s">
        <v>99</v>
      </c>
      <c r="D255" s="173"/>
      <c r="E255" s="179">
        <v>25.2</v>
      </c>
      <c r="F255" s="184"/>
      <c r="G255" s="184"/>
      <c r="H255" s="184"/>
      <c r="I255" s="184"/>
      <c r="J255" s="184"/>
      <c r="K255" s="184"/>
      <c r="L255" s="185"/>
      <c r="M255" s="20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</row>
    <row r="256" spans="1:60" outlineLevel="1" x14ac:dyDescent="0.2">
      <c r="A256" s="202"/>
      <c r="B256" s="169"/>
      <c r="C256" s="192" t="s">
        <v>9</v>
      </c>
      <c r="D256" s="173"/>
      <c r="E256" s="179">
        <v>33.9</v>
      </c>
      <c r="F256" s="184"/>
      <c r="G256" s="184"/>
      <c r="H256" s="184"/>
      <c r="I256" s="184"/>
      <c r="J256" s="184"/>
      <c r="K256" s="184"/>
      <c r="L256" s="185"/>
      <c r="M256" s="20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</row>
    <row r="257" spans="1:60" outlineLevel="1" x14ac:dyDescent="0.2">
      <c r="A257" s="202"/>
      <c r="B257" s="169"/>
      <c r="C257" s="192" t="s">
        <v>10</v>
      </c>
      <c r="D257" s="173"/>
      <c r="E257" s="179">
        <v>12.5</v>
      </c>
      <c r="F257" s="184"/>
      <c r="G257" s="184"/>
      <c r="H257" s="184"/>
      <c r="I257" s="184"/>
      <c r="J257" s="184"/>
      <c r="K257" s="184"/>
      <c r="L257" s="185"/>
      <c r="M257" s="20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</row>
    <row r="258" spans="1:60" outlineLevel="1" x14ac:dyDescent="0.2">
      <c r="A258" s="202"/>
      <c r="B258" s="169"/>
      <c r="C258" s="192" t="s">
        <v>11</v>
      </c>
      <c r="D258" s="173"/>
      <c r="E258" s="179">
        <v>5.25</v>
      </c>
      <c r="F258" s="184"/>
      <c r="G258" s="184"/>
      <c r="H258" s="184"/>
      <c r="I258" s="184"/>
      <c r="J258" s="184"/>
      <c r="K258" s="184"/>
      <c r="L258" s="185"/>
      <c r="M258" s="20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</row>
    <row r="259" spans="1:60" outlineLevel="1" x14ac:dyDescent="0.2">
      <c r="A259" s="202"/>
      <c r="B259" s="169"/>
      <c r="C259" s="193" t="s">
        <v>1216</v>
      </c>
      <c r="D259" s="174"/>
      <c r="E259" s="180">
        <v>76.849999999999994</v>
      </c>
      <c r="F259" s="184"/>
      <c r="G259" s="184"/>
      <c r="H259" s="184"/>
      <c r="I259" s="184"/>
      <c r="J259" s="184"/>
      <c r="K259" s="184"/>
      <c r="L259" s="185"/>
      <c r="M259" s="20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</row>
    <row r="260" spans="1:60" outlineLevel="1" x14ac:dyDescent="0.2">
      <c r="A260" s="202"/>
      <c r="B260" s="169"/>
      <c r="C260" s="191" t="s">
        <v>1217</v>
      </c>
      <c r="D260" s="173"/>
      <c r="E260" s="179"/>
      <c r="F260" s="184"/>
      <c r="G260" s="184"/>
      <c r="H260" s="184"/>
      <c r="I260" s="184"/>
      <c r="J260" s="184"/>
      <c r="K260" s="184"/>
      <c r="L260" s="185"/>
      <c r="M260" s="20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</row>
    <row r="261" spans="1:60" outlineLevel="1" x14ac:dyDescent="0.2">
      <c r="A261" s="202"/>
      <c r="B261" s="169"/>
      <c r="C261" s="190" t="s">
        <v>100</v>
      </c>
      <c r="D261" s="172"/>
      <c r="E261" s="178">
        <v>15.37</v>
      </c>
      <c r="F261" s="184"/>
      <c r="G261" s="184"/>
      <c r="H261" s="184"/>
      <c r="I261" s="184"/>
      <c r="J261" s="184"/>
      <c r="K261" s="184"/>
      <c r="L261" s="185"/>
      <c r="M261" s="20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</row>
    <row r="262" spans="1:60" outlineLevel="1" x14ac:dyDescent="0.2">
      <c r="A262" s="202"/>
      <c r="B262" s="169"/>
      <c r="C262" s="190" t="s">
        <v>101</v>
      </c>
      <c r="D262" s="172"/>
      <c r="E262" s="178">
        <v>613.995</v>
      </c>
      <c r="F262" s="184"/>
      <c r="G262" s="184"/>
      <c r="H262" s="184"/>
      <c r="I262" s="184"/>
      <c r="J262" s="184"/>
      <c r="K262" s="184"/>
      <c r="L262" s="185"/>
      <c r="M262" s="20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</row>
    <row r="263" spans="1:60" outlineLevel="1" x14ac:dyDescent="0.2">
      <c r="A263" s="202"/>
      <c r="B263" s="169"/>
      <c r="C263" s="190" t="s">
        <v>102</v>
      </c>
      <c r="D263" s="172"/>
      <c r="E263" s="178">
        <v>46.477499999999999</v>
      </c>
      <c r="F263" s="184"/>
      <c r="G263" s="184"/>
      <c r="H263" s="184"/>
      <c r="I263" s="184"/>
      <c r="J263" s="184"/>
      <c r="K263" s="184"/>
      <c r="L263" s="185"/>
      <c r="M263" s="20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</row>
    <row r="264" spans="1:60" outlineLevel="1" x14ac:dyDescent="0.2">
      <c r="A264" s="202"/>
      <c r="B264" s="169"/>
      <c r="C264" s="190" t="s">
        <v>78</v>
      </c>
      <c r="D264" s="172"/>
      <c r="E264" s="178"/>
      <c r="F264" s="184"/>
      <c r="G264" s="184"/>
      <c r="H264" s="184"/>
      <c r="I264" s="184"/>
      <c r="J264" s="184"/>
      <c r="K264" s="184"/>
      <c r="L264" s="185"/>
      <c r="M264" s="20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</row>
    <row r="265" spans="1:60" outlineLevel="1" x14ac:dyDescent="0.2">
      <c r="A265" s="202"/>
      <c r="B265" s="169"/>
      <c r="C265" s="191" t="s">
        <v>1211</v>
      </c>
      <c r="D265" s="173"/>
      <c r="E265" s="179"/>
      <c r="F265" s="184"/>
      <c r="G265" s="184"/>
      <c r="H265" s="184"/>
      <c r="I265" s="184"/>
      <c r="J265" s="184"/>
      <c r="K265" s="184"/>
      <c r="L265" s="185"/>
      <c r="M265" s="20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</row>
    <row r="266" spans="1:60" outlineLevel="1" x14ac:dyDescent="0.2">
      <c r="A266" s="202"/>
      <c r="B266" s="169"/>
      <c r="C266" s="192" t="s">
        <v>103</v>
      </c>
      <c r="D266" s="173"/>
      <c r="E266" s="179">
        <v>136.08000000000001</v>
      </c>
      <c r="F266" s="184"/>
      <c r="G266" s="184"/>
      <c r="H266" s="184"/>
      <c r="I266" s="184"/>
      <c r="J266" s="184"/>
      <c r="K266" s="184"/>
      <c r="L266" s="185"/>
      <c r="M266" s="20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</row>
    <row r="267" spans="1:60" outlineLevel="1" x14ac:dyDescent="0.2">
      <c r="A267" s="202"/>
      <c r="B267" s="169"/>
      <c r="C267" s="192" t="s">
        <v>104</v>
      </c>
      <c r="D267" s="173"/>
      <c r="E267" s="179">
        <v>79.38</v>
      </c>
      <c r="F267" s="184"/>
      <c r="G267" s="184"/>
      <c r="H267" s="184"/>
      <c r="I267" s="184"/>
      <c r="J267" s="184"/>
      <c r="K267" s="184"/>
      <c r="L267" s="185"/>
      <c r="M267" s="20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</row>
    <row r="268" spans="1:60" outlineLevel="1" x14ac:dyDescent="0.2">
      <c r="A268" s="202"/>
      <c r="B268" s="169"/>
      <c r="C268" s="192" t="s">
        <v>105</v>
      </c>
      <c r="D268" s="173"/>
      <c r="E268" s="179">
        <v>10.512</v>
      </c>
      <c r="F268" s="184"/>
      <c r="G268" s="184"/>
      <c r="H268" s="184"/>
      <c r="I268" s="184"/>
      <c r="J268" s="184"/>
      <c r="K268" s="184"/>
      <c r="L268" s="185"/>
      <c r="M268" s="20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</row>
    <row r="269" spans="1:60" outlineLevel="1" x14ac:dyDescent="0.2">
      <c r="A269" s="202"/>
      <c r="B269" s="169"/>
      <c r="C269" s="193" t="s">
        <v>1216</v>
      </c>
      <c r="D269" s="174"/>
      <c r="E269" s="180">
        <v>225.97200000000001</v>
      </c>
      <c r="F269" s="184"/>
      <c r="G269" s="184"/>
      <c r="H269" s="184"/>
      <c r="I269" s="184"/>
      <c r="J269" s="184"/>
      <c r="K269" s="184"/>
      <c r="L269" s="185"/>
      <c r="M269" s="20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</row>
    <row r="270" spans="1:60" outlineLevel="1" x14ac:dyDescent="0.2">
      <c r="A270" s="202"/>
      <c r="B270" s="169"/>
      <c r="C270" s="191" t="s">
        <v>1217</v>
      </c>
      <c r="D270" s="173"/>
      <c r="E270" s="179"/>
      <c r="F270" s="184"/>
      <c r="G270" s="184"/>
      <c r="H270" s="184"/>
      <c r="I270" s="184"/>
      <c r="J270" s="184"/>
      <c r="K270" s="184"/>
      <c r="L270" s="185"/>
      <c r="M270" s="20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</row>
    <row r="271" spans="1:60" outlineLevel="1" x14ac:dyDescent="0.2">
      <c r="A271" s="202"/>
      <c r="B271" s="169"/>
      <c r="C271" s="190" t="s">
        <v>106</v>
      </c>
      <c r="D271" s="172"/>
      <c r="E271" s="178">
        <v>-256.45999999999998</v>
      </c>
      <c r="F271" s="184"/>
      <c r="G271" s="184"/>
      <c r="H271" s="184"/>
      <c r="I271" s="184"/>
      <c r="J271" s="184"/>
      <c r="K271" s="184"/>
      <c r="L271" s="185"/>
      <c r="M271" s="20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</row>
    <row r="272" spans="1:60" outlineLevel="1" x14ac:dyDescent="0.2">
      <c r="A272" s="202"/>
      <c r="B272" s="169"/>
      <c r="C272" s="190" t="s">
        <v>1163</v>
      </c>
      <c r="D272" s="172"/>
      <c r="E272" s="178"/>
      <c r="F272" s="184"/>
      <c r="G272" s="184"/>
      <c r="H272" s="184"/>
      <c r="I272" s="184"/>
      <c r="J272" s="184"/>
      <c r="K272" s="184"/>
      <c r="L272" s="185"/>
      <c r="M272" s="20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</row>
    <row r="273" spans="1:60" outlineLevel="1" x14ac:dyDescent="0.2">
      <c r="A273" s="202"/>
      <c r="B273" s="169"/>
      <c r="C273" s="190" t="s">
        <v>107</v>
      </c>
      <c r="D273" s="172"/>
      <c r="E273" s="178"/>
      <c r="F273" s="184"/>
      <c r="G273" s="184"/>
      <c r="H273" s="184"/>
      <c r="I273" s="184"/>
      <c r="J273" s="184"/>
      <c r="K273" s="184"/>
      <c r="L273" s="185"/>
      <c r="M273" s="20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</row>
    <row r="274" spans="1:60" outlineLevel="1" x14ac:dyDescent="0.2">
      <c r="A274" s="202"/>
      <c r="B274" s="169"/>
      <c r="C274" s="191" t="s">
        <v>1211</v>
      </c>
      <c r="D274" s="173"/>
      <c r="E274" s="179"/>
      <c r="F274" s="184"/>
      <c r="G274" s="184"/>
      <c r="H274" s="184"/>
      <c r="I274" s="184"/>
      <c r="J274" s="184"/>
      <c r="K274" s="184"/>
      <c r="L274" s="185"/>
      <c r="M274" s="20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</row>
    <row r="275" spans="1:60" outlineLevel="1" x14ac:dyDescent="0.2">
      <c r="A275" s="202"/>
      <c r="B275" s="169"/>
      <c r="C275" s="192" t="s">
        <v>13</v>
      </c>
      <c r="D275" s="173"/>
      <c r="E275" s="179">
        <v>205.2</v>
      </c>
      <c r="F275" s="184"/>
      <c r="G275" s="184"/>
      <c r="H275" s="184"/>
      <c r="I275" s="184"/>
      <c r="J275" s="184"/>
      <c r="K275" s="184"/>
      <c r="L275" s="185"/>
      <c r="M275" s="20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</row>
    <row r="276" spans="1:60" outlineLevel="1" x14ac:dyDescent="0.2">
      <c r="A276" s="202"/>
      <c r="B276" s="169"/>
      <c r="C276" s="192" t="s">
        <v>14</v>
      </c>
      <c r="D276" s="173"/>
      <c r="E276" s="179">
        <v>132.30000000000001</v>
      </c>
      <c r="F276" s="184"/>
      <c r="G276" s="184"/>
      <c r="H276" s="184"/>
      <c r="I276" s="184"/>
      <c r="J276" s="184"/>
      <c r="K276" s="184"/>
      <c r="L276" s="185"/>
      <c r="M276" s="20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</row>
    <row r="277" spans="1:60" outlineLevel="1" x14ac:dyDescent="0.2">
      <c r="A277" s="202"/>
      <c r="B277" s="169"/>
      <c r="C277" s="192" t="s">
        <v>15</v>
      </c>
      <c r="D277" s="173"/>
      <c r="E277" s="179">
        <v>24.72</v>
      </c>
      <c r="F277" s="184"/>
      <c r="G277" s="184"/>
      <c r="H277" s="184"/>
      <c r="I277" s="184"/>
      <c r="J277" s="184"/>
      <c r="K277" s="184"/>
      <c r="L277" s="185"/>
      <c r="M277" s="20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</row>
    <row r="278" spans="1:60" outlineLevel="1" x14ac:dyDescent="0.2">
      <c r="A278" s="202"/>
      <c r="B278" s="169"/>
      <c r="C278" s="192" t="s">
        <v>16</v>
      </c>
      <c r="D278" s="173"/>
      <c r="E278" s="179">
        <v>5</v>
      </c>
      <c r="F278" s="184"/>
      <c r="G278" s="184"/>
      <c r="H278" s="184"/>
      <c r="I278" s="184"/>
      <c r="J278" s="184"/>
      <c r="K278" s="184"/>
      <c r="L278" s="185"/>
      <c r="M278" s="20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</row>
    <row r="279" spans="1:60" outlineLevel="1" x14ac:dyDescent="0.2">
      <c r="A279" s="202"/>
      <c r="B279" s="169"/>
      <c r="C279" s="192" t="s">
        <v>17</v>
      </c>
      <c r="D279" s="173"/>
      <c r="E279" s="179">
        <v>6.65</v>
      </c>
      <c r="F279" s="184"/>
      <c r="G279" s="184"/>
      <c r="H279" s="184"/>
      <c r="I279" s="184"/>
      <c r="J279" s="184"/>
      <c r="K279" s="184"/>
      <c r="L279" s="185"/>
      <c r="M279" s="20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</row>
    <row r="280" spans="1:60" outlineLevel="1" x14ac:dyDescent="0.2">
      <c r="A280" s="202"/>
      <c r="B280" s="169"/>
      <c r="C280" s="192" t="s">
        <v>108</v>
      </c>
      <c r="D280" s="173"/>
      <c r="E280" s="179">
        <v>29.4</v>
      </c>
      <c r="F280" s="184"/>
      <c r="G280" s="184"/>
      <c r="H280" s="184"/>
      <c r="I280" s="184"/>
      <c r="J280" s="184"/>
      <c r="K280" s="184"/>
      <c r="L280" s="185"/>
      <c r="M280" s="20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</row>
    <row r="281" spans="1:60" outlineLevel="1" x14ac:dyDescent="0.2">
      <c r="A281" s="202"/>
      <c r="B281" s="169"/>
      <c r="C281" s="193" t="s">
        <v>1216</v>
      </c>
      <c r="D281" s="174"/>
      <c r="E281" s="180">
        <v>403.27</v>
      </c>
      <c r="F281" s="184"/>
      <c r="G281" s="184"/>
      <c r="H281" s="184"/>
      <c r="I281" s="184"/>
      <c r="J281" s="184"/>
      <c r="K281" s="184"/>
      <c r="L281" s="185"/>
      <c r="M281" s="20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</row>
    <row r="282" spans="1:60" outlineLevel="1" x14ac:dyDescent="0.2">
      <c r="A282" s="202"/>
      <c r="B282" s="169"/>
      <c r="C282" s="191" t="s">
        <v>1217</v>
      </c>
      <c r="D282" s="173"/>
      <c r="E282" s="179"/>
      <c r="F282" s="184"/>
      <c r="G282" s="184"/>
      <c r="H282" s="184"/>
      <c r="I282" s="184"/>
      <c r="J282" s="184"/>
      <c r="K282" s="184"/>
      <c r="L282" s="185"/>
      <c r="M282" s="20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</row>
    <row r="283" spans="1:60" outlineLevel="1" x14ac:dyDescent="0.2">
      <c r="A283" s="202"/>
      <c r="B283" s="169"/>
      <c r="C283" s="190" t="s">
        <v>109</v>
      </c>
      <c r="D283" s="172"/>
      <c r="E283" s="178">
        <v>80.653999999999996</v>
      </c>
      <c r="F283" s="184"/>
      <c r="G283" s="184"/>
      <c r="H283" s="184"/>
      <c r="I283" s="184"/>
      <c r="J283" s="184"/>
      <c r="K283" s="184"/>
      <c r="L283" s="185"/>
      <c r="M283" s="20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</row>
    <row r="284" spans="1:60" outlineLevel="1" x14ac:dyDescent="0.2">
      <c r="A284" s="202"/>
      <c r="B284" s="169"/>
      <c r="C284" s="190" t="s">
        <v>110</v>
      </c>
      <c r="D284" s="172"/>
      <c r="E284" s="178">
        <v>258.15249999999997</v>
      </c>
      <c r="F284" s="184"/>
      <c r="G284" s="184"/>
      <c r="H284" s="184"/>
      <c r="I284" s="184"/>
      <c r="J284" s="184"/>
      <c r="K284" s="184"/>
      <c r="L284" s="185"/>
      <c r="M284" s="20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</row>
    <row r="285" spans="1:60" outlineLevel="1" x14ac:dyDescent="0.2">
      <c r="A285" s="202"/>
      <c r="B285" s="169"/>
      <c r="C285" s="190" t="s">
        <v>111</v>
      </c>
      <c r="D285" s="172"/>
      <c r="E285" s="178">
        <v>256.14</v>
      </c>
      <c r="F285" s="184"/>
      <c r="G285" s="184"/>
      <c r="H285" s="184"/>
      <c r="I285" s="184"/>
      <c r="J285" s="184"/>
      <c r="K285" s="184"/>
      <c r="L285" s="185"/>
      <c r="M285" s="20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</row>
    <row r="286" spans="1:60" outlineLevel="1" x14ac:dyDescent="0.2">
      <c r="A286" s="202"/>
      <c r="B286" s="169"/>
      <c r="C286" s="190" t="s">
        <v>112</v>
      </c>
      <c r="D286" s="172"/>
      <c r="E286" s="178">
        <v>119.07</v>
      </c>
      <c r="F286" s="184"/>
      <c r="G286" s="184"/>
      <c r="H286" s="184"/>
      <c r="I286" s="184"/>
      <c r="J286" s="184"/>
      <c r="K286" s="184"/>
      <c r="L286" s="185"/>
      <c r="M286" s="20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</row>
    <row r="287" spans="1:60" outlineLevel="1" x14ac:dyDescent="0.2">
      <c r="A287" s="202"/>
      <c r="B287" s="169"/>
      <c r="C287" s="190" t="s">
        <v>113</v>
      </c>
      <c r="D287" s="172"/>
      <c r="E287" s="178">
        <v>19.484999999999999</v>
      </c>
      <c r="F287" s="184"/>
      <c r="G287" s="184"/>
      <c r="H287" s="184"/>
      <c r="I287" s="184"/>
      <c r="J287" s="184"/>
      <c r="K287" s="184"/>
      <c r="L287" s="185"/>
      <c r="M287" s="20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</row>
    <row r="288" spans="1:60" outlineLevel="1" x14ac:dyDescent="0.2">
      <c r="A288" s="202"/>
      <c r="B288" s="169"/>
      <c r="C288" s="190" t="s">
        <v>78</v>
      </c>
      <c r="D288" s="172"/>
      <c r="E288" s="178"/>
      <c r="F288" s="184"/>
      <c r="G288" s="184"/>
      <c r="H288" s="184"/>
      <c r="I288" s="184"/>
      <c r="J288" s="184"/>
      <c r="K288" s="184"/>
      <c r="L288" s="185"/>
      <c r="M288" s="20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</row>
    <row r="289" spans="1:60" outlineLevel="1" x14ac:dyDescent="0.2">
      <c r="A289" s="202"/>
      <c r="B289" s="169"/>
      <c r="C289" s="191" t="s">
        <v>1211</v>
      </c>
      <c r="D289" s="173"/>
      <c r="E289" s="179"/>
      <c r="F289" s="184"/>
      <c r="G289" s="184"/>
      <c r="H289" s="184"/>
      <c r="I289" s="184"/>
      <c r="J289" s="184"/>
      <c r="K289" s="184"/>
      <c r="L289" s="185"/>
      <c r="M289" s="20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</row>
    <row r="290" spans="1:60" outlineLevel="1" x14ac:dyDescent="0.2">
      <c r="A290" s="202"/>
      <c r="B290" s="169"/>
      <c r="C290" s="192" t="s">
        <v>114</v>
      </c>
      <c r="D290" s="173"/>
      <c r="E290" s="179">
        <v>4.0250000000000004</v>
      </c>
      <c r="F290" s="184"/>
      <c r="G290" s="184"/>
      <c r="H290" s="184"/>
      <c r="I290" s="184"/>
      <c r="J290" s="184"/>
      <c r="K290" s="184"/>
      <c r="L290" s="185"/>
      <c r="M290" s="20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</row>
    <row r="291" spans="1:60" outlineLevel="1" x14ac:dyDescent="0.2">
      <c r="A291" s="202"/>
      <c r="B291" s="169"/>
      <c r="C291" s="192" t="s">
        <v>115</v>
      </c>
      <c r="D291" s="173"/>
      <c r="E291" s="179">
        <v>49</v>
      </c>
      <c r="F291" s="184"/>
      <c r="G291" s="184"/>
      <c r="H291" s="184"/>
      <c r="I291" s="184"/>
      <c r="J291" s="184"/>
      <c r="K291" s="184"/>
      <c r="L291" s="185"/>
      <c r="M291" s="20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</row>
    <row r="292" spans="1:60" outlineLevel="1" x14ac:dyDescent="0.2">
      <c r="A292" s="202"/>
      <c r="B292" s="169"/>
      <c r="C292" s="192" t="s">
        <v>116</v>
      </c>
      <c r="D292" s="173"/>
      <c r="E292" s="179">
        <v>10.44</v>
      </c>
      <c r="F292" s="184"/>
      <c r="G292" s="184"/>
      <c r="H292" s="184"/>
      <c r="I292" s="184"/>
      <c r="J292" s="184"/>
      <c r="K292" s="184"/>
      <c r="L292" s="185"/>
      <c r="M292" s="20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</row>
    <row r="293" spans="1:60" outlineLevel="1" x14ac:dyDescent="0.2">
      <c r="A293" s="202"/>
      <c r="B293" s="169"/>
      <c r="C293" s="192" t="s">
        <v>117</v>
      </c>
      <c r="D293" s="173"/>
      <c r="E293" s="179">
        <v>12.96</v>
      </c>
      <c r="F293" s="184"/>
      <c r="G293" s="184"/>
      <c r="H293" s="184"/>
      <c r="I293" s="184"/>
      <c r="J293" s="184"/>
      <c r="K293" s="184"/>
      <c r="L293" s="185"/>
      <c r="M293" s="20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</row>
    <row r="294" spans="1:60" outlineLevel="1" x14ac:dyDescent="0.2">
      <c r="A294" s="202"/>
      <c r="B294" s="169"/>
      <c r="C294" s="192" t="s">
        <v>118</v>
      </c>
      <c r="D294" s="173"/>
      <c r="E294" s="179">
        <v>7.56</v>
      </c>
      <c r="F294" s="184"/>
      <c r="G294" s="184"/>
      <c r="H294" s="184"/>
      <c r="I294" s="184"/>
      <c r="J294" s="184"/>
      <c r="K294" s="184"/>
      <c r="L294" s="185"/>
      <c r="M294" s="20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</row>
    <row r="295" spans="1:60" outlineLevel="1" x14ac:dyDescent="0.2">
      <c r="A295" s="202"/>
      <c r="B295" s="169"/>
      <c r="C295" s="192" t="s">
        <v>119</v>
      </c>
      <c r="D295" s="173"/>
      <c r="E295" s="179">
        <v>1.89</v>
      </c>
      <c r="F295" s="184"/>
      <c r="G295" s="184"/>
      <c r="H295" s="184"/>
      <c r="I295" s="184"/>
      <c r="J295" s="184"/>
      <c r="K295" s="184"/>
      <c r="L295" s="185"/>
      <c r="M295" s="20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</row>
    <row r="296" spans="1:60" outlineLevel="1" x14ac:dyDescent="0.2">
      <c r="A296" s="202"/>
      <c r="B296" s="169"/>
      <c r="C296" s="192" t="s">
        <v>120</v>
      </c>
      <c r="D296" s="173"/>
      <c r="E296" s="179">
        <v>3.4874999999999998</v>
      </c>
      <c r="F296" s="184"/>
      <c r="G296" s="184"/>
      <c r="H296" s="184"/>
      <c r="I296" s="184"/>
      <c r="J296" s="184"/>
      <c r="K296" s="184"/>
      <c r="L296" s="185"/>
      <c r="M296" s="20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</row>
    <row r="297" spans="1:60" outlineLevel="1" x14ac:dyDescent="0.2">
      <c r="A297" s="202"/>
      <c r="B297" s="169"/>
      <c r="C297" s="192" t="s">
        <v>121</v>
      </c>
      <c r="D297" s="173"/>
      <c r="E297" s="179">
        <v>7.7</v>
      </c>
      <c r="F297" s="184"/>
      <c r="G297" s="184"/>
      <c r="H297" s="184"/>
      <c r="I297" s="184"/>
      <c r="J297" s="184"/>
      <c r="K297" s="184"/>
      <c r="L297" s="185"/>
      <c r="M297" s="20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</row>
    <row r="298" spans="1:60" outlineLevel="1" x14ac:dyDescent="0.2">
      <c r="A298" s="202"/>
      <c r="B298" s="169"/>
      <c r="C298" s="192" t="s">
        <v>122</v>
      </c>
      <c r="D298" s="173"/>
      <c r="E298" s="179">
        <v>14.91</v>
      </c>
      <c r="F298" s="184"/>
      <c r="G298" s="184"/>
      <c r="H298" s="184"/>
      <c r="I298" s="184"/>
      <c r="J298" s="184"/>
      <c r="K298" s="184"/>
      <c r="L298" s="185"/>
      <c r="M298" s="20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</row>
    <row r="299" spans="1:60" outlineLevel="1" x14ac:dyDescent="0.2">
      <c r="A299" s="202"/>
      <c r="B299" s="169"/>
      <c r="C299" s="193" t="s">
        <v>1216</v>
      </c>
      <c r="D299" s="174"/>
      <c r="E299" s="180">
        <v>111.9725</v>
      </c>
      <c r="F299" s="184"/>
      <c r="G299" s="184"/>
      <c r="H299" s="184"/>
      <c r="I299" s="184"/>
      <c r="J299" s="184"/>
      <c r="K299" s="184"/>
      <c r="L299" s="185"/>
      <c r="M299" s="20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</row>
    <row r="300" spans="1:60" outlineLevel="1" x14ac:dyDescent="0.2">
      <c r="A300" s="202"/>
      <c r="B300" s="169"/>
      <c r="C300" s="191" t="s">
        <v>1217</v>
      </c>
      <c r="D300" s="173"/>
      <c r="E300" s="179"/>
      <c r="F300" s="184"/>
      <c r="G300" s="184"/>
      <c r="H300" s="184"/>
      <c r="I300" s="184"/>
      <c r="J300" s="184"/>
      <c r="K300" s="184"/>
      <c r="L300" s="185"/>
      <c r="M300" s="20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</row>
    <row r="301" spans="1:60" outlineLevel="1" x14ac:dyDescent="0.2">
      <c r="A301" s="202"/>
      <c r="B301" s="169"/>
      <c r="C301" s="190" t="s">
        <v>123</v>
      </c>
      <c r="D301" s="172"/>
      <c r="E301" s="178">
        <v>-111.97</v>
      </c>
      <c r="F301" s="184"/>
      <c r="G301" s="184"/>
      <c r="H301" s="184"/>
      <c r="I301" s="184"/>
      <c r="J301" s="184"/>
      <c r="K301" s="184"/>
      <c r="L301" s="185"/>
      <c r="M301" s="20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</row>
    <row r="302" spans="1:60" outlineLevel="1" x14ac:dyDescent="0.2">
      <c r="A302" s="202"/>
      <c r="B302" s="169"/>
      <c r="C302" s="190" t="s">
        <v>1170</v>
      </c>
      <c r="D302" s="172"/>
      <c r="E302" s="178"/>
      <c r="F302" s="184"/>
      <c r="G302" s="184"/>
      <c r="H302" s="184"/>
      <c r="I302" s="184"/>
      <c r="J302" s="184"/>
      <c r="K302" s="184"/>
      <c r="L302" s="185"/>
      <c r="M302" s="20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</row>
    <row r="303" spans="1:60" outlineLevel="1" x14ac:dyDescent="0.2">
      <c r="A303" s="202"/>
      <c r="B303" s="169"/>
      <c r="C303" s="191" t="s">
        <v>1211</v>
      </c>
      <c r="D303" s="173"/>
      <c r="E303" s="179"/>
      <c r="F303" s="184"/>
      <c r="G303" s="184"/>
      <c r="H303" s="184"/>
      <c r="I303" s="184"/>
      <c r="J303" s="184"/>
      <c r="K303" s="184"/>
      <c r="L303" s="185"/>
      <c r="M303" s="20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</row>
    <row r="304" spans="1:60" outlineLevel="1" x14ac:dyDescent="0.2">
      <c r="A304" s="202"/>
      <c r="B304" s="169"/>
      <c r="C304" s="192" t="s">
        <v>19</v>
      </c>
      <c r="D304" s="173"/>
      <c r="E304" s="179">
        <v>15.05</v>
      </c>
      <c r="F304" s="184"/>
      <c r="G304" s="184"/>
      <c r="H304" s="184"/>
      <c r="I304" s="184"/>
      <c r="J304" s="184"/>
      <c r="K304" s="184"/>
      <c r="L304" s="185"/>
      <c r="M304" s="20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</row>
    <row r="305" spans="1:60" outlineLevel="1" x14ac:dyDescent="0.2">
      <c r="A305" s="202"/>
      <c r="B305" s="169"/>
      <c r="C305" s="192" t="s">
        <v>20</v>
      </c>
      <c r="D305" s="173"/>
      <c r="E305" s="179">
        <v>84</v>
      </c>
      <c r="F305" s="184"/>
      <c r="G305" s="184"/>
      <c r="H305" s="184"/>
      <c r="I305" s="184"/>
      <c r="J305" s="184"/>
      <c r="K305" s="184"/>
      <c r="L305" s="185"/>
      <c r="M305" s="20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</row>
    <row r="306" spans="1:60" outlineLevel="1" x14ac:dyDescent="0.2">
      <c r="A306" s="202"/>
      <c r="B306" s="169"/>
      <c r="C306" s="192" t="s">
        <v>21</v>
      </c>
      <c r="D306" s="173"/>
      <c r="E306" s="179">
        <v>18.8</v>
      </c>
      <c r="F306" s="184"/>
      <c r="G306" s="184"/>
      <c r="H306" s="184"/>
      <c r="I306" s="184"/>
      <c r="J306" s="184"/>
      <c r="K306" s="184"/>
      <c r="L306" s="185"/>
      <c r="M306" s="20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</row>
    <row r="307" spans="1:60" outlineLevel="1" x14ac:dyDescent="0.2">
      <c r="A307" s="202"/>
      <c r="B307" s="169"/>
      <c r="C307" s="192" t="s">
        <v>22</v>
      </c>
      <c r="D307" s="173"/>
      <c r="E307" s="179">
        <v>21.6</v>
      </c>
      <c r="F307" s="184"/>
      <c r="G307" s="184"/>
      <c r="H307" s="184"/>
      <c r="I307" s="184"/>
      <c r="J307" s="184"/>
      <c r="K307" s="184"/>
      <c r="L307" s="185"/>
      <c r="M307" s="20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</row>
    <row r="308" spans="1:60" outlineLevel="1" x14ac:dyDescent="0.2">
      <c r="A308" s="202"/>
      <c r="B308" s="169"/>
      <c r="C308" s="192" t="s">
        <v>1219</v>
      </c>
      <c r="D308" s="173"/>
      <c r="E308" s="179">
        <v>12</v>
      </c>
      <c r="F308" s="184"/>
      <c r="G308" s="184"/>
      <c r="H308" s="184"/>
      <c r="I308" s="184"/>
      <c r="J308" s="184"/>
      <c r="K308" s="184"/>
      <c r="L308" s="185"/>
      <c r="M308" s="20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</row>
    <row r="309" spans="1:60" outlineLevel="1" x14ac:dyDescent="0.2">
      <c r="A309" s="202"/>
      <c r="B309" s="169"/>
      <c r="C309" s="192" t="s">
        <v>23</v>
      </c>
      <c r="D309" s="173"/>
      <c r="E309" s="179">
        <v>5.0999999999999996</v>
      </c>
      <c r="F309" s="184"/>
      <c r="G309" s="184"/>
      <c r="H309" s="184"/>
      <c r="I309" s="184"/>
      <c r="J309" s="184"/>
      <c r="K309" s="184"/>
      <c r="L309" s="185"/>
      <c r="M309" s="20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</row>
    <row r="310" spans="1:60" outlineLevel="1" x14ac:dyDescent="0.2">
      <c r="A310" s="202"/>
      <c r="B310" s="169"/>
      <c r="C310" s="192" t="s">
        <v>124</v>
      </c>
      <c r="D310" s="173"/>
      <c r="E310" s="179">
        <v>12.1</v>
      </c>
      <c r="F310" s="184"/>
      <c r="G310" s="184"/>
      <c r="H310" s="184"/>
      <c r="I310" s="184"/>
      <c r="J310" s="184"/>
      <c r="K310" s="184"/>
      <c r="L310" s="185"/>
      <c r="M310" s="20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</row>
    <row r="311" spans="1:60" outlineLevel="1" x14ac:dyDescent="0.2">
      <c r="A311" s="202"/>
      <c r="B311" s="169"/>
      <c r="C311" s="192" t="s">
        <v>24</v>
      </c>
      <c r="D311" s="173"/>
      <c r="E311" s="179">
        <v>11.95</v>
      </c>
      <c r="F311" s="184"/>
      <c r="G311" s="184"/>
      <c r="H311" s="184"/>
      <c r="I311" s="184"/>
      <c r="J311" s="184"/>
      <c r="K311" s="184"/>
      <c r="L311" s="185"/>
      <c r="M311" s="20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</row>
    <row r="312" spans="1:60" outlineLevel="1" x14ac:dyDescent="0.2">
      <c r="A312" s="202"/>
      <c r="B312" s="169"/>
      <c r="C312" s="193" t="s">
        <v>1216</v>
      </c>
      <c r="D312" s="174"/>
      <c r="E312" s="180">
        <v>180.6</v>
      </c>
      <c r="F312" s="184"/>
      <c r="G312" s="184"/>
      <c r="H312" s="184"/>
      <c r="I312" s="184"/>
      <c r="J312" s="184"/>
      <c r="K312" s="184"/>
      <c r="L312" s="185"/>
      <c r="M312" s="20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</row>
    <row r="313" spans="1:60" outlineLevel="1" x14ac:dyDescent="0.2">
      <c r="A313" s="202"/>
      <c r="B313" s="169"/>
      <c r="C313" s="191" t="s">
        <v>1217</v>
      </c>
      <c r="D313" s="173"/>
      <c r="E313" s="179"/>
      <c r="F313" s="184"/>
      <c r="G313" s="184"/>
      <c r="H313" s="184"/>
      <c r="I313" s="184"/>
      <c r="J313" s="184"/>
      <c r="K313" s="184"/>
      <c r="L313" s="185"/>
      <c r="M313" s="20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</row>
    <row r="314" spans="1:60" outlineLevel="1" x14ac:dyDescent="0.2">
      <c r="A314" s="202"/>
      <c r="B314" s="169"/>
      <c r="C314" s="190" t="s">
        <v>125</v>
      </c>
      <c r="D314" s="172"/>
      <c r="E314" s="178">
        <v>36.119999999999997</v>
      </c>
      <c r="F314" s="184"/>
      <c r="G314" s="184"/>
      <c r="H314" s="184"/>
      <c r="I314" s="184"/>
      <c r="J314" s="184"/>
      <c r="K314" s="184"/>
      <c r="L314" s="185"/>
      <c r="M314" s="20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</row>
    <row r="315" spans="1:60" outlineLevel="1" x14ac:dyDescent="0.2">
      <c r="A315" s="202"/>
      <c r="B315" s="169"/>
      <c r="C315" s="190" t="s">
        <v>46</v>
      </c>
      <c r="D315" s="172"/>
      <c r="E315" s="178">
        <v>85.454999999999998</v>
      </c>
      <c r="F315" s="184"/>
      <c r="G315" s="184"/>
      <c r="H315" s="184"/>
      <c r="I315" s="184"/>
      <c r="J315" s="184"/>
      <c r="K315" s="184"/>
      <c r="L315" s="185"/>
      <c r="M315" s="20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</row>
    <row r="316" spans="1:60" outlineLevel="1" x14ac:dyDescent="0.2">
      <c r="A316" s="202"/>
      <c r="B316" s="169"/>
      <c r="C316" s="190" t="s">
        <v>47</v>
      </c>
      <c r="D316" s="172"/>
      <c r="E316" s="178">
        <v>-24.01</v>
      </c>
      <c r="F316" s="184"/>
      <c r="G316" s="184"/>
      <c r="H316" s="184"/>
      <c r="I316" s="184"/>
      <c r="J316" s="184"/>
      <c r="K316" s="184"/>
      <c r="L316" s="185"/>
      <c r="M316" s="20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</row>
    <row r="317" spans="1:60" outlineLevel="1" x14ac:dyDescent="0.2">
      <c r="A317" s="202"/>
      <c r="B317" s="169"/>
      <c r="C317" s="190" t="s">
        <v>48</v>
      </c>
      <c r="D317" s="172"/>
      <c r="E317" s="178">
        <v>14.98</v>
      </c>
      <c r="F317" s="184"/>
      <c r="G317" s="184"/>
      <c r="H317" s="184"/>
      <c r="I317" s="184"/>
      <c r="J317" s="184"/>
      <c r="K317" s="184"/>
      <c r="L317" s="185"/>
      <c r="M317" s="20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</row>
    <row r="318" spans="1:60" outlineLevel="1" x14ac:dyDescent="0.2">
      <c r="A318" s="202"/>
      <c r="B318" s="169"/>
      <c r="C318" s="190" t="s">
        <v>49</v>
      </c>
      <c r="D318" s="172"/>
      <c r="E318" s="178">
        <v>13.16</v>
      </c>
      <c r="F318" s="184"/>
      <c r="G318" s="184"/>
      <c r="H318" s="184"/>
      <c r="I318" s="184"/>
      <c r="J318" s="184"/>
      <c r="K318" s="184"/>
      <c r="L318" s="185"/>
      <c r="M318" s="20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</row>
    <row r="319" spans="1:60" outlineLevel="1" x14ac:dyDescent="0.2">
      <c r="A319" s="202"/>
      <c r="B319" s="169"/>
      <c r="C319" s="190" t="s">
        <v>50</v>
      </c>
      <c r="D319" s="172"/>
      <c r="E319" s="178">
        <v>31.9</v>
      </c>
      <c r="F319" s="184"/>
      <c r="G319" s="184"/>
      <c r="H319" s="184"/>
      <c r="I319" s="184"/>
      <c r="J319" s="184"/>
      <c r="K319" s="184"/>
      <c r="L319" s="185"/>
      <c r="M319" s="20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</row>
    <row r="320" spans="1:60" outlineLevel="1" x14ac:dyDescent="0.2">
      <c r="A320" s="202"/>
      <c r="B320" s="169"/>
      <c r="C320" s="190" t="s">
        <v>51</v>
      </c>
      <c r="D320" s="172"/>
      <c r="E320" s="178">
        <v>83.25</v>
      </c>
      <c r="F320" s="184"/>
      <c r="G320" s="184"/>
      <c r="H320" s="184"/>
      <c r="I320" s="184"/>
      <c r="J320" s="184"/>
      <c r="K320" s="184"/>
      <c r="L320" s="185"/>
      <c r="M320" s="20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</row>
    <row r="321" spans="1:60" outlineLevel="1" x14ac:dyDescent="0.2">
      <c r="A321" s="202"/>
      <c r="B321" s="169"/>
      <c r="C321" s="190" t="s">
        <v>52</v>
      </c>
      <c r="D321" s="172"/>
      <c r="E321" s="178">
        <v>8.0250000000000004</v>
      </c>
      <c r="F321" s="184"/>
      <c r="G321" s="184"/>
      <c r="H321" s="184"/>
      <c r="I321" s="184"/>
      <c r="J321" s="184"/>
      <c r="K321" s="184"/>
      <c r="L321" s="185"/>
      <c r="M321" s="20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</row>
    <row r="322" spans="1:60" outlineLevel="1" x14ac:dyDescent="0.2">
      <c r="A322" s="202"/>
      <c r="B322" s="169"/>
      <c r="C322" s="375"/>
      <c r="D322" s="376"/>
      <c r="E322" s="377"/>
      <c r="F322" s="378"/>
      <c r="G322" s="379"/>
      <c r="H322" s="184"/>
      <c r="I322" s="184"/>
      <c r="J322" s="184"/>
      <c r="K322" s="184"/>
      <c r="L322" s="185"/>
      <c r="M322" s="20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</row>
    <row r="323" spans="1:60" outlineLevel="1" x14ac:dyDescent="0.2">
      <c r="A323" s="203">
        <v>16</v>
      </c>
      <c r="B323" s="168" t="s">
        <v>126</v>
      </c>
      <c r="C323" s="189" t="s">
        <v>127</v>
      </c>
      <c r="D323" s="171" t="s">
        <v>29</v>
      </c>
      <c r="E323" s="177">
        <v>410</v>
      </c>
      <c r="F323" s="186">
        <v>0</v>
      </c>
      <c r="G323" s="184">
        <f>ROUND(E323*F323,2)</f>
        <v>0</v>
      </c>
      <c r="H323" s="184">
        <v>21</v>
      </c>
      <c r="I323" s="184">
        <f>G323*(1+H323/100)</f>
        <v>0</v>
      </c>
      <c r="J323" s="184">
        <v>0</v>
      </c>
      <c r="K323" s="184">
        <f>ROUND(E323*J323,2)</f>
        <v>0</v>
      </c>
      <c r="L323" s="185"/>
      <c r="M323" s="205" t="s">
        <v>128</v>
      </c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 t="s">
        <v>129</v>
      </c>
      <c r="AF323" s="155"/>
      <c r="AG323" s="155"/>
      <c r="AH323" s="155"/>
      <c r="AI323" s="155"/>
      <c r="AJ323" s="155"/>
      <c r="AK323" s="155"/>
      <c r="AL323" s="155"/>
      <c r="AM323" s="155">
        <v>21</v>
      </c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</row>
    <row r="324" spans="1:60" outlineLevel="1" x14ac:dyDescent="0.2">
      <c r="A324" s="202"/>
      <c r="B324" s="169"/>
      <c r="C324" s="190" t="s">
        <v>130</v>
      </c>
      <c r="D324" s="172"/>
      <c r="E324" s="178"/>
      <c r="F324" s="184"/>
      <c r="G324" s="184"/>
      <c r="H324" s="184"/>
      <c r="I324" s="184"/>
      <c r="J324" s="184"/>
      <c r="K324" s="184"/>
      <c r="L324" s="185"/>
      <c r="M324" s="20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</row>
    <row r="325" spans="1:60" outlineLevel="1" x14ac:dyDescent="0.2">
      <c r="A325" s="202"/>
      <c r="B325" s="169"/>
      <c r="C325" s="190" t="s">
        <v>131</v>
      </c>
      <c r="D325" s="172"/>
      <c r="E325" s="178">
        <v>42.5</v>
      </c>
      <c r="F325" s="184"/>
      <c r="G325" s="184"/>
      <c r="H325" s="184"/>
      <c r="I325" s="184"/>
      <c r="J325" s="184"/>
      <c r="K325" s="184"/>
      <c r="L325" s="185"/>
      <c r="M325" s="20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</row>
    <row r="326" spans="1:60" outlineLevel="1" x14ac:dyDescent="0.2">
      <c r="A326" s="202"/>
      <c r="B326" s="169"/>
      <c r="C326" s="190" t="s">
        <v>132</v>
      </c>
      <c r="D326" s="172"/>
      <c r="E326" s="178">
        <v>16.8</v>
      </c>
      <c r="F326" s="184"/>
      <c r="G326" s="184"/>
      <c r="H326" s="184"/>
      <c r="I326" s="184"/>
      <c r="J326" s="184"/>
      <c r="K326" s="184"/>
      <c r="L326" s="185"/>
      <c r="M326" s="20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</row>
    <row r="327" spans="1:60" outlineLevel="1" x14ac:dyDescent="0.2">
      <c r="A327" s="202"/>
      <c r="B327" s="169"/>
      <c r="C327" s="190" t="s">
        <v>133</v>
      </c>
      <c r="D327" s="172"/>
      <c r="E327" s="178">
        <v>5.75</v>
      </c>
      <c r="F327" s="184"/>
      <c r="G327" s="184"/>
      <c r="H327" s="184"/>
      <c r="I327" s="184"/>
      <c r="J327" s="184"/>
      <c r="K327" s="184"/>
      <c r="L327" s="185"/>
      <c r="M327" s="20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</row>
    <row r="328" spans="1:60" outlineLevel="1" x14ac:dyDescent="0.2">
      <c r="A328" s="202"/>
      <c r="B328" s="169"/>
      <c r="C328" s="190" t="s">
        <v>134</v>
      </c>
      <c r="D328" s="172"/>
      <c r="E328" s="178">
        <v>16.75</v>
      </c>
      <c r="F328" s="184"/>
      <c r="G328" s="184"/>
      <c r="H328" s="184"/>
      <c r="I328" s="184"/>
      <c r="J328" s="184"/>
      <c r="K328" s="184"/>
      <c r="L328" s="185"/>
      <c r="M328" s="20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</row>
    <row r="329" spans="1:60" outlineLevel="1" x14ac:dyDescent="0.2">
      <c r="A329" s="202"/>
      <c r="B329" s="169"/>
      <c r="C329" s="190" t="s">
        <v>135</v>
      </c>
      <c r="D329" s="172"/>
      <c r="E329" s="178"/>
      <c r="F329" s="184"/>
      <c r="G329" s="184"/>
      <c r="H329" s="184"/>
      <c r="I329" s="184"/>
      <c r="J329" s="184"/>
      <c r="K329" s="184"/>
      <c r="L329" s="185"/>
      <c r="M329" s="20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</row>
    <row r="330" spans="1:60" outlineLevel="1" x14ac:dyDescent="0.2">
      <c r="A330" s="202"/>
      <c r="B330" s="169"/>
      <c r="C330" s="190" t="s">
        <v>136</v>
      </c>
      <c r="D330" s="172"/>
      <c r="E330" s="178">
        <v>24.2</v>
      </c>
      <c r="F330" s="184"/>
      <c r="G330" s="184"/>
      <c r="H330" s="184"/>
      <c r="I330" s="184"/>
      <c r="J330" s="184"/>
      <c r="K330" s="184"/>
      <c r="L330" s="185"/>
      <c r="M330" s="20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</row>
    <row r="331" spans="1:60" outlineLevel="1" x14ac:dyDescent="0.2">
      <c r="A331" s="202"/>
      <c r="B331" s="169"/>
      <c r="C331" s="190" t="s">
        <v>137</v>
      </c>
      <c r="D331" s="172"/>
      <c r="E331" s="178">
        <v>13.5</v>
      </c>
      <c r="F331" s="184"/>
      <c r="G331" s="184"/>
      <c r="H331" s="184"/>
      <c r="I331" s="184"/>
      <c r="J331" s="184"/>
      <c r="K331" s="184"/>
      <c r="L331" s="185"/>
      <c r="M331" s="20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</row>
    <row r="332" spans="1:60" outlineLevel="1" x14ac:dyDescent="0.2">
      <c r="A332" s="202"/>
      <c r="B332" s="169"/>
      <c r="C332" s="190" t="s">
        <v>135</v>
      </c>
      <c r="D332" s="172"/>
      <c r="E332" s="178"/>
      <c r="F332" s="184"/>
      <c r="G332" s="184"/>
      <c r="H332" s="184"/>
      <c r="I332" s="184"/>
      <c r="J332" s="184"/>
      <c r="K332" s="184"/>
      <c r="L332" s="185"/>
      <c r="M332" s="20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</row>
    <row r="333" spans="1:60" outlineLevel="1" x14ac:dyDescent="0.2">
      <c r="A333" s="202"/>
      <c r="B333" s="169"/>
      <c r="C333" s="190" t="s">
        <v>138</v>
      </c>
      <c r="D333" s="172"/>
      <c r="E333" s="178">
        <v>14</v>
      </c>
      <c r="F333" s="184"/>
      <c r="G333" s="184"/>
      <c r="H333" s="184"/>
      <c r="I333" s="184"/>
      <c r="J333" s="184"/>
      <c r="K333" s="184"/>
      <c r="L333" s="185"/>
      <c r="M333" s="20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</row>
    <row r="334" spans="1:60" outlineLevel="1" x14ac:dyDescent="0.2">
      <c r="A334" s="202"/>
      <c r="B334" s="169"/>
      <c r="C334" s="190" t="s">
        <v>139</v>
      </c>
      <c r="D334" s="172"/>
      <c r="E334" s="178">
        <v>2.4500000000000002</v>
      </c>
      <c r="F334" s="184"/>
      <c r="G334" s="184"/>
      <c r="H334" s="184"/>
      <c r="I334" s="184"/>
      <c r="J334" s="184"/>
      <c r="K334" s="184"/>
      <c r="L334" s="185"/>
      <c r="M334" s="20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</row>
    <row r="335" spans="1:60" outlineLevel="1" x14ac:dyDescent="0.2">
      <c r="A335" s="202"/>
      <c r="B335" s="169"/>
      <c r="C335" s="190" t="s">
        <v>140</v>
      </c>
      <c r="D335" s="172"/>
      <c r="E335" s="178"/>
      <c r="F335" s="184"/>
      <c r="G335" s="184"/>
      <c r="H335" s="184"/>
      <c r="I335" s="184"/>
      <c r="J335" s="184"/>
      <c r="K335" s="184"/>
      <c r="L335" s="185"/>
      <c r="M335" s="20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</row>
    <row r="336" spans="1:60" outlineLevel="1" x14ac:dyDescent="0.2">
      <c r="A336" s="202"/>
      <c r="B336" s="169"/>
      <c r="C336" s="190" t="s">
        <v>141</v>
      </c>
      <c r="D336" s="172"/>
      <c r="E336" s="178">
        <v>3.55</v>
      </c>
      <c r="F336" s="184"/>
      <c r="G336" s="184"/>
      <c r="H336" s="184"/>
      <c r="I336" s="184"/>
      <c r="J336" s="184"/>
      <c r="K336" s="184"/>
      <c r="L336" s="185"/>
      <c r="M336" s="20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</row>
    <row r="337" spans="1:60" outlineLevel="1" x14ac:dyDescent="0.2">
      <c r="A337" s="202"/>
      <c r="B337" s="169"/>
      <c r="C337" s="190" t="s">
        <v>142</v>
      </c>
      <c r="D337" s="172"/>
      <c r="E337" s="178">
        <v>86.8</v>
      </c>
      <c r="F337" s="184"/>
      <c r="G337" s="184"/>
      <c r="H337" s="184"/>
      <c r="I337" s="184"/>
      <c r="J337" s="184"/>
      <c r="K337" s="184"/>
      <c r="L337" s="185"/>
      <c r="M337" s="20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</row>
    <row r="338" spans="1:60" outlineLevel="1" x14ac:dyDescent="0.2">
      <c r="A338" s="202"/>
      <c r="B338" s="169"/>
      <c r="C338" s="190" t="s">
        <v>143</v>
      </c>
      <c r="D338" s="172"/>
      <c r="E338" s="178">
        <v>26</v>
      </c>
      <c r="F338" s="184"/>
      <c r="G338" s="184"/>
      <c r="H338" s="184"/>
      <c r="I338" s="184"/>
      <c r="J338" s="184"/>
      <c r="K338" s="184"/>
      <c r="L338" s="185"/>
      <c r="M338" s="20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</row>
    <row r="339" spans="1:60" outlineLevel="1" x14ac:dyDescent="0.2">
      <c r="A339" s="202"/>
      <c r="B339" s="169"/>
      <c r="C339" s="190" t="s">
        <v>135</v>
      </c>
      <c r="D339" s="172"/>
      <c r="E339" s="178"/>
      <c r="F339" s="184"/>
      <c r="G339" s="184"/>
      <c r="H339" s="184"/>
      <c r="I339" s="184"/>
      <c r="J339" s="184"/>
      <c r="K339" s="184"/>
      <c r="L339" s="185"/>
      <c r="M339" s="20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</row>
    <row r="340" spans="1:60" outlineLevel="1" x14ac:dyDescent="0.2">
      <c r="A340" s="202"/>
      <c r="B340" s="169"/>
      <c r="C340" s="190" t="s">
        <v>144</v>
      </c>
      <c r="D340" s="172"/>
      <c r="E340" s="178">
        <v>122</v>
      </c>
      <c r="F340" s="184"/>
      <c r="G340" s="184"/>
      <c r="H340" s="184"/>
      <c r="I340" s="184"/>
      <c r="J340" s="184"/>
      <c r="K340" s="184"/>
      <c r="L340" s="185"/>
      <c r="M340" s="20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</row>
    <row r="341" spans="1:60" outlineLevel="1" x14ac:dyDescent="0.2">
      <c r="A341" s="202"/>
      <c r="B341" s="169"/>
      <c r="C341" s="190" t="s">
        <v>145</v>
      </c>
      <c r="D341" s="172"/>
      <c r="E341" s="178">
        <v>21.4</v>
      </c>
      <c r="F341" s="184"/>
      <c r="G341" s="184"/>
      <c r="H341" s="184"/>
      <c r="I341" s="184"/>
      <c r="J341" s="184"/>
      <c r="K341" s="184"/>
      <c r="L341" s="185"/>
      <c r="M341" s="20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</row>
    <row r="342" spans="1:60" outlineLevel="1" x14ac:dyDescent="0.2">
      <c r="A342" s="202"/>
      <c r="B342" s="169"/>
      <c r="C342" s="194" t="s">
        <v>146</v>
      </c>
      <c r="D342" s="175"/>
      <c r="E342" s="181">
        <v>395.7</v>
      </c>
      <c r="F342" s="184"/>
      <c r="G342" s="184"/>
      <c r="H342" s="184"/>
      <c r="I342" s="184"/>
      <c r="J342" s="184"/>
      <c r="K342" s="184"/>
      <c r="L342" s="185"/>
      <c r="M342" s="20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</row>
    <row r="343" spans="1:60" outlineLevel="1" x14ac:dyDescent="0.2">
      <c r="A343" s="202"/>
      <c r="B343" s="169"/>
      <c r="C343" s="190" t="s">
        <v>147</v>
      </c>
      <c r="D343" s="172"/>
      <c r="E343" s="178">
        <v>14.3</v>
      </c>
      <c r="F343" s="184"/>
      <c r="G343" s="184"/>
      <c r="H343" s="184"/>
      <c r="I343" s="184"/>
      <c r="J343" s="184"/>
      <c r="K343" s="184"/>
      <c r="L343" s="185"/>
      <c r="M343" s="20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</row>
    <row r="344" spans="1:60" outlineLevel="1" x14ac:dyDescent="0.2">
      <c r="A344" s="202"/>
      <c r="B344" s="169"/>
      <c r="C344" s="375"/>
      <c r="D344" s="376"/>
      <c r="E344" s="377"/>
      <c r="F344" s="378"/>
      <c r="G344" s="379"/>
      <c r="H344" s="184"/>
      <c r="I344" s="184"/>
      <c r="J344" s="184"/>
      <c r="K344" s="184"/>
      <c r="L344" s="185"/>
      <c r="M344" s="20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</row>
    <row r="345" spans="1:60" outlineLevel="1" x14ac:dyDescent="0.2">
      <c r="A345" s="203">
        <v>17</v>
      </c>
      <c r="B345" s="168" t="s">
        <v>148</v>
      </c>
      <c r="C345" s="189" t="s">
        <v>149</v>
      </c>
      <c r="D345" s="171" t="s">
        <v>29</v>
      </c>
      <c r="E345" s="177">
        <v>132.47999999999999</v>
      </c>
      <c r="F345" s="186">
        <v>0</v>
      </c>
      <c r="G345" s="184">
        <f>ROUND(E345*F345,2)</f>
        <v>0</v>
      </c>
      <c r="H345" s="184">
        <v>21</v>
      </c>
      <c r="I345" s="184">
        <f>G345*(1+H345/100)</f>
        <v>0</v>
      </c>
      <c r="J345" s="184">
        <v>0</v>
      </c>
      <c r="K345" s="184">
        <f>ROUND(E345*J345,2)</f>
        <v>0</v>
      </c>
      <c r="L345" s="185"/>
      <c r="M345" s="205" t="s">
        <v>128</v>
      </c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 t="s">
        <v>129</v>
      </c>
      <c r="AF345" s="155"/>
      <c r="AG345" s="155"/>
      <c r="AH345" s="155"/>
      <c r="AI345" s="155"/>
      <c r="AJ345" s="155"/>
      <c r="AK345" s="155"/>
      <c r="AL345" s="155"/>
      <c r="AM345" s="155">
        <v>21</v>
      </c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</row>
    <row r="346" spans="1:60" outlineLevel="1" x14ac:dyDescent="0.2">
      <c r="A346" s="202"/>
      <c r="B346" s="169"/>
      <c r="C346" s="191" t="s">
        <v>1211</v>
      </c>
      <c r="D346" s="173"/>
      <c r="E346" s="179"/>
      <c r="F346" s="184"/>
      <c r="G346" s="184"/>
      <c r="H346" s="184"/>
      <c r="I346" s="184"/>
      <c r="J346" s="184"/>
      <c r="K346" s="184"/>
      <c r="L346" s="185"/>
      <c r="M346" s="20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</row>
    <row r="347" spans="1:60" outlineLevel="1" x14ac:dyDescent="0.2">
      <c r="A347" s="202"/>
      <c r="B347" s="169"/>
      <c r="C347" s="192" t="s">
        <v>150</v>
      </c>
      <c r="D347" s="173"/>
      <c r="E347" s="179">
        <v>67</v>
      </c>
      <c r="F347" s="184"/>
      <c r="G347" s="184"/>
      <c r="H347" s="184"/>
      <c r="I347" s="184"/>
      <c r="J347" s="184"/>
      <c r="K347" s="184"/>
      <c r="L347" s="185"/>
      <c r="M347" s="20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</row>
    <row r="348" spans="1:60" outlineLevel="1" x14ac:dyDescent="0.2">
      <c r="A348" s="202"/>
      <c r="B348" s="169"/>
      <c r="C348" s="192" t="s">
        <v>151</v>
      </c>
      <c r="D348" s="173"/>
      <c r="E348" s="179">
        <v>18</v>
      </c>
      <c r="F348" s="184"/>
      <c r="G348" s="184"/>
      <c r="H348" s="184"/>
      <c r="I348" s="184"/>
      <c r="J348" s="184"/>
      <c r="K348" s="184"/>
      <c r="L348" s="185"/>
      <c r="M348" s="20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</row>
    <row r="349" spans="1:60" outlineLevel="1" x14ac:dyDescent="0.2">
      <c r="A349" s="202"/>
      <c r="B349" s="169"/>
      <c r="C349" s="192" t="s">
        <v>152</v>
      </c>
      <c r="D349" s="173"/>
      <c r="E349" s="179">
        <v>66</v>
      </c>
      <c r="F349" s="184"/>
      <c r="G349" s="184"/>
      <c r="H349" s="184"/>
      <c r="I349" s="184"/>
      <c r="J349" s="184"/>
      <c r="K349" s="184"/>
      <c r="L349" s="185"/>
      <c r="M349" s="20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</row>
    <row r="350" spans="1:60" outlineLevel="1" x14ac:dyDescent="0.2">
      <c r="A350" s="202"/>
      <c r="B350" s="169"/>
      <c r="C350" s="192" t="s">
        <v>153</v>
      </c>
      <c r="D350" s="173"/>
      <c r="E350" s="179">
        <v>33</v>
      </c>
      <c r="F350" s="184"/>
      <c r="G350" s="184"/>
      <c r="H350" s="184"/>
      <c r="I350" s="184"/>
      <c r="J350" s="184"/>
      <c r="K350" s="184"/>
      <c r="L350" s="185"/>
      <c r="M350" s="20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</row>
    <row r="351" spans="1:60" outlineLevel="1" x14ac:dyDescent="0.2">
      <c r="A351" s="202"/>
      <c r="B351" s="169"/>
      <c r="C351" s="193" t="s">
        <v>1216</v>
      </c>
      <c r="D351" s="174"/>
      <c r="E351" s="180">
        <v>184</v>
      </c>
      <c r="F351" s="184"/>
      <c r="G351" s="184"/>
      <c r="H351" s="184"/>
      <c r="I351" s="184"/>
      <c r="J351" s="184"/>
      <c r="K351" s="184"/>
      <c r="L351" s="185"/>
      <c r="M351" s="20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</row>
    <row r="352" spans="1:60" outlineLevel="1" x14ac:dyDescent="0.2">
      <c r="A352" s="202"/>
      <c r="B352" s="169"/>
      <c r="C352" s="191" t="s">
        <v>1217</v>
      </c>
      <c r="D352" s="173"/>
      <c r="E352" s="179"/>
      <c r="F352" s="184"/>
      <c r="G352" s="184"/>
      <c r="H352" s="184"/>
      <c r="I352" s="184"/>
      <c r="J352" s="184"/>
      <c r="K352" s="184"/>
      <c r="L352" s="185"/>
      <c r="M352" s="20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</row>
    <row r="353" spans="1:60" outlineLevel="1" x14ac:dyDescent="0.2">
      <c r="A353" s="202"/>
      <c r="B353" s="169"/>
      <c r="C353" s="190" t="s">
        <v>154</v>
      </c>
      <c r="D353" s="172"/>
      <c r="E353" s="178">
        <v>132.47999999999999</v>
      </c>
      <c r="F353" s="184"/>
      <c r="G353" s="184"/>
      <c r="H353" s="184"/>
      <c r="I353" s="184"/>
      <c r="J353" s="184"/>
      <c r="K353" s="184"/>
      <c r="L353" s="185"/>
      <c r="M353" s="20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</row>
    <row r="354" spans="1:60" outlineLevel="1" x14ac:dyDescent="0.2">
      <c r="A354" s="202"/>
      <c r="B354" s="169"/>
      <c r="C354" s="375"/>
      <c r="D354" s="376"/>
      <c r="E354" s="377"/>
      <c r="F354" s="378"/>
      <c r="G354" s="379"/>
      <c r="H354" s="184"/>
      <c r="I354" s="184"/>
      <c r="J354" s="184"/>
      <c r="K354" s="184"/>
      <c r="L354" s="185"/>
      <c r="M354" s="20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</row>
    <row r="355" spans="1:60" ht="22.5" outlineLevel="1" x14ac:dyDescent="0.2">
      <c r="A355" s="203">
        <v>18</v>
      </c>
      <c r="B355" s="168" t="s">
        <v>155</v>
      </c>
      <c r="C355" s="189" t="s">
        <v>722</v>
      </c>
      <c r="D355" s="171" t="s">
        <v>1146</v>
      </c>
      <c r="E355" s="177">
        <v>21.44</v>
      </c>
      <c r="F355" s="186">
        <v>0</v>
      </c>
      <c r="G355" s="184">
        <f>ROUND(E355*F355,2)</f>
        <v>0</v>
      </c>
      <c r="H355" s="184">
        <v>21</v>
      </c>
      <c r="I355" s="184">
        <f>G355*(1+H355/100)</f>
        <v>0</v>
      </c>
      <c r="J355" s="184">
        <v>1.2880000000000001E-2</v>
      </c>
      <c r="K355" s="184">
        <f>ROUND(E355*J355,2)</f>
        <v>0.28000000000000003</v>
      </c>
      <c r="L355" s="185"/>
      <c r="M355" s="205" t="s">
        <v>128</v>
      </c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 t="s">
        <v>129</v>
      </c>
      <c r="AF355" s="155"/>
      <c r="AG355" s="155"/>
      <c r="AH355" s="155"/>
      <c r="AI355" s="155"/>
      <c r="AJ355" s="155"/>
      <c r="AK355" s="155"/>
      <c r="AL355" s="155"/>
      <c r="AM355" s="155">
        <v>21</v>
      </c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</row>
    <row r="356" spans="1:60" outlineLevel="1" x14ac:dyDescent="0.2">
      <c r="A356" s="202"/>
      <c r="B356" s="169"/>
      <c r="C356" s="190" t="s">
        <v>156</v>
      </c>
      <c r="D356" s="172"/>
      <c r="E356" s="178">
        <v>21.44</v>
      </c>
      <c r="F356" s="184"/>
      <c r="G356" s="184"/>
      <c r="H356" s="184"/>
      <c r="I356" s="184"/>
      <c r="J356" s="184"/>
      <c r="K356" s="184"/>
      <c r="L356" s="185"/>
      <c r="M356" s="20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</row>
    <row r="357" spans="1:60" outlineLevel="1" x14ac:dyDescent="0.2">
      <c r="A357" s="202"/>
      <c r="B357" s="169"/>
      <c r="C357" s="375"/>
      <c r="D357" s="376"/>
      <c r="E357" s="377"/>
      <c r="F357" s="378"/>
      <c r="G357" s="379"/>
      <c r="H357" s="184"/>
      <c r="I357" s="184"/>
      <c r="J357" s="184"/>
      <c r="K357" s="184"/>
      <c r="L357" s="185"/>
      <c r="M357" s="20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</row>
    <row r="358" spans="1:60" outlineLevel="1" x14ac:dyDescent="0.2">
      <c r="A358" s="203">
        <v>19</v>
      </c>
      <c r="B358" s="168" t="s">
        <v>157</v>
      </c>
      <c r="C358" s="189" t="s">
        <v>723</v>
      </c>
      <c r="D358" s="171" t="s">
        <v>1146</v>
      </c>
      <c r="E358" s="177">
        <v>120.08159999999999</v>
      </c>
      <c r="F358" s="186">
        <v>0</v>
      </c>
      <c r="G358" s="184">
        <f>ROUND(E358*F358,2)</f>
        <v>0</v>
      </c>
      <c r="H358" s="184">
        <v>21</v>
      </c>
      <c r="I358" s="184">
        <f>G358*(1+H358/100)</f>
        <v>0</v>
      </c>
      <c r="J358" s="184">
        <v>8.94E-3</v>
      </c>
      <c r="K358" s="184">
        <f>ROUND(E358*J358,2)</f>
        <v>1.07</v>
      </c>
      <c r="L358" s="185"/>
      <c r="M358" s="205" t="s">
        <v>128</v>
      </c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 t="s">
        <v>129</v>
      </c>
      <c r="AF358" s="155"/>
      <c r="AG358" s="155"/>
      <c r="AH358" s="155"/>
      <c r="AI358" s="155"/>
      <c r="AJ358" s="155"/>
      <c r="AK358" s="155"/>
      <c r="AL358" s="155"/>
      <c r="AM358" s="155">
        <v>21</v>
      </c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</row>
    <row r="359" spans="1:60" outlineLevel="1" x14ac:dyDescent="0.2">
      <c r="A359" s="202"/>
      <c r="B359" s="169"/>
      <c r="C359" s="191" t="s">
        <v>1211</v>
      </c>
      <c r="D359" s="173"/>
      <c r="E359" s="179"/>
      <c r="F359" s="184"/>
      <c r="G359" s="184"/>
      <c r="H359" s="184"/>
      <c r="I359" s="184"/>
      <c r="J359" s="184"/>
      <c r="K359" s="184"/>
      <c r="L359" s="185"/>
      <c r="M359" s="20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</row>
    <row r="360" spans="1:60" outlineLevel="1" x14ac:dyDescent="0.2">
      <c r="A360" s="202"/>
      <c r="B360" s="169"/>
      <c r="C360" s="192" t="s">
        <v>158</v>
      </c>
      <c r="D360" s="173"/>
      <c r="E360" s="179"/>
      <c r="F360" s="184"/>
      <c r="G360" s="184"/>
      <c r="H360" s="184"/>
      <c r="I360" s="184"/>
      <c r="J360" s="184"/>
      <c r="K360" s="184"/>
      <c r="L360" s="185"/>
      <c r="M360" s="20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</row>
    <row r="361" spans="1:60" outlineLevel="1" x14ac:dyDescent="0.2">
      <c r="A361" s="202"/>
      <c r="B361" s="169"/>
      <c r="C361" s="192" t="s">
        <v>159</v>
      </c>
      <c r="D361" s="173"/>
      <c r="E361" s="179">
        <v>53.3</v>
      </c>
      <c r="F361" s="184"/>
      <c r="G361" s="184"/>
      <c r="H361" s="184"/>
      <c r="I361" s="184"/>
      <c r="J361" s="184"/>
      <c r="K361" s="184"/>
      <c r="L361" s="185"/>
      <c r="M361" s="20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</row>
    <row r="362" spans="1:60" outlineLevel="1" x14ac:dyDescent="0.2">
      <c r="A362" s="202"/>
      <c r="B362" s="169"/>
      <c r="C362" s="192" t="s">
        <v>160</v>
      </c>
      <c r="D362" s="173"/>
      <c r="E362" s="179">
        <v>24.6</v>
      </c>
      <c r="F362" s="184"/>
      <c r="G362" s="184"/>
      <c r="H362" s="184"/>
      <c r="I362" s="184"/>
      <c r="J362" s="184"/>
      <c r="K362" s="184"/>
      <c r="L362" s="185"/>
      <c r="M362" s="20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</row>
    <row r="363" spans="1:60" outlineLevel="1" x14ac:dyDescent="0.2">
      <c r="A363" s="202"/>
      <c r="B363" s="169"/>
      <c r="C363" s="192" t="s">
        <v>161</v>
      </c>
      <c r="D363" s="173"/>
      <c r="E363" s="179">
        <v>0.9</v>
      </c>
      <c r="F363" s="184"/>
      <c r="G363" s="184"/>
      <c r="H363" s="184"/>
      <c r="I363" s="184"/>
      <c r="J363" s="184"/>
      <c r="K363" s="184"/>
      <c r="L363" s="185"/>
      <c r="M363" s="20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</row>
    <row r="364" spans="1:60" outlineLevel="1" x14ac:dyDescent="0.2">
      <c r="A364" s="202"/>
      <c r="B364" s="169"/>
      <c r="C364" s="192" t="s">
        <v>162</v>
      </c>
      <c r="D364" s="173"/>
      <c r="E364" s="179">
        <v>16.399999999999999</v>
      </c>
      <c r="F364" s="184"/>
      <c r="G364" s="184"/>
      <c r="H364" s="184"/>
      <c r="I364" s="184"/>
      <c r="J364" s="184"/>
      <c r="K364" s="184"/>
      <c r="L364" s="185"/>
      <c r="M364" s="20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</row>
    <row r="365" spans="1:60" outlineLevel="1" x14ac:dyDescent="0.2">
      <c r="A365" s="202"/>
      <c r="B365" s="169"/>
      <c r="C365" s="192" t="s">
        <v>163</v>
      </c>
      <c r="D365" s="173"/>
      <c r="E365" s="179">
        <v>1.5</v>
      </c>
      <c r="F365" s="184"/>
      <c r="G365" s="184"/>
      <c r="H365" s="184"/>
      <c r="I365" s="184"/>
      <c r="J365" s="184"/>
      <c r="K365" s="184"/>
      <c r="L365" s="185"/>
      <c r="M365" s="20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</row>
    <row r="366" spans="1:60" outlineLevel="1" x14ac:dyDescent="0.2">
      <c r="A366" s="202"/>
      <c r="B366" s="169"/>
      <c r="C366" s="192" t="s">
        <v>164</v>
      </c>
      <c r="D366" s="173"/>
      <c r="E366" s="179">
        <v>6</v>
      </c>
      <c r="F366" s="184"/>
      <c r="G366" s="184"/>
      <c r="H366" s="184"/>
      <c r="I366" s="184"/>
      <c r="J366" s="184"/>
      <c r="K366" s="184"/>
      <c r="L366" s="185"/>
      <c r="M366" s="20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</row>
    <row r="367" spans="1:60" outlineLevel="1" x14ac:dyDescent="0.2">
      <c r="A367" s="202"/>
      <c r="B367" s="169"/>
      <c r="C367" s="192" t="s">
        <v>165</v>
      </c>
      <c r="D367" s="173"/>
      <c r="E367" s="179">
        <v>1</v>
      </c>
      <c r="F367" s="184"/>
      <c r="G367" s="184"/>
      <c r="H367" s="184"/>
      <c r="I367" s="184"/>
      <c r="J367" s="184"/>
      <c r="K367" s="184"/>
      <c r="L367" s="185"/>
      <c r="M367" s="20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</row>
    <row r="368" spans="1:60" outlineLevel="1" x14ac:dyDescent="0.2">
      <c r="A368" s="202"/>
      <c r="B368" s="169"/>
      <c r="C368" s="192" t="s">
        <v>166</v>
      </c>
      <c r="D368" s="173"/>
      <c r="E368" s="179">
        <v>12.6</v>
      </c>
      <c r="F368" s="184"/>
      <c r="G368" s="184"/>
      <c r="H368" s="184"/>
      <c r="I368" s="184"/>
      <c r="J368" s="184"/>
      <c r="K368" s="184"/>
      <c r="L368" s="185"/>
      <c r="M368" s="20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</row>
    <row r="369" spans="1:60" outlineLevel="1" x14ac:dyDescent="0.2">
      <c r="A369" s="202"/>
      <c r="B369" s="169"/>
      <c r="C369" s="192" t="s">
        <v>167</v>
      </c>
      <c r="D369" s="173"/>
      <c r="E369" s="179"/>
      <c r="F369" s="184"/>
      <c r="G369" s="184"/>
      <c r="H369" s="184"/>
      <c r="I369" s="184"/>
      <c r="J369" s="184"/>
      <c r="K369" s="184"/>
      <c r="L369" s="185"/>
      <c r="M369" s="20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</row>
    <row r="370" spans="1:60" outlineLevel="1" x14ac:dyDescent="0.2">
      <c r="A370" s="202"/>
      <c r="B370" s="169"/>
      <c r="C370" s="192" t="s">
        <v>168</v>
      </c>
      <c r="D370" s="173"/>
      <c r="E370" s="179">
        <v>10.35</v>
      </c>
      <c r="F370" s="184"/>
      <c r="G370" s="184"/>
      <c r="H370" s="184"/>
      <c r="I370" s="184"/>
      <c r="J370" s="184"/>
      <c r="K370" s="184"/>
      <c r="L370" s="185"/>
      <c r="M370" s="20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</row>
    <row r="371" spans="1:60" outlineLevel="1" x14ac:dyDescent="0.2">
      <c r="A371" s="202"/>
      <c r="B371" s="169"/>
      <c r="C371" s="192" t="s">
        <v>169</v>
      </c>
      <c r="D371" s="173"/>
      <c r="E371" s="179">
        <v>12.3</v>
      </c>
      <c r="F371" s="184"/>
      <c r="G371" s="184"/>
      <c r="H371" s="184"/>
      <c r="I371" s="184"/>
      <c r="J371" s="184"/>
      <c r="K371" s="184"/>
      <c r="L371" s="185"/>
      <c r="M371" s="20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</row>
    <row r="372" spans="1:60" outlineLevel="1" x14ac:dyDescent="0.2">
      <c r="A372" s="202"/>
      <c r="B372" s="169"/>
      <c r="C372" s="192" t="s">
        <v>170</v>
      </c>
      <c r="D372" s="173"/>
      <c r="E372" s="179">
        <v>4.0999999999999996</v>
      </c>
      <c r="F372" s="184"/>
      <c r="G372" s="184"/>
      <c r="H372" s="184"/>
      <c r="I372" s="184"/>
      <c r="J372" s="184"/>
      <c r="K372" s="184"/>
      <c r="L372" s="185"/>
      <c r="M372" s="20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</row>
    <row r="373" spans="1:60" outlineLevel="1" x14ac:dyDescent="0.2">
      <c r="A373" s="202"/>
      <c r="B373" s="169"/>
      <c r="C373" s="192" t="s">
        <v>171</v>
      </c>
      <c r="D373" s="173"/>
      <c r="E373" s="179">
        <v>2.1</v>
      </c>
      <c r="F373" s="184"/>
      <c r="G373" s="184"/>
      <c r="H373" s="184"/>
      <c r="I373" s="184"/>
      <c r="J373" s="184"/>
      <c r="K373" s="184"/>
      <c r="L373" s="185"/>
      <c r="M373" s="20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</row>
    <row r="374" spans="1:60" outlineLevel="1" x14ac:dyDescent="0.2">
      <c r="A374" s="202"/>
      <c r="B374" s="169"/>
      <c r="C374" s="192" t="s">
        <v>172</v>
      </c>
      <c r="D374" s="173"/>
      <c r="E374" s="179"/>
      <c r="F374" s="184"/>
      <c r="G374" s="184"/>
      <c r="H374" s="184"/>
      <c r="I374" s="184"/>
      <c r="J374" s="184"/>
      <c r="K374" s="184"/>
      <c r="L374" s="185"/>
      <c r="M374" s="20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</row>
    <row r="375" spans="1:60" outlineLevel="1" x14ac:dyDescent="0.2">
      <c r="A375" s="202"/>
      <c r="B375" s="169"/>
      <c r="C375" s="192" t="s">
        <v>173</v>
      </c>
      <c r="D375" s="173"/>
      <c r="E375" s="179">
        <v>75.599999999999994</v>
      </c>
      <c r="F375" s="184"/>
      <c r="G375" s="184"/>
      <c r="H375" s="184"/>
      <c r="I375" s="184"/>
      <c r="J375" s="184"/>
      <c r="K375" s="184"/>
      <c r="L375" s="185"/>
      <c r="M375" s="20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</row>
    <row r="376" spans="1:60" outlineLevel="1" x14ac:dyDescent="0.2">
      <c r="A376" s="202"/>
      <c r="B376" s="169"/>
      <c r="C376" s="192" t="s">
        <v>174</v>
      </c>
      <c r="D376" s="173"/>
      <c r="E376" s="179">
        <v>37.799999999999997</v>
      </c>
      <c r="F376" s="184"/>
      <c r="G376" s="184"/>
      <c r="H376" s="184"/>
      <c r="I376" s="184"/>
      <c r="J376" s="184"/>
      <c r="K376" s="184"/>
      <c r="L376" s="185"/>
      <c r="M376" s="20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</row>
    <row r="377" spans="1:60" outlineLevel="1" x14ac:dyDescent="0.2">
      <c r="A377" s="202"/>
      <c r="B377" s="169"/>
      <c r="C377" s="192" t="s">
        <v>175</v>
      </c>
      <c r="D377" s="173"/>
      <c r="E377" s="179">
        <v>8.76</v>
      </c>
      <c r="F377" s="184"/>
      <c r="G377" s="184"/>
      <c r="H377" s="184"/>
      <c r="I377" s="184"/>
      <c r="J377" s="184"/>
      <c r="K377" s="184"/>
      <c r="L377" s="185"/>
      <c r="M377" s="20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</row>
    <row r="378" spans="1:60" outlineLevel="1" x14ac:dyDescent="0.2">
      <c r="A378" s="202"/>
      <c r="B378" s="169"/>
      <c r="C378" s="192" t="s">
        <v>176</v>
      </c>
      <c r="D378" s="173"/>
      <c r="E378" s="179">
        <v>1.8</v>
      </c>
      <c r="F378" s="184"/>
      <c r="G378" s="184"/>
      <c r="H378" s="184"/>
      <c r="I378" s="184"/>
      <c r="J378" s="184"/>
      <c r="K378" s="184"/>
      <c r="L378" s="185"/>
      <c r="M378" s="20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</row>
    <row r="379" spans="1:60" outlineLevel="1" x14ac:dyDescent="0.2">
      <c r="A379" s="202"/>
      <c r="B379" s="169"/>
      <c r="C379" s="192" t="s">
        <v>177</v>
      </c>
      <c r="D379" s="173"/>
      <c r="E379" s="179">
        <v>9.8000000000000007</v>
      </c>
      <c r="F379" s="184"/>
      <c r="G379" s="184"/>
      <c r="H379" s="184"/>
      <c r="I379" s="184"/>
      <c r="J379" s="184"/>
      <c r="K379" s="184"/>
      <c r="L379" s="185"/>
      <c r="M379" s="20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</row>
    <row r="380" spans="1:60" outlineLevel="1" x14ac:dyDescent="0.2">
      <c r="A380" s="202"/>
      <c r="B380" s="169"/>
      <c r="C380" s="192" t="s">
        <v>178</v>
      </c>
      <c r="D380" s="173"/>
      <c r="E380" s="179"/>
      <c r="F380" s="184"/>
      <c r="G380" s="184"/>
      <c r="H380" s="184"/>
      <c r="I380" s="184"/>
      <c r="J380" s="184"/>
      <c r="K380" s="184"/>
      <c r="L380" s="185"/>
      <c r="M380" s="20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</row>
    <row r="381" spans="1:60" outlineLevel="1" x14ac:dyDescent="0.2">
      <c r="A381" s="202"/>
      <c r="B381" s="169"/>
      <c r="C381" s="192" t="s">
        <v>179</v>
      </c>
      <c r="D381" s="173"/>
      <c r="E381" s="179">
        <v>8.0500000000000007</v>
      </c>
      <c r="F381" s="184"/>
      <c r="G381" s="184"/>
      <c r="H381" s="184"/>
      <c r="I381" s="184"/>
      <c r="J381" s="184"/>
      <c r="K381" s="184"/>
      <c r="L381" s="185"/>
      <c r="M381" s="20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</row>
    <row r="382" spans="1:60" outlineLevel="1" x14ac:dyDescent="0.2">
      <c r="A382" s="202"/>
      <c r="B382" s="169"/>
      <c r="C382" s="192" t="s">
        <v>180</v>
      </c>
      <c r="D382" s="173"/>
      <c r="E382" s="179">
        <v>28</v>
      </c>
      <c r="F382" s="184"/>
      <c r="G382" s="184"/>
      <c r="H382" s="184"/>
      <c r="I382" s="184"/>
      <c r="J382" s="184"/>
      <c r="K382" s="184"/>
      <c r="L382" s="185"/>
      <c r="M382" s="20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</row>
    <row r="383" spans="1:60" outlineLevel="1" x14ac:dyDescent="0.2">
      <c r="A383" s="202"/>
      <c r="B383" s="169"/>
      <c r="C383" s="192" t="s">
        <v>181</v>
      </c>
      <c r="D383" s="173"/>
      <c r="E383" s="179">
        <v>7.2</v>
      </c>
      <c r="F383" s="184"/>
      <c r="G383" s="184"/>
      <c r="H383" s="184"/>
      <c r="I383" s="184"/>
      <c r="J383" s="184"/>
      <c r="K383" s="184"/>
      <c r="L383" s="185"/>
      <c r="M383" s="20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</row>
    <row r="384" spans="1:60" outlineLevel="1" x14ac:dyDescent="0.2">
      <c r="A384" s="202"/>
      <c r="B384" s="169"/>
      <c r="C384" s="192" t="s">
        <v>181</v>
      </c>
      <c r="D384" s="173"/>
      <c r="E384" s="179">
        <v>7.2</v>
      </c>
      <c r="F384" s="184"/>
      <c r="G384" s="184"/>
      <c r="H384" s="184"/>
      <c r="I384" s="184"/>
      <c r="J384" s="184"/>
      <c r="K384" s="184"/>
      <c r="L384" s="185"/>
      <c r="M384" s="20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</row>
    <row r="385" spans="1:60" outlineLevel="1" x14ac:dyDescent="0.2">
      <c r="A385" s="202"/>
      <c r="B385" s="169"/>
      <c r="C385" s="192" t="s">
        <v>182</v>
      </c>
      <c r="D385" s="173"/>
      <c r="E385" s="179">
        <v>4.2</v>
      </c>
      <c r="F385" s="184"/>
      <c r="G385" s="184"/>
      <c r="H385" s="184"/>
      <c r="I385" s="184"/>
      <c r="J385" s="184"/>
      <c r="K385" s="184"/>
      <c r="L385" s="185"/>
      <c r="M385" s="20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</row>
    <row r="386" spans="1:60" outlineLevel="1" x14ac:dyDescent="0.2">
      <c r="A386" s="202"/>
      <c r="B386" s="169"/>
      <c r="C386" s="193" t="s">
        <v>1216</v>
      </c>
      <c r="D386" s="174"/>
      <c r="E386" s="180">
        <v>333.56</v>
      </c>
      <c r="F386" s="184"/>
      <c r="G386" s="184"/>
      <c r="H386" s="184"/>
      <c r="I386" s="184"/>
      <c r="J386" s="184"/>
      <c r="K386" s="184"/>
      <c r="L386" s="185"/>
      <c r="M386" s="20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</row>
    <row r="387" spans="1:60" outlineLevel="1" x14ac:dyDescent="0.2">
      <c r="A387" s="202"/>
      <c r="B387" s="169"/>
      <c r="C387" s="191" t="s">
        <v>1217</v>
      </c>
      <c r="D387" s="173"/>
      <c r="E387" s="179"/>
      <c r="F387" s="184"/>
      <c r="G387" s="184"/>
      <c r="H387" s="184"/>
      <c r="I387" s="184"/>
      <c r="J387" s="184"/>
      <c r="K387" s="184"/>
      <c r="L387" s="185"/>
      <c r="M387" s="20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</row>
    <row r="388" spans="1:60" outlineLevel="1" x14ac:dyDescent="0.2">
      <c r="A388" s="202"/>
      <c r="B388" s="169"/>
      <c r="C388" s="190" t="s">
        <v>183</v>
      </c>
      <c r="D388" s="172"/>
      <c r="E388" s="178">
        <v>120.08159999999999</v>
      </c>
      <c r="F388" s="184"/>
      <c r="G388" s="184"/>
      <c r="H388" s="184"/>
      <c r="I388" s="184"/>
      <c r="J388" s="184"/>
      <c r="K388" s="184"/>
      <c r="L388" s="185"/>
      <c r="M388" s="20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</row>
    <row r="389" spans="1:60" outlineLevel="1" x14ac:dyDescent="0.2">
      <c r="A389" s="202"/>
      <c r="B389" s="169"/>
      <c r="C389" s="375"/>
      <c r="D389" s="376"/>
      <c r="E389" s="377"/>
      <c r="F389" s="378"/>
      <c r="G389" s="379"/>
      <c r="H389" s="184"/>
      <c r="I389" s="184"/>
      <c r="J389" s="184"/>
      <c r="K389" s="184"/>
      <c r="L389" s="185"/>
      <c r="M389" s="20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</row>
    <row r="390" spans="1:60" outlineLevel="1" x14ac:dyDescent="0.2">
      <c r="A390" s="203">
        <v>20</v>
      </c>
      <c r="B390" s="168" t="s">
        <v>184</v>
      </c>
      <c r="C390" s="189" t="s">
        <v>724</v>
      </c>
      <c r="D390" s="171" t="s">
        <v>185</v>
      </c>
      <c r="E390" s="177">
        <v>1</v>
      </c>
      <c r="F390" s="186">
        <v>0</v>
      </c>
      <c r="G390" s="184">
        <f>ROUND(E390*F390,2)</f>
        <v>0</v>
      </c>
      <c r="H390" s="184">
        <v>21</v>
      </c>
      <c r="I390" s="184">
        <f>G390*(1+H390/100)</f>
        <v>0</v>
      </c>
      <c r="J390" s="184">
        <v>0</v>
      </c>
      <c r="K390" s="184">
        <f>ROUND(E390*J390,2)</f>
        <v>0</v>
      </c>
      <c r="L390" s="185"/>
      <c r="M390" s="205" t="s">
        <v>128</v>
      </c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 t="s">
        <v>129</v>
      </c>
      <c r="AF390" s="155"/>
      <c r="AG390" s="155"/>
      <c r="AH390" s="155"/>
      <c r="AI390" s="155"/>
      <c r="AJ390" s="155"/>
      <c r="AK390" s="155"/>
      <c r="AL390" s="155"/>
      <c r="AM390" s="155">
        <v>21</v>
      </c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</row>
    <row r="391" spans="1:60" outlineLevel="1" x14ac:dyDescent="0.2">
      <c r="A391" s="202"/>
      <c r="B391" s="169"/>
      <c r="C391" s="375"/>
      <c r="D391" s="376"/>
      <c r="E391" s="377"/>
      <c r="F391" s="378"/>
      <c r="G391" s="379"/>
      <c r="H391" s="184"/>
      <c r="I391" s="184"/>
      <c r="J391" s="184"/>
      <c r="K391" s="184"/>
      <c r="L391" s="185"/>
      <c r="M391" s="20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</row>
    <row r="392" spans="1:60" outlineLevel="1" x14ac:dyDescent="0.2">
      <c r="A392" s="203">
        <v>21</v>
      </c>
      <c r="B392" s="168" t="s">
        <v>186</v>
      </c>
      <c r="C392" s="189" t="s">
        <v>725</v>
      </c>
      <c r="D392" s="171" t="s">
        <v>29</v>
      </c>
      <c r="E392" s="177">
        <v>451</v>
      </c>
      <c r="F392" s="186">
        <v>0</v>
      </c>
      <c r="G392" s="184">
        <f>ROUND(E392*F392,2)</f>
        <v>0</v>
      </c>
      <c r="H392" s="184">
        <v>21</v>
      </c>
      <c r="I392" s="184">
        <f>G392*(1+H392/100)</f>
        <v>0</v>
      </c>
      <c r="J392" s="184">
        <v>1E-4</v>
      </c>
      <c r="K392" s="184">
        <f>ROUND(E392*J392,2)</f>
        <v>0.05</v>
      </c>
      <c r="L392" s="185" t="s">
        <v>187</v>
      </c>
      <c r="M392" s="205" t="s">
        <v>1131</v>
      </c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 t="s">
        <v>129</v>
      </c>
      <c r="AF392" s="155"/>
      <c r="AG392" s="155"/>
      <c r="AH392" s="155"/>
      <c r="AI392" s="155"/>
      <c r="AJ392" s="155"/>
      <c r="AK392" s="155"/>
      <c r="AL392" s="155"/>
      <c r="AM392" s="155">
        <v>21</v>
      </c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</row>
    <row r="393" spans="1:60" outlineLevel="1" x14ac:dyDescent="0.2">
      <c r="A393" s="202"/>
      <c r="B393" s="169"/>
      <c r="C393" s="190" t="s">
        <v>188</v>
      </c>
      <c r="D393" s="172"/>
      <c r="E393" s="178">
        <v>451</v>
      </c>
      <c r="F393" s="184"/>
      <c r="G393" s="184"/>
      <c r="H393" s="184"/>
      <c r="I393" s="184"/>
      <c r="J393" s="184"/>
      <c r="K393" s="184"/>
      <c r="L393" s="185"/>
      <c r="M393" s="20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</row>
    <row r="394" spans="1:60" outlineLevel="1" x14ac:dyDescent="0.2">
      <c r="A394" s="202"/>
      <c r="B394" s="169"/>
      <c r="C394" s="375"/>
      <c r="D394" s="376"/>
      <c r="E394" s="377"/>
      <c r="F394" s="378"/>
      <c r="G394" s="379"/>
      <c r="H394" s="184"/>
      <c r="I394" s="184"/>
      <c r="J394" s="184"/>
      <c r="K394" s="184"/>
      <c r="L394" s="185"/>
      <c r="M394" s="20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</row>
    <row r="395" spans="1:60" outlineLevel="1" x14ac:dyDescent="0.2">
      <c r="A395" s="203">
        <v>22</v>
      </c>
      <c r="B395" s="168" t="s">
        <v>189</v>
      </c>
      <c r="C395" s="189" t="s">
        <v>190</v>
      </c>
      <c r="D395" s="171" t="s">
        <v>29</v>
      </c>
      <c r="E395" s="177">
        <v>145.72800000000001</v>
      </c>
      <c r="F395" s="186">
        <v>0</v>
      </c>
      <c r="G395" s="184">
        <f>ROUND(E395*F395,2)</f>
        <v>0</v>
      </c>
      <c r="H395" s="184">
        <v>21</v>
      </c>
      <c r="I395" s="184">
        <f>G395*(1+H395/100)</f>
        <v>0</v>
      </c>
      <c r="J395" s="184">
        <v>2.0000000000000002E-5</v>
      </c>
      <c r="K395" s="184">
        <f>ROUND(E395*J395,2)</f>
        <v>0</v>
      </c>
      <c r="L395" s="185"/>
      <c r="M395" s="205" t="s">
        <v>128</v>
      </c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 t="s">
        <v>129</v>
      </c>
      <c r="AF395" s="155"/>
      <c r="AG395" s="155"/>
      <c r="AH395" s="155"/>
      <c r="AI395" s="155"/>
      <c r="AJ395" s="155"/>
      <c r="AK395" s="155"/>
      <c r="AL395" s="155"/>
      <c r="AM395" s="155">
        <v>21</v>
      </c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</row>
    <row r="396" spans="1:60" outlineLevel="1" x14ac:dyDescent="0.2">
      <c r="A396" s="202"/>
      <c r="B396" s="169"/>
      <c r="C396" s="190" t="s">
        <v>191</v>
      </c>
      <c r="D396" s="172"/>
      <c r="E396" s="178">
        <v>145.72800000000001</v>
      </c>
      <c r="F396" s="184"/>
      <c r="G396" s="184"/>
      <c r="H396" s="184"/>
      <c r="I396" s="184"/>
      <c r="J396" s="184"/>
      <c r="K396" s="184"/>
      <c r="L396" s="185"/>
      <c r="M396" s="20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</row>
    <row r="397" spans="1:60" outlineLevel="1" x14ac:dyDescent="0.2">
      <c r="A397" s="202"/>
      <c r="B397" s="169"/>
      <c r="C397" s="375"/>
      <c r="D397" s="376"/>
      <c r="E397" s="377"/>
      <c r="F397" s="378"/>
      <c r="G397" s="379"/>
      <c r="H397" s="184"/>
      <c r="I397" s="184"/>
      <c r="J397" s="184"/>
      <c r="K397" s="184"/>
      <c r="L397" s="185"/>
      <c r="M397" s="20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</row>
    <row r="398" spans="1:60" outlineLevel="1" x14ac:dyDescent="0.2">
      <c r="A398" s="203">
        <v>23</v>
      </c>
      <c r="B398" s="168" t="s">
        <v>192</v>
      </c>
      <c r="C398" s="189" t="s">
        <v>193</v>
      </c>
      <c r="D398" s="171" t="s">
        <v>29</v>
      </c>
      <c r="E398" s="177">
        <v>366.916</v>
      </c>
      <c r="F398" s="186">
        <v>0</v>
      </c>
      <c r="G398" s="184">
        <f>ROUND(E398*F398,2)</f>
        <v>0</v>
      </c>
      <c r="H398" s="184">
        <v>21</v>
      </c>
      <c r="I398" s="184">
        <f>G398*(1+H398/100)</f>
        <v>0</v>
      </c>
      <c r="J398" s="184">
        <v>5.0000000000000001E-4</v>
      </c>
      <c r="K398" s="184">
        <f>ROUND(E398*J398,2)</f>
        <v>0.18</v>
      </c>
      <c r="L398" s="185"/>
      <c r="M398" s="205" t="s">
        <v>128</v>
      </c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 t="s">
        <v>129</v>
      </c>
      <c r="AF398" s="155"/>
      <c r="AG398" s="155"/>
      <c r="AH398" s="155"/>
      <c r="AI398" s="155"/>
      <c r="AJ398" s="155"/>
      <c r="AK398" s="155"/>
      <c r="AL398" s="155"/>
      <c r="AM398" s="155">
        <v>21</v>
      </c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</row>
    <row r="399" spans="1:60" outlineLevel="1" x14ac:dyDescent="0.2">
      <c r="A399" s="202"/>
      <c r="B399" s="169"/>
      <c r="C399" s="190" t="s">
        <v>194</v>
      </c>
      <c r="D399" s="172"/>
      <c r="E399" s="178">
        <v>366.916</v>
      </c>
      <c r="F399" s="184"/>
      <c r="G399" s="184"/>
      <c r="H399" s="184"/>
      <c r="I399" s="184"/>
      <c r="J399" s="184"/>
      <c r="K399" s="184"/>
      <c r="L399" s="185"/>
      <c r="M399" s="20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</row>
    <row r="400" spans="1:60" outlineLevel="1" x14ac:dyDescent="0.2">
      <c r="A400" s="202"/>
      <c r="B400" s="169"/>
      <c r="C400" s="375"/>
      <c r="D400" s="376"/>
      <c r="E400" s="377"/>
      <c r="F400" s="378"/>
      <c r="G400" s="379"/>
      <c r="H400" s="184"/>
      <c r="I400" s="184"/>
      <c r="J400" s="184"/>
      <c r="K400" s="184"/>
      <c r="L400" s="185"/>
      <c r="M400" s="20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</row>
    <row r="401" spans="1:60" outlineLevel="1" x14ac:dyDescent="0.2">
      <c r="A401" s="203">
        <v>24</v>
      </c>
      <c r="B401" s="168" t="s">
        <v>195</v>
      </c>
      <c r="C401" s="189" t="s">
        <v>196</v>
      </c>
      <c r="D401" s="171" t="s">
        <v>29</v>
      </c>
      <c r="E401" s="177">
        <v>145.72800000000001</v>
      </c>
      <c r="F401" s="186">
        <v>0</v>
      </c>
      <c r="G401" s="184">
        <f>ROUND(E401*F401,2)</f>
        <v>0</v>
      </c>
      <c r="H401" s="184">
        <v>21</v>
      </c>
      <c r="I401" s="184">
        <f>G401*(1+H401/100)</f>
        <v>0</v>
      </c>
      <c r="J401" s="184">
        <v>1E-4</v>
      </c>
      <c r="K401" s="184">
        <f>ROUND(E401*J401,2)</f>
        <v>0.01</v>
      </c>
      <c r="L401" s="185"/>
      <c r="M401" s="205" t="s">
        <v>128</v>
      </c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 t="s">
        <v>129</v>
      </c>
      <c r="AF401" s="155"/>
      <c r="AG401" s="155"/>
      <c r="AH401" s="155"/>
      <c r="AI401" s="155"/>
      <c r="AJ401" s="155"/>
      <c r="AK401" s="155"/>
      <c r="AL401" s="155"/>
      <c r="AM401" s="155">
        <v>21</v>
      </c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</row>
    <row r="402" spans="1:60" outlineLevel="1" x14ac:dyDescent="0.2">
      <c r="A402" s="202"/>
      <c r="B402" s="169"/>
      <c r="C402" s="190" t="s">
        <v>191</v>
      </c>
      <c r="D402" s="172"/>
      <c r="E402" s="178">
        <v>145.72800000000001</v>
      </c>
      <c r="F402" s="184"/>
      <c r="G402" s="184"/>
      <c r="H402" s="184"/>
      <c r="I402" s="184"/>
      <c r="J402" s="184"/>
      <c r="K402" s="184"/>
      <c r="L402" s="185"/>
      <c r="M402" s="20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</row>
    <row r="403" spans="1:60" outlineLevel="1" x14ac:dyDescent="0.2">
      <c r="A403" s="202"/>
      <c r="B403" s="169"/>
      <c r="C403" s="375"/>
      <c r="D403" s="376"/>
      <c r="E403" s="377"/>
      <c r="F403" s="378"/>
      <c r="G403" s="379"/>
      <c r="H403" s="184"/>
      <c r="I403" s="184"/>
      <c r="J403" s="184"/>
      <c r="K403" s="184"/>
      <c r="L403" s="185"/>
      <c r="M403" s="20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</row>
    <row r="404" spans="1:60" x14ac:dyDescent="0.2">
      <c r="A404" s="201" t="s">
        <v>1122</v>
      </c>
      <c r="B404" s="167" t="s">
        <v>1041</v>
      </c>
      <c r="C404" s="188" t="s">
        <v>1042</v>
      </c>
      <c r="D404" s="170"/>
      <c r="E404" s="176"/>
      <c r="F404" s="380">
        <f>SUM(G405:G414)</f>
        <v>0</v>
      </c>
      <c r="G404" s="381"/>
      <c r="H404" s="182"/>
      <c r="I404" s="182">
        <f>SUM(I405:I414)</f>
        <v>0</v>
      </c>
      <c r="J404" s="182"/>
      <c r="K404" s="182">
        <f>SUM(K405:K414)</f>
        <v>1.38</v>
      </c>
      <c r="L404" s="183"/>
      <c r="M404" s="204"/>
      <c r="AE404" t="s">
        <v>1123</v>
      </c>
    </row>
    <row r="405" spans="1:60" outlineLevel="1" x14ac:dyDescent="0.2">
      <c r="A405" s="202"/>
      <c r="B405" s="382" t="s">
        <v>197</v>
      </c>
      <c r="C405" s="383"/>
      <c r="D405" s="384"/>
      <c r="E405" s="385"/>
      <c r="F405" s="386"/>
      <c r="G405" s="387"/>
      <c r="H405" s="184"/>
      <c r="I405" s="184"/>
      <c r="J405" s="184"/>
      <c r="K405" s="184"/>
      <c r="L405" s="185"/>
      <c r="M405" s="20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>
        <v>0</v>
      </c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</row>
    <row r="406" spans="1:60" ht="22.5" outlineLevel="1" x14ac:dyDescent="0.2">
      <c r="A406" s="202"/>
      <c r="B406" s="369" t="s">
        <v>198</v>
      </c>
      <c r="C406" s="370"/>
      <c r="D406" s="371"/>
      <c r="E406" s="372"/>
      <c r="F406" s="373"/>
      <c r="G406" s="374"/>
      <c r="H406" s="184"/>
      <c r="I406" s="184"/>
      <c r="J406" s="184"/>
      <c r="K406" s="184"/>
      <c r="L406" s="185"/>
      <c r="M406" s="20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 t="s">
        <v>1126</v>
      </c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60" t="str">
        <f>B406</f>
        <v>s dveřními křídly na jakoukoliv cementovou maltu, s kotvením rámů do zdiva ( např. bodovým přivařením k obnažené výztuži, uklínováním, zalitím pracen apod.).</v>
      </c>
      <c r="BA406" s="155"/>
      <c r="BB406" s="155"/>
      <c r="BC406" s="155"/>
      <c r="BD406" s="155"/>
      <c r="BE406" s="155"/>
      <c r="BF406" s="155"/>
      <c r="BG406" s="155"/>
      <c r="BH406" s="155"/>
    </row>
    <row r="407" spans="1:60" outlineLevel="1" x14ac:dyDescent="0.2">
      <c r="A407" s="203">
        <v>25</v>
      </c>
      <c r="B407" s="168" t="s">
        <v>199</v>
      </c>
      <c r="C407" s="189" t="s">
        <v>200</v>
      </c>
      <c r="D407" s="171" t="s">
        <v>1139</v>
      </c>
      <c r="E407" s="177">
        <v>3</v>
      </c>
      <c r="F407" s="186">
        <v>0</v>
      </c>
      <c r="G407" s="184">
        <f>ROUND(E407*F407,2)</f>
        <v>0</v>
      </c>
      <c r="H407" s="184">
        <v>21</v>
      </c>
      <c r="I407" s="184">
        <f>G407*(1+H407/100)</f>
        <v>0</v>
      </c>
      <c r="J407" s="184">
        <v>3.7080000000000002E-2</v>
      </c>
      <c r="K407" s="184">
        <f>ROUND(E407*J407,2)</f>
        <v>0.11</v>
      </c>
      <c r="L407" s="185" t="s">
        <v>1147</v>
      </c>
      <c r="M407" s="205" t="s">
        <v>1131</v>
      </c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 t="s">
        <v>1132</v>
      </c>
      <c r="AF407" s="155"/>
      <c r="AG407" s="155"/>
      <c r="AH407" s="155"/>
      <c r="AI407" s="155"/>
      <c r="AJ407" s="155"/>
      <c r="AK407" s="155"/>
      <c r="AL407" s="155"/>
      <c r="AM407" s="155">
        <v>21</v>
      </c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</row>
    <row r="408" spans="1:60" outlineLevel="1" x14ac:dyDescent="0.2">
      <c r="A408" s="202"/>
      <c r="B408" s="169"/>
      <c r="C408" s="375"/>
      <c r="D408" s="376"/>
      <c r="E408" s="377"/>
      <c r="F408" s="378"/>
      <c r="G408" s="379"/>
      <c r="H408" s="184"/>
      <c r="I408" s="184"/>
      <c r="J408" s="184"/>
      <c r="K408" s="184"/>
      <c r="L408" s="185"/>
      <c r="M408" s="20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</row>
    <row r="409" spans="1:60" ht="22.5" outlineLevel="1" x14ac:dyDescent="0.2">
      <c r="A409" s="203">
        <v>26</v>
      </c>
      <c r="B409" s="168" t="s">
        <v>201</v>
      </c>
      <c r="C409" s="189" t="s">
        <v>202</v>
      </c>
      <c r="D409" s="171" t="s">
        <v>1139</v>
      </c>
      <c r="E409" s="177">
        <v>1</v>
      </c>
      <c r="F409" s="186">
        <v>0</v>
      </c>
      <c r="G409" s="184">
        <f>ROUND(E409*F409,2)</f>
        <v>0</v>
      </c>
      <c r="H409" s="184">
        <v>21</v>
      </c>
      <c r="I409" s="184">
        <f>G409*(1+H409/100)</f>
        <v>0</v>
      </c>
      <c r="J409" s="184">
        <v>0.42299999999999999</v>
      </c>
      <c r="K409" s="184">
        <f>ROUND(E409*J409,2)</f>
        <v>0.42</v>
      </c>
      <c r="L409" s="185"/>
      <c r="M409" s="205" t="s">
        <v>128</v>
      </c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 t="s">
        <v>129</v>
      </c>
      <c r="AF409" s="155"/>
      <c r="AG409" s="155"/>
      <c r="AH409" s="155"/>
      <c r="AI409" s="155"/>
      <c r="AJ409" s="155"/>
      <c r="AK409" s="155"/>
      <c r="AL409" s="155"/>
      <c r="AM409" s="155">
        <v>21</v>
      </c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</row>
    <row r="410" spans="1:60" outlineLevel="1" x14ac:dyDescent="0.2">
      <c r="A410" s="202"/>
      <c r="B410" s="169"/>
      <c r="C410" s="396" t="s">
        <v>203</v>
      </c>
      <c r="D410" s="397"/>
      <c r="E410" s="398"/>
      <c r="F410" s="399"/>
      <c r="G410" s="400"/>
      <c r="H410" s="184"/>
      <c r="I410" s="184"/>
      <c r="J410" s="184"/>
      <c r="K410" s="184"/>
      <c r="L410" s="185"/>
      <c r="M410" s="20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60" t="str">
        <f>C410</f>
        <v>Popis výrobku viz tabulky PSV</v>
      </c>
      <c r="BB410" s="155"/>
      <c r="BC410" s="155"/>
      <c r="BD410" s="155"/>
      <c r="BE410" s="155"/>
      <c r="BF410" s="155"/>
      <c r="BG410" s="155"/>
      <c r="BH410" s="155"/>
    </row>
    <row r="411" spans="1:60" outlineLevel="1" x14ac:dyDescent="0.2">
      <c r="A411" s="202"/>
      <c r="B411" s="169"/>
      <c r="C411" s="375"/>
      <c r="D411" s="376"/>
      <c r="E411" s="377"/>
      <c r="F411" s="378"/>
      <c r="G411" s="379"/>
      <c r="H411" s="184"/>
      <c r="I411" s="184"/>
      <c r="J411" s="184"/>
      <c r="K411" s="184"/>
      <c r="L411" s="185"/>
      <c r="M411" s="20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</row>
    <row r="412" spans="1:60" ht="22.5" outlineLevel="1" x14ac:dyDescent="0.2">
      <c r="A412" s="203">
        <v>27</v>
      </c>
      <c r="B412" s="168" t="s">
        <v>204</v>
      </c>
      <c r="C412" s="189" t="s">
        <v>205</v>
      </c>
      <c r="D412" s="171" t="s">
        <v>1139</v>
      </c>
      <c r="E412" s="177">
        <v>2</v>
      </c>
      <c r="F412" s="186">
        <v>0</v>
      </c>
      <c r="G412" s="184">
        <f>ROUND(E412*F412,2)</f>
        <v>0</v>
      </c>
      <c r="H412" s="184">
        <v>21</v>
      </c>
      <c r="I412" s="184">
        <f>G412*(1+H412/100)</f>
        <v>0</v>
      </c>
      <c r="J412" s="184">
        <v>0.42299999999999999</v>
      </c>
      <c r="K412" s="184">
        <f>ROUND(E412*J412,2)</f>
        <v>0.85</v>
      </c>
      <c r="L412" s="185"/>
      <c r="M412" s="205" t="s">
        <v>128</v>
      </c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 t="s">
        <v>129</v>
      </c>
      <c r="AF412" s="155"/>
      <c r="AG412" s="155"/>
      <c r="AH412" s="155"/>
      <c r="AI412" s="155"/>
      <c r="AJ412" s="155"/>
      <c r="AK412" s="155"/>
      <c r="AL412" s="155"/>
      <c r="AM412" s="155">
        <v>21</v>
      </c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</row>
    <row r="413" spans="1:60" outlineLevel="1" x14ac:dyDescent="0.2">
      <c r="A413" s="202"/>
      <c r="B413" s="169"/>
      <c r="C413" s="396" t="s">
        <v>203</v>
      </c>
      <c r="D413" s="397"/>
      <c r="E413" s="398"/>
      <c r="F413" s="399"/>
      <c r="G413" s="400"/>
      <c r="H413" s="184"/>
      <c r="I413" s="184"/>
      <c r="J413" s="184"/>
      <c r="K413" s="184"/>
      <c r="L413" s="185"/>
      <c r="M413" s="20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60" t="str">
        <f>C413</f>
        <v>Popis výrobku viz tabulky PSV</v>
      </c>
      <c r="BB413" s="155"/>
      <c r="BC413" s="155"/>
      <c r="BD413" s="155"/>
      <c r="BE413" s="155"/>
      <c r="BF413" s="155"/>
      <c r="BG413" s="155"/>
      <c r="BH413" s="155"/>
    </row>
    <row r="414" spans="1:60" outlineLevel="1" x14ac:dyDescent="0.2">
      <c r="A414" s="202"/>
      <c r="B414" s="169"/>
      <c r="C414" s="375"/>
      <c r="D414" s="376"/>
      <c r="E414" s="377"/>
      <c r="F414" s="378"/>
      <c r="G414" s="379"/>
      <c r="H414" s="184"/>
      <c r="I414" s="184"/>
      <c r="J414" s="184"/>
      <c r="K414" s="184"/>
      <c r="L414" s="185"/>
      <c r="M414" s="20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</row>
    <row r="415" spans="1:60" x14ac:dyDescent="0.2">
      <c r="A415" s="201" t="s">
        <v>1122</v>
      </c>
      <c r="B415" s="167" t="s">
        <v>1045</v>
      </c>
      <c r="C415" s="188" t="s">
        <v>1046</v>
      </c>
      <c r="D415" s="170"/>
      <c r="E415" s="176"/>
      <c r="F415" s="380">
        <f>SUM(G416:G499)</f>
        <v>0</v>
      </c>
      <c r="G415" s="381"/>
      <c r="H415" s="182"/>
      <c r="I415" s="182">
        <f>SUM(I416:I499)</f>
        <v>0</v>
      </c>
      <c r="J415" s="182"/>
      <c r="K415" s="182">
        <f>SUM(K416:K499)</f>
        <v>57.07</v>
      </c>
      <c r="L415" s="183"/>
      <c r="M415" s="204"/>
      <c r="AE415" t="s">
        <v>1123</v>
      </c>
    </row>
    <row r="416" spans="1:60" outlineLevel="1" x14ac:dyDescent="0.2">
      <c r="A416" s="202"/>
      <c r="B416" s="382" t="s">
        <v>206</v>
      </c>
      <c r="C416" s="383"/>
      <c r="D416" s="384"/>
      <c r="E416" s="385"/>
      <c r="F416" s="386"/>
      <c r="G416" s="387"/>
      <c r="H416" s="184"/>
      <c r="I416" s="184"/>
      <c r="J416" s="184"/>
      <c r="K416" s="184"/>
      <c r="L416" s="185"/>
      <c r="M416" s="20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>
        <v>0</v>
      </c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</row>
    <row r="417" spans="1:60" outlineLevel="1" x14ac:dyDescent="0.2">
      <c r="A417" s="203">
        <v>28</v>
      </c>
      <c r="B417" s="168" t="s">
        <v>207</v>
      </c>
      <c r="C417" s="189" t="s">
        <v>208</v>
      </c>
      <c r="D417" s="171" t="s">
        <v>1146</v>
      </c>
      <c r="E417" s="177">
        <v>2094.5162500000001</v>
      </c>
      <c r="F417" s="186">
        <v>0</v>
      </c>
      <c r="G417" s="184">
        <f>ROUND(E417*F417,2)</f>
        <v>0</v>
      </c>
      <c r="H417" s="184">
        <v>21</v>
      </c>
      <c r="I417" s="184">
        <f>G417*(1+H417/100)</f>
        <v>0</v>
      </c>
      <c r="J417" s="184">
        <v>1.8380000000000001E-2</v>
      </c>
      <c r="K417" s="184">
        <f>ROUND(E417*J417,2)</f>
        <v>38.5</v>
      </c>
      <c r="L417" s="185" t="s">
        <v>209</v>
      </c>
      <c r="M417" s="205" t="s">
        <v>1131</v>
      </c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 t="s">
        <v>1132</v>
      </c>
      <c r="AF417" s="155"/>
      <c r="AG417" s="155"/>
      <c r="AH417" s="155"/>
      <c r="AI417" s="155"/>
      <c r="AJ417" s="155"/>
      <c r="AK417" s="155"/>
      <c r="AL417" s="155"/>
      <c r="AM417" s="155">
        <v>21</v>
      </c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</row>
    <row r="418" spans="1:60" outlineLevel="1" x14ac:dyDescent="0.2">
      <c r="A418" s="202"/>
      <c r="B418" s="169"/>
      <c r="C418" s="396" t="s">
        <v>210</v>
      </c>
      <c r="D418" s="397"/>
      <c r="E418" s="398"/>
      <c r="F418" s="399"/>
      <c r="G418" s="400"/>
      <c r="H418" s="184"/>
      <c r="I418" s="184"/>
      <c r="J418" s="184"/>
      <c r="K418" s="184"/>
      <c r="L418" s="185"/>
      <c r="M418" s="20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60" t="str">
        <f>C418</f>
        <v>Včetně kotvení lešení.</v>
      </c>
      <c r="BB418" s="155"/>
      <c r="BC418" s="155"/>
      <c r="BD418" s="155"/>
      <c r="BE418" s="155"/>
      <c r="BF418" s="155"/>
      <c r="BG418" s="155"/>
      <c r="BH418" s="155"/>
    </row>
    <row r="419" spans="1:60" outlineLevel="1" x14ac:dyDescent="0.2">
      <c r="A419" s="202"/>
      <c r="B419" s="169"/>
      <c r="C419" s="190" t="s">
        <v>62</v>
      </c>
      <c r="D419" s="172"/>
      <c r="E419" s="178"/>
      <c r="F419" s="184"/>
      <c r="G419" s="184"/>
      <c r="H419" s="184"/>
      <c r="I419" s="184"/>
      <c r="J419" s="184"/>
      <c r="K419" s="184"/>
      <c r="L419" s="185"/>
      <c r="M419" s="20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</row>
    <row r="420" spans="1:60" outlineLevel="1" x14ac:dyDescent="0.2">
      <c r="A420" s="202"/>
      <c r="B420" s="169"/>
      <c r="C420" s="190" t="s">
        <v>211</v>
      </c>
      <c r="D420" s="172"/>
      <c r="E420" s="178">
        <v>148.52500000000001</v>
      </c>
      <c r="F420" s="184"/>
      <c r="G420" s="184"/>
      <c r="H420" s="184"/>
      <c r="I420" s="184"/>
      <c r="J420" s="184"/>
      <c r="K420" s="184"/>
      <c r="L420" s="185"/>
      <c r="M420" s="20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</row>
    <row r="421" spans="1:60" outlineLevel="1" x14ac:dyDescent="0.2">
      <c r="A421" s="202"/>
      <c r="B421" s="169"/>
      <c r="C421" s="190" t="s">
        <v>212</v>
      </c>
      <c r="D421" s="172"/>
      <c r="E421" s="178">
        <v>102.88249999999999</v>
      </c>
      <c r="F421" s="184"/>
      <c r="G421" s="184"/>
      <c r="H421" s="184"/>
      <c r="I421" s="184"/>
      <c r="J421" s="184"/>
      <c r="K421" s="184"/>
      <c r="L421" s="185"/>
      <c r="M421" s="20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</row>
    <row r="422" spans="1:60" outlineLevel="1" x14ac:dyDescent="0.2">
      <c r="A422" s="202"/>
      <c r="B422" s="169"/>
      <c r="C422" s="190" t="s">
        <v>213</v>
      </c>
      <c r="D422" s="172"/>
      <c r="E422" s="178">
        <v>414.97750000000002</v>
      </c>
      <c r="F422" s="184"/>
      <c r="G422" s="184"/>
      <c r="H422" s="184"/>
      <c r="I422" s="184"/>
      <c r="J422" s="184"/>
      <c r="K422" s="184"/>
      <c r="L422" s="185"/>
      <c r="M422" s="20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</row>
    <row r="423" spans="1:60" outlineLevel="1" x14ac:dyDescent="0.2">
      <c r="A423" s="202"/>
      <c r="B423" s="169"/>
      <c r="C423" s="190" t="s">
        <v>214</v>
      </c>
      <c r="D423" s="172"/>
      <c r="E423" s="178">
        <v>37.423749999999998</v>
      </c>
      <c r="F423" s="184"/>
      <c r="G423" s="184"/>
      <c r="H423" s="184"/>
      <c r="I423" s="184"/>
      <c r="J423" s="184"/>
      <c r="K423" s="184"/>
      <c r="L423" s="185"/>
      <c r="M423" s="20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</row>
    <row r="424" spans="1:60" outlineLevel="1" x14ac:dyDescent="0.2">
      <c r="A424" s="202"/>
      <c r="B424" s="169"/>
      <c r="C424" s="190" t="s">
        <v>215</v>
      </c>
      <c r="D424" s="172"/>
      <c r="E424" s="178">
        <v>37.664999999999999</v>
      </c>
      <c r="F424" s="184"/>
      <c r="G424" s="184"/>
      <c r="H424" s="184"/>
      <c r="I424" s="184"/>
      <c r="J424" s="184"/>
      <c r="K424" s="184"/>
      <c r="L424" s="185"/>
      <c r="M424" s="20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</row>
    <row r="425" spans="1:60" outlineLevel="1" x14ac:dyDescent="0.2">
      <c r="A425" s="202"/>
      <c r="B425" s="169"/>
      <c r="C425" s="190" t="s">
        <v>135</v>
      </c>
      <c r="D425" s="172"/>
      <c r="E425" s="178"/>
      <c r="F425" s="184"/>
      <c r="G425" s="184"/>
      <c r="H425" s="184"/>
      <c r="I425" s="184"/>
      <c r="J425" s="184"/>
      <c r="K425" s="184"/>
      <c r="L425" s="185"/>
      <c r="M425" s="20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</row>
    <row r="426" spans="1:60" outlineLevel="1" x14ac:dyDescent="0.2">
      <c r="A426" s="202"/>
      <c r="B426" s="169"/>
      <c r="C426" s="190" t="s">
        <v>216</v>
      </c>
      <c r="D426" s="172"/>
      <c r="E426" s="178">
        <v>11.3925</v>
      </c>
      <c r="F426" s="184"/>
      <c r="G426" s="184"/>
      <c r="H426" s="184"/>
      <c r="I426" s="184"/>
      <c r="J426" s="184"/>
      <c r="K426" s="184"/>
      <c r="L426" s="185"/>
      <c r="M426" s="20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</row>
    <row r="427" spans="1:60" outlineLevel="1" x14ac:dyDescent="0.2">
      <c r="A427" s="202"/>
      <c r="B427" s="169"/>
      <c r="C427" s="190" t="s">
        <v>217</v>
      </c>
      <c r="D427" s="172"/>
      <c r="E427" s="178">
        <v>118.03749999999999</v>
      </c>
      <c r="F427" s="184"/>
      <c r="G427" s="184"/>
      <c r="H427" s="184"/>
      <c r="I427" s="184"/>
      <c r="J427" s="184"/>
      <c r="K427" s="184"/>
      <c r="L427" s="185"/>
      <c r="M427" s="20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</row>
    <row r="428" spans="1:60" outlineLevel="1" x14ac:dyDescent="0.2">
      <c r="A428" s="202"/>
      <c r="B428" s="169"/>
      <c r="C428" s="190" t="s">
        <v>218</v>
      </c>
      <c r="D428" s="172"/>
      <c r="E428" s="178">
        <v>68.265000000000001</v>
      </c>
      <c r="F428" s="184"/>
      <c r="G428" s="184"/>
      <c r="H428" s="184"/>
      <c r="I428" s="184"/>
      <c r="J428" s="184"/>
      <c r="K428" s="184"/>
      <c r="L428" s="185"/>
      <c r="M428" s="20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</row>
    <row r="429" spans="1:60" outlineLevel="1" x14ac:dyDescent="0.2">
      <c r="A429" s="202"/>
      <c r="B429" s="169"/>
      <c r="C429" s="190" t="s">
        <v>135</v>
      </c>
      <c r="D429" s="172"/>
      <c r="E429" s="178"/>
      <c r="F429" s="184"/>
      <c r="G429" s="184"/>
      <c r="H429" s="184"/>
      <c r="I429" s="184"/>
      <c r="J429" s="184"/>
      <c r="K429" s="184"/>
      <c r="L429" s="185"/>
      <c r="M429" s="20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</row>
    <row r="430" spans="1:60" outlineLevel="1" x14ac:dyDescent="0.2">
      <c r="A430" s="202"/>
      <c r="B430" s="169"/>
      <c r="C430" s="190" t="s">
        <v>219</v>
      </c>
      <c r="D430" s="172"/>
      <c r="E430" s="178">
        <v>550.74749999999995</v>
      </c>
      <c r="F430" s="184"/>
      <c r="G430" s="184"/>
      <c r="H430" s="184"/>
      <c r="I430" s="184"/>
      <c r="J430" s="184"/>
      <c r="K430" s="184"/>
      <c r="L430" s="185"/>
      <c r="M430" s="20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</row>
    <row r="431" spans="1:60" outlineLevel="1" x14ac:dyDescent="0.2">
      <c r="A431" s="202"/>
      <c r="B431" s="169"/>
      <c r="C431" s="190" t="s">
        <v>220</v>
      </c>
      <c r="D431" s="172"/>
      <c r="E431" s="178">
        <v>60.84</v>
      </c>
      <c r="F431" s="184"/>
      <c r="G431" s="184"/>
      <c r="H431" s="184"/>
      <c r="I431" s="184"/>
      <c r="J431" s="184"/>
      <c r="K431" s="184"/>
      <c r="L431" s="185"/>
      <c r="M431" s="20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</row>
    <row r="432" spans="1:60" outlineLevel="1" x14ac:dyDescent="0.2">
      <c r="A432" s="202"/>
      <c r="B432" s="169"/>
      <c r="C432" s="190" t="s">
        <v>135</v>
      </c>
      <c r="D432" s="172"/>
      <c r="E432" s="178"/>
      <c r="F432" s="184"/>
      <c r="G432" s="184"/>
      <c r="H432" s="184"/>
      <c r="I432" s="184"/>
      <c r="J432" s="184"/>
      <c r="K432" s="184"/>
      <c r="L432" s="185"/>
      <c r="M432" s="20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</row>
    <row r="433" spans="1:60" outlineLevel="1" x14ac:dyDescent="0.2">
      <c r="A433" s="202"/>
      <c r="B433" s="169"/>
      <c r="C433" s="190" t="s">
        <v>221</v>
      </c>
      <c r="D433" s="172"/>
      <c r="E433" s="178">
        <v>155.41749999999999</v>
      </c>
      <c r="F433" s="184"/>
      <c r="G433" s="184"/>
      <c r="H433" s="184"/>
      <c r="I433" s="184"/>
      <c r="J433" s="184"/>
      <c r="K433" s="184"/>
      <c r="L433" s="185"/>
      <c r="M433" s="20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</row>
    <row r="434" spans="1:60" outlineLevel="1" x14ac:dyDescent="0.2">
      <c r="A434" s="202"/>
      <c r="B434" s="169"/>
      <c r="C434" s="190" t="s">
        <v>222</v>
      </c>
      <c r="D434" s="172"/>
      <c r="E434" s="178">
        <v>180.54</v>
      </c>
      <c r="F434" s="184"/>
      <c r="G434" s="184"/>
      <c r="H434" s="184"/>
      <c r="I434" s="184"/>
      <c r="J434" s="184"/>
      <c r="K434" s="184"/>
      <c r="L434" s="185"/>
      <c r="M434" s="20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</row>
    <row r="435" spans="1:60" outlineLevel="1" x14ac:dyDescent="0.2">
      <c r="A435" s="202"/>
      <c r="B435" s="169"/>
      <c r="C435" s="190" t="s">
        <v>223</v>
      </c>
      <c r="D435" s="172"/>
      <c r="E435" s="178">
        <v>98.452500000000001</v>
      </c>
      <c r="F435" s="184"/>
      <c r="G435" s="184"/>
      <c r="H435" s="184"/>
      <c r="I435" s="184"/>
      <c r="J435" s="184"/>
      <c r="K435" s="184"/>
      <c r="L435" s="185"/>
      <c r="M435" s="20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</row>
    <row r="436" spans="1:60" outlineLevel="1" x14ac:dyDescent="0.2">
      <c r="A436" s="202"/>
      <c r="B436" s="169"/>
      <c r="C436" s="190" t="s">
        <v>224</v>
      </c>
      <c r="D436" s="172"/>
      <c r="E436" s="178">
        <v>37.664999999999999</v>
      </c>
      <c r="F436" s="184"/>
      <c r="G436" s="184"/>
      <c r="H436" s="184"/>
      <c r="I436" s="184"/>
      <c r="J436" s="184"/>
      <c r="K436" s="184"/>
      <c r="L436" s="185"/>
      <c r="M436" s="20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</row>
    <row r="437" spans="1:60" outlineLevel="1" x14ac:dyDescent="0.2">
      <c r="A437" s="202"/>
      <c r="B437" s="169"/>
      <c r="C437" s="190" t="s">
        <v>225</v>
      </c>
      <c r="D437" s="172"/>
      <c r="E437" s="178">
        <v>71.685000000000002</v>
      </c>
      <c r="F437" s="184"/>
      <c r="G437" s="184"/>
      <c r="H437" s="184"/>
      <c r="I437" s="184"/>
      <c r="J437" s="184"/>
      <c r="K437" s="184"/>
      <c r="L437" s="185"/>
      <c r="M437" s="20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</row>
    <row r="438" spans="1:60" outlineLevel="1" x14ac:dyDescent="0.2">
      <c r="A438" s="202"/>
      <c r="B438" s="169"/>
      <c r="C438" s="375"/>
      <c r="D438" s="376"/>
      <c r="E438" s="377"/>
      <c r="F438" s="378"/>
      <c r="G438" s="379"/>
      <c r="H438" s="184"/>
      <c r="I438" s="184"/>
      <c r="J438" s="184"/>
      <c r="K438" s="184"/>
      <c r="L438" s="185"/>
      <c r="M438" s="20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</row>
    <row r="439" spans="1:60" outlineLevel="1" x14ac:dyDescent="0.2">
      <c r="A439" s="202"/>
      <c r="B439" s="369" t="s">
        <v>226</v>
      </c>
      <c r="C439" s="370"/>
      <c r="D439" s="371"/>
      <c r="E439" s="372"/>
      <c r="F439" s="373"/>
      <c r="G439" s="374"/>
      <c r="H439" s="184"/>
      <c r="I439" s="184"/>
      <c r="J439" s="184"/>
      <c r="K439" s="184"/>
      <c r="L439" s="185"/>
      <c r="M439" s="20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>
        <v>1</v>
      </c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</row>
    <row r="440" spans="1:60" outlineLevel="1" x14ac:dyDescent="0.2">
      <c r="A440" s="203">
        <v>29</v>
      </c>
      <c r="B440" s="168" t="s">
        <v>227</v>
      </c>
      <c r="C440" s="189" t="s">
        <v>228</v>
      </c>
      <c r="D440" s="171" t="s">
        <v>1146</v>
      </c>
      <c r="E440" s="177">
        <v>2094.52</v>
      </c>
      <c r="F440" s="186">
        <v>0</v>
      </c>
      <c r="G440" s="184">
        <f>ROUND(E440*F440,2)</f>
        <v>0</v>
      </c>
      <c r="H440" s="184">
        <v>21</v>
      </c>
      <c r="I440" s="184">
        <f>G440*(1+H440/100)</f>
        <v>0</v>
      </c>
      <c r="J440" s="184">
        <v>9.5E-4</v>
      </c>
      <c r="K440" s="184">
        <f>ROUND(E440*J440,2)</f>
        <v>1.99</v>
      </c>
      <c r="L440" s="185" t="s">
        <v>209</v>
      </c>
      <c r="M440" s="205" t="s">
        <v>1131</v>
      </c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 t="s">
        <v>1132</v>
      </c>
      <c r="AF440" s="155"/>
      <c r="AG440" s="155"/>
      <c r="AH440" s="155"/>
      <c r="AI440" s="155"/>
      <c r="AJ440" s="155"/>
      <c r="AK440" s="155"/>
      <c r="AL440" s="155"/>
      <c r="AM440" s="155">
        <v>21</v>
      </c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</row>
    <row r="441" spans="1:60" outlineLevel="1" x14ac:dyDescent="0.2">
      <c r="A441" s="202"/>
      <c r="B441" s="169"/>
      <c r="C441" s="190" t="s">
        <v>229</v>
      </c>
      <c r="D441" s="172"/>
      <c r="E441" s="178">
        <v>2094.52</v>
      </c>
      <c r="F441" s="184"/>
      <c r="G441" s="184"/>
      <c r="H441" s="184"/>
      <c r="I441" s="184"/>
      <c r="J441" s="184"/>
      <c r="K441" s="184"/>
      <c r="L441" s="185"/>
      <c r="M441" s="20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</row>
    <row r="442" spans="1:60" outlineLevel="1" x14ac:dyDescent="0.2">
      <c r="A442" s="202"/>
      <c r="B442" s="169"/>
      <c r="C442" s="375"/>
      <c r="D442" s="376"/>
      <c r="E442" s="377"/>
      <c r="F442" s="378"/>
      <c r="G442" s="379"/>
      <c r="H442" s="184"/>
      <c r="I442" s="184"/>
      <c r="J442" s="184"/>
      <c r="K442" s="184"/>
      <c r="L442" s="185"/>
      <c r="M442" s="20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</row>
    <row r="443" spans="1:60" outlineLevel="1" x14ac:dyDescent="0.2">
      <c r="A443" s="202"/>
      <c r="B443" s="369" t="s">
        <v>230</v>
      </c>
      <c r="C443" s="370"/>
      <c r="D443" s="371"/>
      <c r="E443" s="372"/>
      <c r="F443" s="373"/>
      <c r="G443" s="374"/>
      <c r="H443" s="184"/>
      <c r="I443" s="184"/>
      <c r="J443" s="184"/>
      <c r="K443" s="184"/>
      <c r="L443" s="185"/>
      <c r="M443" s="20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>
        <v>0</v>
      </c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</row>
    <row r="444" spans="1:60" outlineLevel="1" x14ac:dyDescent="0.2">
      <c r="A444" s="203">
        <v>30</v>
      </c>
      <c r="B444" s="168" t="s">
        <v>231</v>
      </c>
      <c r="C444" s="189" t="s">
        <v>232</v>
      </c>
      <c r="D444" s="171" t="s">
        <v>1146</v>
      </c>
      <c r="E444" s="177">
        <v>2094.52</v>
      </c>
      <c r="F444" s="186">
        <v>0</v>
      </c>
      <c r="G444" s="184">
        <f>ROUND(E444*F444,2)</f>
        <v>0</v>
      </c>
      <c r="H444" s="184">
        <v>21</v>
      </c>
      <c r="I444" s="184">
        <f>G444*(1+H444/100)</f>
        <v>0</v>
      </c>
      <c r="J444" s="184">
        <v>0</v>
      </c>
      <c r="K444" s="184">
        <f>ROUND(E444*J444,2)</f>
        <v>0</v>
      </c>
      <c r="L444" s="185" t="s">
        <v>209</v>
      </c>
      <c r="M444" s="205" t="s">
        <v>1131</v>
      </c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 t="s">
        <v>1132</v>
      </c>
      <c r="AF444" s="155"/>
      <c r="AG444" s="155"/>
      <c r="AH444" s="155"/>
      <c r="AI444" s="155"/>
      <c r="AJ444" s="155"/>
      <c r="AK444" s="155"/>
      <c r="AL444" s="155"/>
      <c r="AM444" s="155">
        <v>21</v>
      </c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</row>
    <row r="445" spans="1:60" outlineLevel="1" x14ac:dyDescent="0.2">
      <c r="A445" s="202"/>
      <c r="B445" s="169"/>
      <c r="C445" s="375"/>
      <c r="D445" s="376"/>
      <c r="E445" s="377"/>
      <c r="F445" s="378"/>
      <c r="G445" s="379"/>
      <c r="H445" s="184"/>
      <c r="I445" s="184"/>
      <c r="J445" s="184"/>
      <c r="K445" s="184"/>
      <c r="L445" s="185"/>
      <c r="M445" s="20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</row>
    <row r="446" spans="1:60" outlineLevel="1" x14ac:dyDescent="0.2">
      <c r="A446" s="202"/>
      <c r="B446" s="369" t="s">
        <v>233</v>
      </c>
      <c r="C446" s="370"/>
      <c r="D446" s="371"/>
      <c r="E446" s="372"/>
      <c r="F446" s="373"/>
      <c r="G446" s="374"/>
      <c r="H446" s="184"/>
      <c r="I446" s="184"/>
      <c r="J446" s="184"/>
      <c r="K446" s="184"/>
      <c r="L446" s="185"/>
      <c r="M446" s="20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>
        <v>0</v>
      </c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</row>
    <row r="447" spans="1:60" outlineLevel="1" x14ac:dyDescent="0.2">
      <c r="A447" s="203">
        <v>31</v>
      </c>
      <c r="B447" s="168" t="s">
        <v>234</v>
      </c>
      <c r="C447" s="189" t="s">
        <v>235</v>
      </c>
      <c r="D447" s="171" t="s">
        <v>1146</v>
      </c>
      <c r="E447" s="177">
        <v>452.54</v>
      </c>
      <c r="F447" s="186">
        <v>0</v>
      </c>
      <c r="G447" s="184">
        <f>ROUND(E447*F447,2)</f>
        <v>0</v>
      </c>
      <c r="H447" s="184">
        <v>21</v>
      </c>
      <c r="I447" s="184">
        <f>G447*(1+H447/100)</f>
        <v>0</v>
      </c>
      <c r="J447" s="184">
        <v>1.2099999999999999E-3</v>
      </c>
      <c r="K447" s="184">
        <f>ROUND(E447*J447,2)</f>
        <v>0.55000000000000004</v>
      </c>
      <c r="L447" s="185" t="s">
        <v>209</v>
      </c>
      <c r="M447" s="205" t="s">
        <v>1131</v>
      </c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 t="s">
        <v>1132</v>
      </c>
      <c r="AF447" s="155"/>
      <c r="AG447" s="155"/>
      <c r="AH447" s="155"/>
      <c r="AI447" s="155"/>
      <c r="AJ447" s="155"/>
      <c r="AK447" s="155"/>
      <c r="AL447" s="155"/>
      <c r="AM447" s="155">
        <v>21</v>
      </c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</row>
    <row r="448" spans="1:60" outlineLevel="1" x14ac:dyDescent="0.2">
      <c r="A448" s="202"/>
      <c r="B448" s="169"/>
      <c r="C448" s="190" t="s">
        <v>236</v>
      </c>
      <c r="D448" s="172"/>
      <c r="E448" s="178">
        <v>54.375</v>
      </c>
      <c r="F448" s="184"/>
      <c r="G448" s="184"/>
      <c r="H448" s="184"/>
      <c r="I448" s="184"/>
      <c r="J448" s="184"/>
      <c r="K448" s="184"/>
      <c r="L448" s="185"/>
      <c r="M448" s="20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</row>
    <row r="449" spans="1:60" outlineLevel="1" x14ac:dyDescent="0.2">
      <c r="A449" s="202"/>
      <c r="B449" s="169"/>
      <c r="C449" s="190" t="s">
        <v>237</v>
      </c>
      <c r="D449" s="172"/>
      <c r="E449" s="178">
        <v>72.900000000000006</v>
      </c>
      <c r="F449" s="184"/>
      <c r="G449" s="184"/>
      <c r="H449" s="184"/>
      <c r="I449" s="184"/>
      <c r="J449" s="184"/>
      <c r="K449" s="184"/>
      <c r="L449" s="185"/>
      <c r="M449" s="20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</row>
    <row r="450" spans="1:60" outlineLevel="1" x14ac:dyDescent="0.2">
      <c r="A450" s="202"/>
      <c r="B450" s="169"/>
      <c r="C450" s="190" t="s">
        <v>238</v>
      </c>
      <c r="D450" s="172"/>
      <c r="E450" s="178">
        <v>20.625</v>
      </c>
      <c r="F450" s="184"/>
      <c r="G450" s="184"/>
      <c r="H450" s="184"/>
      <c r="I450" s="184"/>
      <c r="J450" s="184"/>
      <c r="K450" s="184"/>
      <c r="L450" s="185"/>
      <c r="M450" s="20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</row>
    <row r="451" spans="1:60" outlineLevel="1" x14ac:dyDescent="0.2">
      <c r="A451" s="202"/>
      <c r="B451" s="169"/>
      <c r="C451" s="190" t="s">
        <v>239</v>
      </c>
      <c r="D451" s="172"/>
      <c r="E451" s="178">
        <v>38.174999999999997</v>
      </c>
      <c r="F451" s="184"/>
      <c r="G451" s="184"/>
      <c r="H451" s="184"/>
      <c r="I451" s="184"/>
      <c r="J451" s="184"/>
      <c r="K451" s="184"/>
      <c r="L451" s="185"/>
      <c r="M451" s="20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</row>
    <row r="452" spans="1:60" outlineLevel="1" x14ac:dyDescent="0.2">
      <c r="A452" s="202"/>
      <c r="B452" s="169"/>
      <c r="C452" s="190" t="s">
        <v>240</v>
      </c>
      <c r="D452" s="172"/>
      <c r="E452" s="178">
        <v>56.475000000000001</v>
      </c>
      <c r="F452" s="184"/>
      <c r="G452" s="184"/>
      <c r="H452" s="184"/>
      <c r="I452" s="184"/>
      <c r="J452" s="184"/>
      <c r="K452" s="184"/>
      <c r="L452" s="185"/>
      <c r="M452" s="20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</row>
    <row r="453" spans="1:60" outlineLevel="1" x14ac:dyDescent="0.2">
      <c r="A453" s="202"/>
      <c r="B453" s="169"/>
      <c r="C453" s="190" t="s">
        <v>241</v>
      </c>
      <c r="D453" s="172"/>
      <c r="E453" s="178">
        <v>164.4</v>
      </c>
      <c r="F453" s="184"/>
      <c r="G453" s="184"/>
      <c r="H453" s="184"/>
      <c r="I453" s="184"/>
      <c r="J453" s="184"/>
      <c r="K453" s="184"/>
      <c r="L453" s="185"/>
      <c r="M453" s="20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</row>
    <row r="454" spans="1:60" outlineLevel="1" x14ac:dyDescent="0.2">
      <c r="A454" s="202"/>
      <c r="B454" s="169"/>
      <c r="C454" s="190" t="s">
        <v>242</v>
      </c>
      <c r="D454" s="172"/>
      <c r="E454" s="178">
        <v>45.59</v>
      </c>
      <c r="F454" s="184"/>
      <c r="G454" s="184"/>
      <c r="H454" s="184"/>
      <c r="I454" s="184"/>
      <c r="J454" s="184"/>
      <c r="K454" s="184"/>
      <c r="L454" s="185"/>
      <c r="M454" s="20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</row>
    <row r="455" spans="1:60" outlineLevel="1" x14ac:dyDescent="0.2">
      <c r="A455" s="202"/>
      <c r="B455" s="169"/>
      <c r="C455" s="375"/>
      <c r="D455" s="376"/>
      <c r="E455" s="377"/>
      <c r="F455" s="378"/>
      <c r="G455" s="379"/>
      <c r="H455" s="184"/>
      <c r="I455" s="184"/>
      <c r="J455" s="184"/>
      <c r="K455" s="184"/>
      <c r="L455" s="185"/>
      <c r="M455" s="20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</row>
    <row r="456" spans="1:60" outlineLevel="1" x14ac:dyDescent="0.2">
      <c r="A456" s="202"/>
      <c r="B456" s="369" t="s">
        <v>243</v>
      </c>
      <c r="C456" s="370"/>
      <c r="D456" s="371"/>
      <c r="E456" s="372"/>
      <c r="F456" s="373"/>
      <c r="G456" s="374"/>
      <c r="H456" s="184"/>
      <c r="I456" s="184"/>
      <c r="J456" s="184"/>
      <c r="K456" s="184"/>
      <c r="L456" s="185"/>
      <c r="M456" s="20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>
        <v>0</v>
      </c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</row>
    <row r="457" spans="1:60" outlineLevel="1" x14ac:dyDescent="0.2">
      <c r="A457" s="203">
        <v>32</v>
      </c>
      <c r="B457" s="168" t="s">
        <v>244</v>
      </c>
      <c r="C457" s="189" t="s">
        <v>245</v>
      </c>
      <c r="D457" s="171" t="s">
        <v>1146</v>
      </c>
      <c r="E457" s="177">
        <v>2094.52</v>
      </c>
      <c r="F457" s="186">
        <v>0</v>
      </c>
      <c r="G457" s="184">
        <f>ROUND(E457*F457,2)</f>
        <v>0</v>
      </c>
      <c r="H457" s="184">
        <v>21</v>
      </c>
      <c r="I457" s="184">
        <f>G457*(1+H457/100)</f>
        <v>0</v>
      </c>
      <c r="J457" s="184">
        <v>0</v>
      </c>
      <c r="K457" s="184">
        <f>ROUND(E457*J457,2)</f>
        <v>0</v>
      </c>
      <c r="L457" s="185" t="s">
        <v>209</v>
      </c>
      <c r="M457" s="205" t="s">
        <v>1131</v>
      </c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 t="s">
        <v>1132</v>
      </c>
      <c r="AF457" s="155"/>
      <c r="AG457" s="155"/>
      <c r="AH457" s="155"/>
      <c r="AI457" s="155"/>
      <c r="AJ457" s="155"/>
      <c r="AK457" s="155"/>
      <c r="AL457" s="155"/>
      <c r="AM457" s="155">
        <v>21</v>
      </c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</row>
    <row r="458" spans="1:60" outlineLevel="1" x14ac:dyDescent="0.2">
      <c r="A458" s="202"/>
      <c r="B458" s="169"/>
      <c r="C458" s="375"/>
      <c r="D458" s="376"/>
      <c r="E458" s="377"/>
      <c r="F458" s="378"/>
      <c r="G458" s="379"/>
      <c r="H458" s="184"/>
      <c r="I458" s="184"/>
      <c r="J458" s="184"/>
      <c r="K458" s="184"/>
      <c r="L458" s="185"/>
      <c r="M458" s="20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</row>
    <row r="459" spans="1:60" outlineLevel="1" x14ac:dyDescent="0.2">
      <c r="A459" s="202"/>
      <c r="B459" s="369" t="s">
        <v>246</v>
      </c>
      <c r="C459" s="370"/>
      <c r="D459" s="371"/>
      <c r="E459" s="372"/>
      <c r="F459" s="373"/>
      <c r="G459" s="374"/>
      <c r="H459" s="184"/>
      <c r="I459" s="184"/>
      <c r="J459" s="184"/>
      <c r="K459" s="184"/>
      <c r="L459" s="185"/>
      <c r="M459" s="20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>
        <v>1</v>
      </c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</row>
    <row r="460" spans="1:60" outlineLevel="1" x14ac:dyDescent="0.2">
      <c r="A460" s="203">
        <v>33</v>
      </c>
      <c r="B460" s="168" t="s">
        <v>247</v>
      </c>
      <c r="C460" s="189" t="s">
        <v>248</v>
      </c>
      <c r="D460" s="171" t="s">
        <v>1146</v>
      </c>
      <c r="E460" s="177">
        <v>2094.52</v>
      </c>
      <c r="F460" s="186">
        <v>0</v>
      </c>
      <c r="G460" s="184">
        <f>ROUND(E460*F460,2)</f>
        <v>0</v>
      </c>
      <c r="H460" s="184">
        <v>21</v>
      </c>
      <c r="I460" s="184">
        <f>G460*(1+H460/100)</f>
        <v>0</v>
      </c>
      <c r="J460" s="184">
        <v>0</v>
      </c>
      <c r="K460" s="184">
        <f>ROUND(E460*J460,2)</f>
        <v>0</v>
      </c>
      <c r="L460" s="185" t="s">
        <v>209</v>
      </c>
      <c r="M460" s="205" t="s">
        <v>1131</v>
      </c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 t="s">
        <v>1132</v>
      </c>
      <c r="AF460" s="155"/>
      <c r="AG460" s="155"/>
      <c r="AH460" s="155"/>
      <c r="AI460" s="155"/>
      <c r="AJ460" s="155"/>
      <c r="AK460" s="155"/>
      <c r="AL460" s="155"/>
      <c r="AM460" s="155">
        <v>21</v>
      </c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</row>
    <row r="461" spans="1:60" outlineLevel="1" x14ac:dyDescent="0.2">
      <c r="A461" s="202"/>
      <c r="B461" s="169"/>
      <c r="C461" s="190" t="s">
        <v>229</v>
      </c>
      <c r="D461" s="172"/>
      <c r="E461" s="178">
        <v>2094.52</v>
      </c>
      <c r="F461" s="184"/>
      <c r="G461" s="184"/>
      <c r="H461" s="184"/>
      <c r="I461" s="184"/>
      <c r="J461" s="184"/>
      <c r="K461" s="184"/>
      <c r="L461" s="185"/>
      <c r="M461" s="20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</row>
    <row r="462" spans="1:60" outlineLevel="1" x14ac:dyDescent="0.2">
      <c r="A462" s="202"/>
      <c r="B462" s="169"/>
      <c r="C462" s="375"/>
      <c r="D462" s="376"/>
      <c r="E462" s="377"/>
      <c r="F462" s="378"/>
      <c r="G462" s="379"/>
      <c r="H462" s="184"/>
      <c r="I462" s="184"/>
      <c r="J462" s="184"/>
      <c r="K462" s="184"/>
      <c r="L462" s="185"/>
      <c r="M462" s="20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</row>
    <row r="463" spans="1:60" outlineLevel="1" x14ac:dyDescent="0.2">
      <c r="A463" s="202"/>
      <c r="B463" s="369" t="s">
        <v>249</v>
      </c>
      <c r="C463" s="370"/>
      <c r="D463" s="371"/>
      <c r="E463" s="372"/>
      <c r="F463" s="373"/>
      <c r="G463" s="374"/>
      <c r="H463" s="184"/>
      <c r="I463" s="184"/>
      <c r="J463" s="184"/>
      <c r="K463" s="184"/>
      <c r="L463" s="185"/>
      <c r="M463" s="20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>
        <v>0</v>
      </c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</row>
    <row r="464" spans="1:60" outlineLevel="1" x14ac:dyDescent="0.2">
      <c r="A464" s="203">
        <v>34</v>
      </c>
      <c r="B464" s="168" t="s">
        <v>250</v>
      </c>
      <c r="C464" s="189" t="s">
        <v>245</v>
      </c>
      <c r="D464" s="171" t="s">
        <v>1146</v>
      </c>
      <c r="E464" s="177">
        <v>2094.52</v>
      </c>
      <c r="F464" s="186">
        <v>0</v>
      </c>
      <c r="G464" s="184">
        <f>ROUND(E464*F464,2)</f>
        <v>0</v>
      </c>
      <c r="H464" s="184">
        <v>21</v>
      </c>
      <c r="I464" s="184">
        <f>G464*(1+H464/100)</f>
        <v>0</v>
      </c>
      <c r="J464" s="184">
        <v>0</v>
      </c>
      <c r="K464" s="184">
        <f>ROUND(E464*J464,2)</f>
        <v>0</v>
      </c>
      <c r="L464" s="185" t="s">
        <v>209</v>
      </c>
      <c r="M464" s="205" t="s">
        <v>1131</v>
      </c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 t="s">
        <v>1132</v>
      </c>
      <c r="AF464" s="155"/>
      <c r="AG464" s="155"/>
      <c r="AH464" s="155"/>
      <c r="AI464" s="155"/>
      <c r="AJ464" s="155"/>
      <c r="AK464" s="155"/>
      <c r="AL464" s="155"/>
      <c r="AM464" s="155">
        <v>21</v>
      </c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</row>
    <row r="465" spans="1:60" outlineLevel="1" x14ac:dyDescent="0.2">
      <c r="A465" s="202"/>
      <c r="B465" s="169"/>
      <c r="C465" s="375"/>
      <c r="D465" s="376"/>
      <c r="E465" s="377"/>
      <c r="F465" s="378"/>
      <c r="G465" s="379"/>
      <c r="H465" s="184"/>
      <c r="I465" s="184"/>
      <c r="J465" s="184"/>
      <c r="K465" s="184"/>
      <c r="L465" s="185"/>
      <c r="M465" s="20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</row>
    <row r="466" spans="1:60" outlineLevel="1" x14ac:dyDescent="0.2">
      <c r="A466" s="202"/>
      <c r="B466" s="369" t="s">
        <v>251</v>
      </c>
      <c r="C466" s="370"/>
      <c r="D466" s="371"/>
      <c r="E466" s="372"/>
      <c r="F466" s="373"/>
      <c r="G466" s="374"/>
      <c r="H466" s="184"/>
      <c r="I466" s="184"/>
      <c r="J466" s="184"/>
      <c r="K466" s="184"/>
      <c r="L466" s="185"/>
      <c r="M466" s="20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>
        <v>0</v>
      </c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</row>
    <row r="467" spans="1:60" outlineLevel="1" x14ac:dyDescent="0.2">
      <c r="A467" s="203">
        <v>35</v>
      </c>
      <c r="B467" s="168" t="s">
        <v>252</v>
      </c>
      <c r="C467" s="189" t="s">
        <v>253</v>
      </c>
      <c r="D467" s="171" t="s">
        <v>29</v>
      </c>
      <c r="E467" s="177">
        <v>236.95</v>
      </c>
      <c r="F467" s="186">
        <v>0</v>
      </c>
      <c r="G467" s="184">
        <f>ROUND(E467*F467,2)</f>
        <v>0</v>
      </c>
      <c r="H467" s="184">
        <v>21</v>
      </c>
      <c r="I467" s="184">
        <f>G467*(1+H467/100)</f>
        <v>0</v>
      </c>
      <c r="J467" s="184">
        <v>2.2790000000000001E-2</v>
      </c>
      <c r="K467" s="184">
        <f>ROUND(E467*J467,2)</f>
        <v>5.4</v>
      </c>
      <c r="L467" s="185" t="s">
        <v>209</v>
      </c>
      <c r="M467" s="205" t="s">
        <v>1131</v>
      </c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 t="s">
        <v>1132</v>
      </c>
      <c r="AF467" s="155"/>
      <c r="AG467" s="155"/>
      <c r="AH467" s="155"/>
      <c r="AI467" s="155"/>
      <c r="AJ467" s="155"/>
      <c r="AK467" s="155"/>
      <c r="AL467" s="155"/>
      <c r="AM467" s="155">
        <v>21</v>
      </c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</row>
    <row r="468" spans="1:60" outlineLevel="1" x14ac:dyDescent="0.2">
      <c r="A468" s="202"/>
      <c r="B468" s="169"/>
      <c r="C468" s="190" t="s">
        <v>254</v>
      </c>
      <c r="D468" s="172"/>
      <c r="E468" s="178">
        <v>12.7</v>
      </c>
      <c r="F468" s="184"/>
      <c r="G468" s="184"/>
      <c r="H468" s="184"/>
      <c r="I468" s="184"/>
      <c r="J468" s="184"/>
      <c r="K468" s="184"/>
      <c r="L468" s="185"/>
      <c r="M468" s="20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</row>
    <row r="469" spans="1:60" outlineLevel="1" x14ac:dyDescent="0.2">
      <c r="A469" s="202"/>
      <c r="B469" s="169"/>
      <c r="C469" s="190" t="s">
        <v>255</v>
      </c>
      <c r="D469" s="172"/>
      <c r="E469" s="178">
        <v>51.55</v>
      </c>
      <c r="F469" s="184"/>
      <c r="G469" s="184"/>
      <c r="H469" s="184"/>
      <c r="I469" s="184"/>
      <c r="J469" s="184"/>
      <c r="K469" s="184"/>
      <c r="L469" s="185"/>
      <c r="M469" s="20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</row>
    <row r="470" spans="1:60" outlineLevel="1" x14ac:dyDescent="0.2">
      <c r="A470" s="202"/>
      <c r="B470" s="169"/>
      <c r="C470" s="190" t="s">
        <v>256</v>
      </c>
      <c r="D470" s="172"/>
      <c r="E470" s="178">
        <v>4.6500000000000004</v>
      </c>
      <c r="F470" s="184"/>
      <c r="G470" s="184"/>
      <c r="H470" s="184"/>
      <c r="I470" s="184"/>
      <c r="J470" s="184"/>
      <c r="K470" s="184"/>
      <c r="L470" s="185"/>
      <c r="M470" s="20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</row>
    <row r="471" spans="1:60" outlineLevel="1" x14ac:dyDescent="0.2">
      <c r="A471" s="202"/>
      <c r="B471" s="169"/>
      <c r="C471" s="190" t="s">
        <v>135</v>
      </c>
      <c r="D471" s="172"/>
      <c r="E471" s="178"/>
      <c r="F471" s="184"/>
      <c r="G471" s="184"/>
      <c r="H471" s="184"/>
      <c r="I471" s="184"/>
      <c r="J471" s="184"/>
      <c r="K471" s="184"/>
      <c r="L471" s="185"/>
      <c r="M471" s="20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</row>
    <row r="472" spans="1:60" outlineLevel="1" x14ac:dyDescent="0.2">
      <c r="A472" s="202"/>
      <c r="B472" s="169"/>
      <c r="C472" s="190" t="s">
        <v>257</v>
      </c>
      <c r="D472" s="172"/>
      <c r="E472" s="178">
        <v>24.5</v>
      </c>
      <c r="F472" s="184"/>
      <c r="G472" s="184"/>
      <c r="H472" s="184"/>
      <c r="I472" s="184"/>
      <c r="J472" s="184"/>
      <c r="K472" s="184"/>
      <c r="L472" s="185"/>
      <c r="M472" s="20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</row>
    <row r="473" spans="1:60" outlineLevel="1" x14ac:dyDescent="0.2">
      <c r="A473" s="202"/>
      <c r="B473" s="169"/>
      <c r="C473" s="190" t="s">
        <v>258</v>
      </c>
      <c r="D473" s="172"/>
      <c r="E473" s="178">
        <v>6.15</v>
      </c>
      <c r="F473" s="184"/>
      <c r="G473" s="184"/>
      <c r="H473" s="184"/>
      <c r="I473" s="184"/>
      <c r="J473" s="184"/>
      <c r="K473" s="184"/>
      <c r="L473" s="185"/>
      <c r="M473" s="20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</row>
    <row r="474" spans="1:60" outlineLevel="1" x14ac:dyDescent="0.2">
      <c r="A474" s="202"/>
      <c r="B474" s="169"/>
      <c r="C474" s="190" t="s">
        <v>135</v>
      </c>
      <c r="D474" s="172"/>
      <c r="E474" s="178"/>
      <c r="F474" s="184"/>
      <c r="G474" s="184"/>
      <c r="H474" s="184"/>
      <c r="I474" s="184"/>
      <c r="J474" s="184"/>
      <c r="K474" s="184"/>
      <c r="L474" s="185"/>
      <c r="M474" s="20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</row>
    <row r="475" spans="1:60" outlineLevel="1" x14ac:dyDescent="0.2">
      <c r="A475" s="202"/>
      <c r="B475" s="169"/>
      <c r="C475" s="190" t="s">
        <v>259</v>
      </c>
      <c r="D475" s="172"/>
      <c r="E475" s="178">
        <v>58.55</v>
      </c>
      <c r="F475" s="184"/>
      <c r="G475" s="184"/>
      <c r="H475" s="184"/>
      <c r="I475" s="184"/>
      <c r="J475" s="184"/>
      <c r="K475" s="184"/>
      <c r="L475" s="185"/>
      <c r="M475" s="20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</row>
    <row r="476" spans="1:60" outlineLevel="1" x14ac:dyDescent="0.2">
      <c r="A476" s="202"/>
      <c r="B476" s="169"/>
      <c r="C476" s="190" t="s">
        <v>260</v>
      </c>
      <c r="D476" s="172"/>
      <c r="E476" s="178">
        <v>3.25</v>
      </c>
      <c r="F476" s="184"/>
      <c r="G476" s="184"/>
      <c r="H476" s="184"/>
      <c r="I476" s="184"/>
      <c r="J476" s="184"/>
      <c r="K476" s="184"/>
      <c r="L476" s="185"/>
      <c r="M476" s="20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</row>
    <row r="477" spans="1:60" outlineLevel="1" x14ac:dyDescent="0.2">
      <c r="A477" s="202"/>
      <c r="B477" s="169"/>
      <c r="C477" s="190" t="s">
        <v>135</v>
      </c>
      <c r="D477" s="172"/>
      <c r="E477" s="178"/>
      <c r="F477" s="184"/>
      <c r="G477" s="184"/>
      <c r="H477" s="184"/>
      <c r="I477" s="184"/>
      <c r="J477" s="184"/>
      <c r="K477" s="184"/>
      <c r="L477" s="185"/>
      <c r="M477" s="20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</row>
    <row r="478" spans="1:60" outlineLevel="1" x14ac:dyDescent="0.2">
      <c r="A478" s="202"/>
      <c r="B478" s="169"/>
      <c r="C478" s="190" t="s">
        <v>261</v>
      </c>
      <c r="D478" s="172"/>
      <c r="E478" s="178">
        <v>34.75</v>
      </c>
      <c r="F478" s="184"/>
      <c r="G478" s="184"/>
      <c r="H478" s="184"/>
      <c r="I478" s="184"/>
      <c r="J478" s="184"/>
      <c r="K478" s="184"/>
      <c r="L478" s="185"/>
      <c r="M478" s="20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</row>
    <row r="479" spans="1:60" outlineLevel="1" x14ac:dyDescent="0.2">
      <c r="A479" s="202"/>
      <c r="B479" s="169"/>
      <c r="C479" s="190" t="s">
        <v>262</v>
      </c>
      <c r="D479" s="172"/>
      <c r="E479" s="178">
        <v>15.3</v>
      </c>
      <c r="F479" s="184"/>
      <c r="G479" s="184"/>
      <c r="H479" s="184"/>
      <c r="I479" s="184"/>
      <c r="J479" s="184"/>
      <c r="K479" s="184"/>
      <c r="L479" s="185"/>
      <c r="M479" s="20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</row>
    <row r="480" spans="1:60" outlineLevel="1" x14ac:dyDescent="0.2">
      <c r="A480" s="202"/>
      <c r="B480" s="169"/>
      <c r="C480" s="190" t="s">
        <v>263</v>
      </c>
      <c r="D480" s="172"/>
      <c r="E480" s="178">
        <v>12.05</v>
      </c>
      <c r="F480" s="184"/>
      <c r="G480" s="184"/>
      <c r="H480" s="184"/>
      <c r="I480" s="184"/>
      <c r="J480" s="184"/>
      <c r="K480" s="184"/>
      <c r="L480" s="185"/>
      <c r="M480" s="20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</row>
    <row r="481" spans="1:60" outlineLevel="1" x14ac:dyDescent="0.2">
      <c r="A481" s="202"/>
      <c r="B481" s="169"/>
      <c r="C481" s="190" t="s">
        <v>264</v>
      </c>
      <c r="D481" s="172"/>
      <c r="E481" s="178">
        <v>4.6500000000000004</v>
      </c>
      <c r="F481" s="184"/>
      <c r="G481" s="184"/>
      <c r="H481" s="184"/>
      <c r="I481" s="184"/>
      <c r="J481" s="184"/>
      <c r="K481" s="184"/>
      <c r="L481" s="185"/>
      <c r="M481" s="20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</row>
    <row r="482" spans="1:60" outlineLevel="1" x14ac:dyDescent="0.2">
      <c r="A482" s="202"/>
      <c r="B482" s="169"/>
      <c r="C482" s="190" t="s">
        <v>265</v>
      </c>
      <c r="D482" s="172"/>
      <c r="E482" s="178">
        <v>8.85</v>
      </c>
      <c r="F482" s="184"/>
      <c r="G482" s="184"/>
      <c r="H482" s="184"/>
      <c r="I482" s="184"/>
      <c r="J482" s="184"/>
      <c r="K482" s="184"/>
      <c r="L482" s="185"/>
      <c r="M482" s="20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</row>
    <row r="483" spans="1:60" outlineLevel="1" x14ac:dyDescent="0.2">
      <c r="A483" s="202"/>
      <c r="B483" s="169"/>
      <c r="C483" s="375"/>
      <c r="D483" s="376"/>
      <c r="E483" s="377"/>
      <c r="F483" s="378"/>
      <c r="G483" s="379"/>
      <c r="H483" s="184"/>
      <c r="I483" s="184"/>
      <c r="J483" s="184"/>
      <c r="K483" s="184"/>
      <c r="L483" s="185"/>
      <c r="M483" s="20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</row>
    <row r="484" spans="1:60" outlineLevel="1" x14ac:dyDescent="0.2">
      <c r="A484" s="202"/>
      <c r="B484" s="369" t="s">
        <v>266</v>
      </c>
      <c r="C484" s="370"/>
      <c r="D484" s="371"/>
      <c r="E484" s="372"/>
      <c r="F484" s="373"/>
      <c r="G484" s="374"/>
      <c r="H484" s="184"/>
      <c r="I484" s="184"/>
      <c r="J484" s="184"/>
      <c r="K484" s="184"/>
      <c r="L484" s="185"/>
      <c r="M484" s="20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>
        <v>1</v>
      </c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</row>
    <row r="485" spans="1:60" outlineLevel="1" x14ac:dyDescent="0.2">
      <c r="A485" s="203">
        <v>36</v>
      </c>
      <c r="B485" s="168" t="s">
        <v>267</v>
      </c>
      <c r="C485" s="189" t="s">
        <v>253</v>
      </c>
      <c r="D485" s="171" t="s">
        <v>29</v>
      </c>
      <c r="E485" s="177">
        <v>236.95</v>
      </c>
      <c r="F485" s="186">
        <v>0</v>
      </c>
      <c r="G485" s="184">
        <f>ROUND(E485*F485,2)</f>
        <v>0</v>
      </c>
      <c r="H485" s="184">
        <v>21</v>
      </c>
      <c r="I485" s="184">
        <f>G485*(1+H485/100)</f>
        <v>0</v>
      </c>
      <c r="J485" s="184">
        <v>1.7600000000000001E-3</v>
      </c>
      <c r="K485" s="184">
        <f>ROUND(E485*J485,2)</f>
        <v>0.42</v>
      </c>
      <c r="L485" s="185" t="s">
        <v>209</v>
      </c>
      <c r="M485" s="205" t="s">
        <v>1131</v>
      </c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 t="s">
        <v>1132</v>
      </c>
      <c r="AF485" s="155"/>
      <c r="AG485" s="155"/>
      <c r="AH485" s="155"/>
      <c r="AI485" s="155"/>
      <c r="AJ485" s="155"/>
      <c r="AK485" s="155"/>
      <c r="AL485" s="155"/>
      <c r="AM485" s="155">
        <v>21</v>
      </c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</row>
    <row r="486" spans="1:60" outlineLevel="1" x14ac:dyDescent="0.2">
      <c r="A486" s="202"/>
      <c r="B486" s="169"/>
      <c r="C486" s="190" t="s">
        <v>268</v>
      </c>
      <c r="D486" s="172"/>
      <c r="E486" s="178">
        <v>236.95</v>
      </c>
      <c r="F486" s="184"/>
      <c r="G486" s="184"/>
      <c r="H486" s="184"/>
      <c r="I486" s="184"/>
      <c r="J486" s="184"/>
      <c r="K486" s="184"/>
      <c r="L486" s="185"/>
      <c r="M486" s="20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</row>
    <row r="487" spans="1:60" outlineLevel="1" x14ac:dyDescent="0.2">
      <c r="A487" s="202"/>
      <c r="B487" s="169"/>
      <c r="C487" s="375"/>
      <c r="D487" s="376"/>
      <c r="E487" s="377"/>
      <c r="F487" s="378"/>
      <c r="G487" s="379"/>
      <c r="H487" s="184"/>
      <c r="I487" s="184"/>
      <c r="J487" s="184"/>
      <c r="K487" s="184"/>
      <c r="L487" s="185"/>
      <c r="M487" s="20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</row>
    <row r="488" spans="1:60" outlineLevel="1" x14ac:dyDescent="0.2">
      <c r="A488" s="202"/>
      <c r="B488" s="369" t="s">
        <v>269</v>
      </c>
      <c r="C488" s="370"/>
      <c r="D488" s="371"/>
      <c r="E488" s="372"/>
      <c r="F488" s="373"/>
      <c r="G488" s="374"/>
      <c r="H488" s="184"/>
      <c r="I488" s="184"/>
      <c r="J488" s="184"/>
      <c r="K488" s="184"/>
      <c r="L488" s="185"/>
      <c r="M488" s="20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>
        <v>0</v>
      </c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</row>
    <row r="489" spans="1:60" outlineLevel="1" x14ac:dyDescent="0.2">
      <c r="A489" s="202"/>
      <c r="B489" s="369" t="s">
        <v>270</v>
      </c>
      <c r="C489" s="370"/>
      <c r="D489" s="371"/>
      <c r="E489" s="372"/>
      <c r="F489" s="373"/>
      <c r="G489" s="374"/>
      <c r="H489" s="184"/>
      <c r="I489" s="184"/>
      <c r="J489" s="184"/>
      <c r="K489" s="184"/>
      <c r="L489" s="185"/>
      <c r="M489" s="20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 t="s">
        <v>1126</v>
      </c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</row>
    <row r="490" spans="1:60" outlineLevel="1" x14ac:dyDescent="0.2">
      <c r="A490" s="203">
        <v>37</v>
      </c>
      <c r="B490" s="168" t="s">
        <v>271</v>
      </c>
      <c r="C490" s="189" t="s">
        <v>253</v>
      </c>
      <c r="D490" s="171" t="s">
        <v>29</v>
      </c>
      <c r="E490" s="177">
        <v>236.95</v>
      </c>
      <c r="F490" s="186">
        <v>0</v>
      </c>
      <c r="G490" s="184">
        <f>ROUND(E490*F490,2)</f>
        <v>0</v>
      </c>
      <c r="H490" s="184">
        <v>21</v>
      </c>
      <c r="I490" s="184">
        <f>G490*(1+H490/100)</f>
        <v>0</v>
      </c>
      <c r="J490" s="184">
        <v>0</v>
      </c>
      <c r="K490" s="184">
        <f>ROUND(E490*J490,2)</f>
        <v>0</v>
      </c>
      <c r="L490" s="185" t="s">
        <v>209</v>
      </c>
      <c r="M490" s="205" t="s">
        <v>1131</v>
      </c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 t="s">
        <v>1132</v>
      </c>
      <c r="AF490" s="155"/>
      <c r="AG490" s="155"/>
      <c r="AH490" s="155"/>
      <c r="AI490" s="155"/>
      <c r="AJ490" s="155"/>
      <c r="AK490" s="155"/>
      <c r="AL490" s="155"/>
      <c r="AM490" s="155">
        <v>21</v>
      </c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</row>
    <row r="491" spans="1:60" outlineLevel="1" x14ac:dyDescent="0.2">
      <c r="A491" s="202"/>
      <c r="B491" s="169"/>
      <c r="C491" s="375"/>
      <c r="D491" s="376"/>
      <c r="E491" s="377"/>
      <c r="F491" s="378"/>
      <c r="G491" s="379"/>
      <c r="H491" s="184"/>
      <c r="I491" s="184"/>
      <c r="J491" s="184"/>
      <c r="K491" s="184"/>
      <c r="L491" s="185"/>
      <c r="M491" s="20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</row>
    <row r="492" spans="1:60" outlineLevel="1" x14ac:dyDescent="0.2">
      <c r="A492" s="203">
        <v>38</v>
      </c>
      <c r="B492" s="168" t="s">
        <v>272</v>
      </c>
      <c r="C492" s="189" t="s">
        <v>273</v>
      </c>
      <c r="D492" s="171" t="s">
        <v>1146</v>
      </c>
      <c r="E492" s="177">
        <v>158.5575</v>
      </c>
      <c r="F492" s="186">
        <v>0</v>
      </c>
      <c r="G492" s="184">
        <f>ROUND(E492*F492,2)</f>
        <v>0</v>
      </c>
      <c r="H492" s="184">
        <v>21</v>
      </c>
      <c r="I492" s="184">
        <f>G492*(1+H492/100)</f>
        <v>0</v>
      </c>
      <c r="J492" s="184">
        <v>3.8700000000000002E-3</v>
      </c>
      <c r="K492" s="184">
        <f>ROUND(E492*J492,2)</f>
        <v>0.61</v>
      </c>
      <c r="L492" s="185"/>
      <c r="M492" s="205" t="s">
        <v>128</v>
      </c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 t="s">
        <v>129</v>
      </c>
      <c r="AF492" s="155"/>
      <c r="AG492" s="155"/>
      <c r="AH492" s="155"/>
      <c r="AI492" s="155"/>
      <c r="AJ492" s="155"/>
      <c r="AK492" s="155"/>
      <c r="AL492" s="155"/>
      <c r="AM492" s="155">
        <v>21</v>
      </c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</row>
    <row r="493" spans="1:60" outlineLevel="1" x14ac:dyDescent="0.2">
      <c r="A493" s="202"/>
      <c r="B493" s="169"/>
      <c r="C493" s="190" t="s">
        <v>274</v>
      </c>
      <c r="D493" s="172"/>
      <c r="E493" s="178">
        <v>158.5575</v>
      </c>
      <c r="F493" s="184"/>
      <c r="G493" s="184"/>
      <c r="H493" s="184"/>
      <c r="I493" s="184"/>
      <c r="J493" s="184"/>
      <c r="K493" s="184"/>
      <c r="L493" s="185"/>
      <c r="M493" s="20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</row>
    <row r="494" spans="1:60" outlineLevel="1" x14ac:dyDescent="0.2">
      <c r="A494" s="202"/>
      <c r="B494" s="169"/>
      <c r="C494" s="375"/>
      <c r="D494" s="376"/>
      <c r="E494" s="377"/>
      <c r="F494" s="378"/>
      <c r="G494" s="379"/>
      <c r="H494" s="184"/>
      <c r="I494" s="184"/>
      <c r="J494" s="184"/>
      <c r="K494" s="184"/>
      <c r="L494" s="185"/>
      <c r="M494" s="20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</row>
    <row r="495" spans="1:60" outlineLevel="1" x14ac:dyDescent="0.2">
      <c r="A495" s="203">
        <v>39</v>
      </c>
      <c r="B495" s="168" t="s">
        <v>275</v>
      </c>
      <c r="C495" s="189" t="s">
        <v>276</v>
      </c>
      <c r="D495" s="171" t="s">
        <v>1146</v>
      </c>
      <c r="E495" s="177">
        <v>163.72499999999999</v>
      </c>
      <c r="F495" s="186">
        <v>0</v>
      </c>
      <c r="G495" s="184">
        <f>ROUND(E495*F495,2)</f>
        <v>0</v>
      </c>
      <c r="H495" s="184">
        <v>21</v>
      </c>
      <c r="I495" s="184">
        <f>G495*(1+H495/100)</f>
        <v>0</v>
      </c>
      <c r="J495" s="184">
        <v>3.8700000000000002E-3</v>
      </c>
      <c r="K495" s="184">
        <f>ROUND(E495*J495,2)</f>
        <v>0.63</v>
      </c>
      <c r="L495" s="185"/>
      <c r="M495" s="205" t="s">
        <v>128</v>
      </c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 t="s">
        <v>129</v>
      </c>
      <c r="AF495" s="155"/>
      <c r="AG495" s="155"/>
      <c r="AH495" s="155"/>
      <c r="AI495" s="155"/>
      <c r="AJ495" s="155"/>
      <c r="AK495" s="155"/>
      <c r="AL495" s="155"/>
      <c r="AM495" s="155">
        <v>21</v>
      </c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</row>
    <row r="496" spans="1:60" outlineLevel="1" x14ac:dyDescent="0.2">
      <c r="A496" s="202"/>
      <c r="B496" s="169"/>
      <c r="C496" s="190" t="s">
        <v>277</v>
      </c>
      <c r="D496" s="172"/>
      <c r="E496" s="178">
        <v>163.72499999999999</v>
      </c>
      <c r="F496" s="184"/>
      <c r="G496" s="184"/>
      <c r="H496" s="184"/>
      <c r="I496" s="184"/>
      <c r="J496" s="184"/>
      <c r="K496" s="184"/>
      <c r="L496" s="185"/>
      <c r="M496" s="20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</row>
    <row r="497" spans="1:60" outlineLevel="1" x14ac:dyDescent="0.2">
      <c r="A497" s="202"/>
      <c r="B497" s="169"/>
      <c r="C497" s="375"/>
      <c r="D497" s="376"/>
      <c r="E497" s="377"/>
      <c r="F497" s="378"/>
      <c r="G497" s="379"/>
      <c r="H497" s="184"/>
      <c r="I497" s="184"/>
      <c r="J497" s="184"/>
      <c r="K497" s="184"/>
      <c r="L497" s="185"/>
      <c r="M497" s="20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</row>
    <row r="498" spans="1:60" outlineLevel="1" x14ac:dyDescent="0.2">
      <c r="A498" s="203">
        <v>40</v>
      </c>
      <c r="B498" s="168" t="s">
        <v>278</v>
      </c>
      <c r="C498" s="189" t="s">
        <v>279</v>
      </c>
      <c r="D498" s="171" t="s">
        <v>29</v>
      </c>
      <c r="E498" s="177">
        <v>236.65</v>
      </c>
      <c r="F498" s="186">
        <v>0</v>
      </c>
      <c r="G498" s="184">
        <f>ROUND(E498*F498,2)</f>
        <v>0</v>
      </c>
      <c r="H498" s="184">
        <v>21</v>
      </c>
      <c r="I498" s="184">
        <f>G498*(1+H498/100)</f>
        <v>0</v>
      </c>
      <c r="J498" s="184">
        <v>3.7920000000000002E-2</v>
      </c>
      <c r="K498" s="184">
        <f>ROUND(E498*J498,2)</f>
        <v>8.9700000000000006</v>
      </c>
      <c r="L498" s="185"/>
      <c r="M498" s="205" t="s">
        <v>128</v>
      </c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 t="s">
        <v>129</v>
      </c>
      <c r="AF498" s="155"/>
      <c r="AG498" s="155"/>
      <c r="AH498" s="155"/>
      <c r="AI498" s="155"/>
      <c r="AJ498" s="155"/>
      <c r="AK498" s="155"/>
      <c r="AL498" s="155"/>
      <c r="AM498" s="155">
        <v>21</v>
      </c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</row>
    <row r="499" spans="1:60" outlineLevel="1" x14ac:dyDescent="0.2">
      <c r="A499" s="202"/>
      <c r="B499" s="169"/>
      <c r="C499" s="375"/>
      <c r="D499" s="376"/>
      <c r="E499" s="377"/>
      <c r="F499" s="378"/>
      <c r="G499" s="379"/>
      <c r="H499" s="184"/>
      <c r="I499" s="184"/>
      <c r="J499" s="184"/>
      <c r="K499" s="184"/>
      <c r="L499" s="185"/>
      <c r="M499" s="20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</row>
    <row r="500" spans="1:60" x14ac:dyDescent="0.2">
      <c r="A500" s="201" t="s">
        <v>1122</v>
      </c>
      <c r="B500" s="167" t="s">
        <v>1047</v>
      </c>
      <c r="C500" s="188" t="s">
        <v>1048</v>
      </c>
      <c r="D500" s="170"/>
      <c r="E500" s="176"/>
      <c r="F500" s="380">
        <f>SUM(G501:G502)</f>
        <v>0</v>
      </c>
      <c r="G500" s="381"/>
      <c r="H500" s="182"/>
      <c r="I500" s="182">
        <f>SUM(I501:I502)</f>
        <v>0</v>
      </c>
      <c r="J500" s="182"/>
      <c r="K500" s="182">
        <f>SUM(K501:K502)</f>
        <v>0</v>
      </c>
      <c r="L500" s="183"/>
      <c r="M500" s="204"/>
      <c r="AE500" t="s">
        <v>1123</v>
      </c>
    </row>
    <row r="501" spans="1:60" outlineLevel="1" x14ac:dyDescent="0.2">
      <c r="A501" s="203">
        <v>41</v>
      </c>
      <c r="B501" s="168" t="s">
        <v>280</v>
      </c>
      <c r="C501" s="189" t="s">
        <v>281</v>
      </c>
      <c r="D501" s="171" t="s">
        <v>185</v>
      </c>
      <c r="E501" s="177">
        <v>1</v>
      </c>
      <c r="F501" s="186">
        <v>0</v>
      </c>
      <c r="G501" s="184">
        <f>ROUND(E501*F501,2)</f>
        <v>0</v>
      </c>
      <c r="H501" s="184">
        <v>21</v>
      </c>
      <c r="I501" s="184">
        <f>G501*(1+H501/100)</f>
        <v>0</v>
      </c>
      <c r="J501" s="184">
        <v>0</v>
      </c>
      <c r="K501" s="184">
        <f>ROUND(E501*J501,2)</f>
        <v>0</v>
      </c>
      <c r="L501" s="185"/>
      <c r="M501" s="205" t="s">
        <v>128</v>
      </c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 t="s">
        <v>129</v>
      </c>
      <c r="AF501" s="155"/>
      <c r="AG501" s="155"/>
      <c r="AH501" s="155"/>
      <c r="AI501" s="155"/>
      <c r="AJ501" s="155"/>
      <c r="AK501" s="155"/>
      <c r="AL501" s="155"/>
      <c r="AM501" s="155">
        <v>21</v>
      </c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</row>
    <row r="502" spans="1:60" outlineLevel="1" x14ac:dyDescent="0.2">
      <c r="A502" s="202"/>
      <c r="B502" s="169"/>
      <c r="C502" s="375"/>
      <c r="D502" s="376"/>
      <c r="E502" s="377"/>
      <c r="F502" s="378"/>
      <c r="G502" s="379"/>
      <c r="H502" s="184"/>
      <c r="I502" s="184"/>
      <c r="J502" s="184"/>
      <c r="K502" s="184"/>
      <c r="L502" s="185"/>
      <c r="M502" s="20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</row>
    <row r="503" spans="1:60" x14ac:dyDescent="0.2">
      <c r="A503" s="201" t="s">
        <v>1122</v>
      </c>
      <c r="B503" s="167" t="s">
        <v>1049</v>
      </c>
      <c r="C503" s="188" t="s">
        <v>1050</v>
      </c>
      <c r="D503" s="170"/>
      <c r="E503" s="176"/>
      <c r="F503" s="380">
        <f>SUM(G504:G543)</f>
        <v>0</v>
      </c>
      <c r="G503" s="381"/>
      <c r="H503" s="182"/>
      <c r="I503" s="182">
        <f>SUM(I504:I543)</f>
        <v>0</v>
      </c>
      <c r="J503" s="182"/>
      <c r="K503" s="182">
        <f>SUM(K504:K543)</f>
        <v>0.08</v>
      </c>
      <c r="L503" s="183"/>
      <c r="M503" s="204"/>
      <c r="AE503" t="s">
        <v>1123</v>
      </c>
    </row>
    <row r="504" spans="1:60" outlineLevel="1" x14ac:dyDescent="0.2">
      <c r="A504" s="202"/>
      <c r="B504" s="382" t="s">
        <v>282</v>
      </c>
      <c r="C504" s="383"/>
      <c r="D504" s="384"/>
      <c r="E504" s="385"/>
      <c r="F504" s="386"/>
      <c r="G504" s="387"/>
      <c r="H504" s="184"/>
      <c r="I504" s="184"/>
      <c r="J504" s="184"/>
      <c r="K504" s="184"/>
      <c r="L504" s="185"/>
      <c r="M504" s="20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>
        <v>0</v>
      </c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</row>
    <row r="505" spans="1:60" ht="22.5" outlineLevel="1" x14ac:dyDescent="0.2">
      <c r="A505" s="202"/>
      <c r="B505" s="369" t="s">
        <v>285</v>
      </c>
      <c r="C505" s="370"/>
      <c r="D505" s="371"/>
      <c r="E505" s="372"/>
      <c r="F505" s="373"/>
      <c r="G505" s="374"/>
      <c r="H505" s="184"/>
      <c r="I505" s="184"/>
      <c r="J505" s="184"/>
      <c r="K505" s="184"/>
      <c r="L505" s="185"/>
      <c r="M505" s="20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 t="s">
        <v>1126</v>
      </c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60" t="str">
        <f>B505</f>
        <v>nebo vybourání otvorů průřezové plochy přes 4 m2 ve zdivu nadzákladovém, včetně pomocného lešení o výšce podlahy do 1900 mm a pro zatížení do 1,5 kPa  (150 kg/m2)</v>
      </c>
      <c r="BA505" s="155"/>
      <c r="BB505" s="155"/>
      <c r="BC505" s="155"/>
      <c r="BD505" s="155"/>
      <c r="BE505" s="155"/>
      <c r="BF505" s="155"/>
      <c r="BG505" s="155"/>
      <c r="BH505" s="155"/>
    </row>
    <row r="506" spans="1:60" ht="22.5" outlineLevel="1" x14ac:dyDescent="0.2">
      <c r="A506" s="203">
        <v>42</v>
      </c>
      <c r="B506" s="168" t="s">
        <v>286</v>
      </c>
      <c r="C506" s="189" t="s">
        <v>287</v>
      </c>
      <c r="D506" s="171" t="s">
        <v>1129</v>
      </c>
      <c r="E506" s="177">
        <v>4.59375</v>
      </c>
      <c r="F506" s="186">
        <v>0</v>
      </c>
      <c r="G506" s="184">
        <f>ROUND(E506*F506,2)</f>
        <v>0</v>
      </c>
      <c r="H506" s="184">
        <v>21</v>
      </c>
      <c r="I506" s="184">
        <f>G506*(1+H506/100)</f>
        <v>0</v>
      </c>
      <c r="J506" s="184">
        <v>1.1000000000000001E-3</v>
      </c>
      <c r="K506" s="184">
        <f>ROUND(E506*J506,2)</f>
        <v>0.01</v>
      </c>
      <c r="L506" s="185" t="s">
        <v>288</v>
      </c>
      <c r="M506" s="205" t="s">
        <v>1131</v>
      </c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 t="s">
        <v>1132</v>
      </c>
      <c r="AF506" s="155"/>
      <c r="AG506" s="155"/>
      <c r="AH506" s="155"/>
      <c r="AI506" s="155"/>
      <c r="AJ506" s="155"/>
      <c r="AK506" s="155"/>
      <c r="AL506" s="155"/>
      <c r="AM506" s="155">
        <v>21</v>
      </c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</row>
    <row r="507" spans="1:60" outlineLevel="1" x14ac:dyDescent="0.2">
      <c r="A507" s="202"/>
      <c r="B507" s="169"/>
      <c r="C507" s="190" t="s">
        <v>289</v>
      </c>
      <c r="D507" s="172"/>
      <c r="E507" s="178">
        <v>4.59375</v>
      </c>
      <c r="F507" s="184"/>
      <c r="G507" s="184"/>
      <c r="H507" s="184"/>
      <c r="I507" s="184"/>
      <c r="J507" s="184"/>
      <c r="K507" s="184"/>
      <c r="L507" s="185"/>
      <c r="M507" s="20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</row>
    <row r="508" spans="1:60" outlineLevel="1" x14ac:dyDescent="0.2">
      <c r="A508" s="202"/>
      <c r="B508" s="169"/>
      <c r="C508" s="375"/>
      <c r="D508" s="376"/>
      <c r="E508" s="377"/>
      <c r="F508" s="378"/>
      <c r="G508" s="379"/>
      <c r="H508" s="184"/>
      <c r="I508" s="184"/>
      <c r="J508" s="184"/>
      <c r="K508" s="184"/>
      <c r="L508" s="185"/>
      <c r="M508" s="20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</row>
    <row r="509" spans="1:60" outlineLevel="1" x14ac:dyDescent="0.2">
      <c r="A509" s="202"/>
      <c r="B509" s="369" t="s">
        <v>290</v>
      </c>
      <c r="C509" s="370"/>
      <c r="D509" s="371"/>
      <c r="E509" s="372"/>
      <c r="F509" s="373"/>
      <c r="G509" s="374"/>
      <c r="H509" s="184"/>
      <c r="I509" s="184"/>
      <c r="J509" s="184"/>
      <c r="K509" s="184"/>
      <c r="L509" s="185"/>
      <c r="M509" s="20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>
        <v>0</v>
      </c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</row>
    <row r="510" spans="1:60" outlineLevel="1" x14ac:dyDescent="0.2">
      <c r="A510" s="202"/>
      <c r="B510" s="369" t="s">
        <v>291</v>
      </c>
      <c r="C510" s="370"/>
      <c r="D510" s="371"/>
      <c r="E510" s="372"/>
      <c r="F510" s="373"/>
      <c r="G510" s="374"/>
      <c r="H510" s="184"/>
      <c r="I510" s="184"/>
      <c r="J510" s="184"/>
      <c r="K510" s="184"/>
      <c r="L510" s="185"/>
      <c r="M510" s="20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 t="s">
        <v>1126</v>
      </c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</row>
    <row r="511" spans="1:60" outlineLevel="1" x14ac:dyDescent="0.2">
      <c r="A511" s="203">
        <v>43</v>
      </c>
      <c r="B511" s="168" t="s">
        <v>292</v>
      </c>
      <c r="C511" s="189" t="s">
        <v>293</v>
      </c>
      <c r="D511" s="171" t="s">
        <v>1146</v>
      </c>
      <c r="E511" s="177">
        <v>1.7424999999999999</v>
      </c>
      <c r="F511" s="186">
        <v>0</v>
      </c>
      <c r="G511" s="184">
        <f>ROUND(E511*F511,2)</f>
        <v>0</v>
      </c>
      <c r="H511" s="184">
        <v>21</v>
      </c>
      <c r="I511" s="184">
        <f>G511*(1+H511/100)</f>
        <v>0</v>
      </c>
      <c r="J511" s="184">
        <v>6.7000000000000002E-4</v>
      </c>
      <c r="K511" s="184">
        <f>ROUND(E511*J511,2)</f>
        <v>0</v>
      </c>
      <c r="L511" s="185" t="s">
        <v>288</v>
      </c>
      <c r="M511" s="205" t="s">
        <v>1131</v>
      </c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 t="s">
        <v>1132</v>
      </c>
      <c r="AF511" s="155"/>
      <c r="AG511" s="155"/>
      <c r="AH511" s="155"/>
      <c r="AI511" s="155"/>
      <c r="AJ511" s="155"/>
      <c r="AK511" s="155"/>
      <c r="AL511" s="155"/>
      <c r="AM511" s="155">
        <v>21</v>
      </c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</row>
    <row r="512" spans="1:60" outlineLevel="1" x14ac:dyDescent="0.2">
      <c r="A512" s="202"/>
      <c r="B512" s="169"/>
      <c r="C512" s="190" t="s">
        <v>294</v>
      </c>
      <c r="D512" s="172"/>
      <c r="E512" s="178">
        <v>1.7424999999999999</v>
      </c>
      <c r="F512" s="184"/>
      <c r="G512" s="184"/>
      <c r="H512" s="184"/>
      <c r="I512" s="184"/>
      <c r="J512" s="184"/>
      <c r="K512" s="184"/>
      <c r="L512" s="185"/>
      <c r="M512" s="20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</row>
    <row r="513" spans="1:60" outlineLevel="1" x14ac:dyDescent="0.2">
      <c r="A513" s="202"/>
      <c r="B513" s="169"/>
      <c r="C513" s="375"/>
      <c r="D513" s="376"/>
      <c r="E513" s="377"/>
      <c r="F513" s="378"/>
      <c r="G513" s="379"/>
      <c r="H513" s="184"/>
      <c r="I513" s="184"/>
      <c r="J513" s="184"/>
      <c r="K513" s="184"/>
      <c r="L513" s="185"/>
      <c r="M513" s="20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</row>
    <row r="514" spans="1:60" outlineLevel="1" x14ac:dyDescent="0.2">
      <c r="A514" s="202"/>
      <c r="B514" s="369" t="s">
        <v>295</v>
      </c>
      <c r="C514" s="370"/>
      <c r="D514" s="371"/>
      <c r="E514" s="372"/>
      <c r="F514" s="373"/>
      <c r="G514" s="374"/>
      <c r="H514" s="184"/>
      <c r="I514" s="184"/>
      <c r="J514" s="184"/>
      <c r="K514" s="184"/>
      <c r="L514" s="185"/>
      <c r="M514" s="20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>
        <v>0</v>
      </c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</row>
    <row r="515" spans="1:60" outlineLevel="1" x14ac:dyDescent="0.2">
      <c r="A515" s="202"/>
      <c r="B515" s="369" t="s">
        <v>296</v>
      </c>
      <c r="C515" s="370"/>
      <c r="D515" s="371"/>
      <c r="E515" s="372"/>
      <c r="F515" s="373"/>
      <c r="G515" s="374"/>
      <c r="H515" s="184"/>
      <c r="I515" s="184"/>
      <c r="J515" s="184"/>
      <c r="K515" s="184"/>
      <c r="L515" s="185"/>
      <c r="M515" s="20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 t="s">
        <v>1126</v>
      </c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</row>
    <row r="516" spans="1:60" outlineLevel="1" x14ac:dyDescent="0.2">
      <c r="A516" s="203">
        <v>44</v>
      </c>
      <c r="B516" s="168" t="s">
        <v>297</v>
      </c>
      <c r="C516" s="189" t="s">
        <v>298</v>
      </c>
      <c r="D516" s="171" t="s">
        <v>1139</v>
      </c>
      <c r="E516" s="177">
        <v>18</v>
      </c>
      <c r="F516" s="186">
        <v>0</v>
      </c>
      <c r="G516" s="184">
        <f>ROUND(E516*F516,2)</f>
        <v>0</v>
      </c>
      <c r="H516" s="184">
        <v>21</v>
      </c>
      <c r="I516" s="184">
        <f>G516*(1+H516/100)</f>
        <v>0</v>
      </c>
      <c r="J516" s="184">
        <v>0</v>
      </c>
      <c r="K516" s="184">
        <f>ROUND(E516*J516,2)</f>
        <v>0</v>
      </c>
      <c r="L516" s="185" t="s">
        <v>288</v>
      </c>
      <c r="M516" s="205" t="s">
        <v>1131</v>
      </c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 t="s">
        <v>1132</v>
      </c>
      <c r="AF516" s="155"/>
      <c r="AG516" s="155"/>
      <c r="AH516" s="155"/>
      <c r="AI516" s="155"/>
      <c r="AJ516" s="155"/>
      <c r="AK516" s="155"/>
      <c r="AL516" s="155"/>
      <c r="AM516" s="155">
        <v>21</v>
      </c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</row>
    <row r="517" spans="1:60" outlineLevel="1" x14ac:dyDescent="0.2">
      <c r="A517" s="202"/>
      <c r="B517" s="169"/>
      <c r="C517" s="190" t="s">
        <v>299</v>
      </c>
      <c r="D517" s="172"/>
      <c r="E517" s="178">
        <v>18</v>
      </c>
      <c r="F517" s="184"/>
      <c r="G517" s="184"/>
      <c r="H517" s="184"/>
      <c r="I517" s="184"/>
      <c r="J517" s="184"/>
      <c r="K517" s="184"/>
      <c r="L517" s="185"/>
      <c r="M517" s="20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</row>
    <row r="518" spans="1:60" outlineLevel="1" x14ac:dyDescent="0.2">
      <c r="A518" s="202"/>
      <c r="B518" s="169"/>
      <c r="C518" s="375"/>
      <c r="D518" s="376"/>
      <c r="E518" s="377"/>
      <c r="F518" s="378"/>
      <c r="G518" s="379"/>
      <c r="H518" s="184"/>
      <c r="I518" s="184"/>
      <c r="J518" s="184"/>
      <c r="K518" s="184"/>
      <c r="L518" s="185"/>
      <c r="M518" s="20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</row>
    <row r="519" spans="1:60" outlineLevel="1" x14ac:dyDescent="0.2">
      <c r="A519" s="203">
        <v>45</v>
      </c>
      <c r="B519" s="168" t="s">
        <v>300</v>
      </c>
      <c r="C519" s="189" t="s">
        <v>301</v>
      </c>
      <c r="D519" s="171" t="s">
        <v>1139</v>
      </c>
      <c r="E519" s="177">
        <v>9</v>
      </c>
      <c r="F519" s="186">
        <v>0</v>
      </c>
      <c r="G519" s="184">
        <f>ROUND(E519*F519,2)</f>
        <v>0</v>
      </c>
      <c r="H519" s="184">
        <v>21</v>
      </c>
      <c r="I519" s="184">
        <f>G519*(1+H519/100)</f>
        <v>0</v>
      </c>
      <c r="J519" s="184">
        <v>0</v>
      </c>
      <c r="K519" s="184">
        <f>ROUND(E519*J519,2)</f>
        <v>0</v>
      </c>
      <c r="L519" s="185" t="s">
        <v>288</v>
      </c>
      <c r="M519" s="205" t="s">
        <v>1131</v>
      </c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 t="s">
        <v>1132</v>
      </c>
      <c r="AF519" s="155"/>
      <c r="AG519" s="155"/>
      <c r="AH519" s="155"/>
      <c r="AI519" s="155"/>
      <c r="AJ519" s="155"/>
      <c r="AK519" s="155"/>
      <c r="AL519" s="155"/>
      <c r="AM519" s="155">
        <v>21</v>
      </c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</row>
    <row r="520" spans="1:60" outlineLevel="1" x14ac:dyDescent="0.2">
      <c r="A520" s="202"/>
      <c r="B520" s="169"/>
      <c r="C520" s="190" t="s">
        <v>302</v>
      </c>
      <c r="D520" s="172"/>
      <c r="E520" s="178">
        <v>9</v>
      </c>
      <c r="F520" s="184"/>
      <c r="G520" s="184"/>
      <c r="H520" s="184"/>
      <c r="I520" s="184"/>
      <c r="J520" s="184"/>
      <c r="K520" s="184"/>
      <c r="L520" s="185"/>
      <c r="M520" s="20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</row>
    <row r="521" spans="1:60" outlineLevel="1" x14ac:dyDescent="0.2">
      <c r="A521" s="202"/>
      <c r="B521" s="169"/>
      <c r="C521" s="375"/>
      <c r="D521" s="376"/>
      <c r="E521" s="377"/>
      <c r="F521" s="378"/>
      <c r="G521" s="379"/>
      <c r="H521" s="184"/>
      <c r="I521" s="184"/>
      <c r="J521" s="184"/>
      <c r="K521" s="184"/>
      <c r="L521" s="185"/>
      <c r="M521" s="20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</row>
    <row r="522" spans="1:60" outlineLevel="1" x14ac:dyDescent="0.2">
      <c r="A522" s="202"/>
      <c r="B522" s="369" t="s">
        <v>303</v>
      </c>
      <c r="C522" s="370"/>
      <c r="D522" s="371"/>
      <c r="E522" s="372"/>
      <c r="F522" s="373"/>
      <c r="G522" s="374"/>
      <c r="H522" s="184"/>
      <c r="I522" s="184"/>
      <c r="J522" s="184"/>
      <c r="K522" s="184"/>
      <c r="L522" s="185"/>
      <c r="M522" s="20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>
        <v>0</v>
      </c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</row>
    <row r="523" spans="1:60" outlineLevel="1" x14ac:dyDescent="0.2">
      <c r="A523" s="202"/>
      <c r="B523" s="369" t="s">
        <v>304</v>
      </c>
      <c r="C523" s="370"/>
      <c r="D523" s="371"/>
      <c r="E523" s="372"/>
      <c r="F523" s="373"/>
      <c r="G523" s="374"/>
      <c r="H523" s="184"/>
      <c r="I523" s="184"/>
      <c r="J523" s="184"/>
      <c r="K523" s="184"/>
      <c r="L523" s="185"/>
      <c r="M523" s="20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 t="s">
        <v>1126</v>
      </c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</row>
    <row r="524" spans="1:60" outlineLevel="1" x14ac:dyDescent="0.2">
      <c r="A524" s="203">
        <v>46</v>
      </c>
      <c r="B524" s="168" t="s">
        <v>305</v>
      </c>
      <c r="C524" s="189" t="s">
        <v>306</v>
      </c>
      <c r="D524" s="171" t="s">
        <v>1146</v>
      </c>
      <c r="E524" s="177">
        <v>11.65</v>
      </c>
      <c r="F524" s="186">
        <v>0</v>
      </c>
      <c r="G524" s="184">
        <f>ROUND(E524*F524,2)</f>
        <v>0</v>
      </c>
      <c r="H524" s="184">
        <v>21</v>
      </c>
      <c r="I524" s="184">
        <f>G524*(1+H524/100)</f>
        <v>0</v>
      </c>
      <c r="J524" s="184">
        <v>2.1900000000000001E-3</v>
      </c>
      <c r="K524" s="184">
        <f>ROUND(E524*J524,2)</f>
        <v>0.03</v>
      </c>
      <c r="L524" s="185" t="s">
        <v>288</v>
      </c>
      <c r="M524" s="205" t="s">
        <v>1131</v>
      </c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 t="s">
        <v>1132</v>
      </c>
      <c r="AF524" s="155"/>
      <c r="AG524" s="155"/>
      <c r="AH524" s="155"/>
      <c r="AI524" s="155"/>
      <c r="AJ524" s="155"/>
      <c r="AK524" s="155"/>
      <c r="AL524" s="155"/>
      <c r="AM524" s="155">
        <v>21</v>
      </c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</row>
    <row r="525" spans="1:60" outlineLevel="1" x14ac:dyDescent="0.2">
      <c r="A525" s="202"/>
      <c r="B525" s="169"/>
      <c r="C525" s="190" t="s">
        <v>307</v>
      </c>
      <c r="D525" s="172"/>
      <c r="E525" s="178">
        <v>1.53</v>
      </c>
      <c r="F525" s="184"/>
      <c r="G525" s="184"/>
      <c r="H525" s="184"/>
      <c r="I525" s="184"/>
      <c r="J525" s="184"/>
      <c r="K525" s="184"/>
      <c r="L525" s="185"/>
      <c r="M525" s="20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</row>
    <row r="526" spans="1:60" outlineLevel="1" x14ac:dyDescent="0.2">
      <c r="A526" s="202"/>
      <c r="B526" s="169"/>
      <c r="C526" s="190" t="s">
        <v>308</v>
      </c>
      <c r="D526" s="172"/>
      <c r="E526" s="178">
        <v>10.119999999999999</v>
      </c>
      <c r="F526" s="184"/>
      <c r="G526" s="184"/>
      <c r="H526" s="184"/>
      <c r="I526" s="184"/>
      <c r="J526" s="184"/>
      <c r="K526" s="184"/>
      <c r="L526" s="185"/>
      <c r="M526" s="20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</row>
    <row r="527" spans="1:60" outlineLevel="1" x14ac:dyDescent="0.2">
      <c r="A527" s="202"/>
      <c r="B527" s="169"/>
      <c r="C527" s="375"/>
      <c r="D527" s="376"/>
      <c r="E527" s="377"/>
      <c r="F527" s="378"/>
      <c r="G527" s="379"/>
      <c r="H527" s="184"/>
      <c r="I527" s="184"/>
      <c r="J527" s="184"/>
      <c r="K527" s="184"/>
      <c r="L527" s="185"/>
      <c r="M527" s="20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</row>
    <row r="528" spans="1:60" outlineLevel="1" x14ac:dyDescent="0.2">
      <c r="A528" s="203">
        <v>47</v>
      </c>
      <c r="B528" s="168" t="s">
        <v>309</v>
      </c>
      <c r="C528" s="189" t="s">
        <v>310</v>
      </c>
      <c r="D528" s="171" t="s">
        <v>1146</v>
      </c>
      <c r="E528" s="177">
        <v>23.78</v>
      </c>
      <c r="F528" s="186">
        <v>0</v>
      </c>
      <c r="G528" s="184">
        <f>ROUND(E528*F528,2)</f>
        <v>0</v>
      </c>
      <c r="H528" s="184">
        <v>21</v>
      </c>
      <c r="I528" s="184">
        <f>G528*(1+H528/100)</f>
        <v>0</v>
      </c>
      <c r="J528" s="184">
        <v>9.2000000000000003E-4</v>
      </c>
      <c r="K528" s="184">
        <f>ROUND(E528*J528,2)</f>
        <v>0.02</v>
      </c>
      <c r="L528" s="185" t="s">
        <v>288</v>
      </c>
      <c r="M528" s="205" t="s">
        <v>1131</v>
      </c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 t="s">
        <v>1132</v>
      </c>
      <c r="AF528" s="155"/>
      <c r="AG528" s="155"/>
      <c r="AH528" s="155"/>
      <c r="AI528" s="155"/>
      <c r="AJ528" s="155"/>
      <c r="AK528" s="155"/>
      <c r="AL528" s="155"/>
      <c r="AM528" s="155">
        <v>21</v>
      </c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</row>
    <row r="529" spans="1:60" outlineLevel="1" x14ac:dyDescent="0.2">
      <c r="A529" s="202"/>
      <c r="B529" s="169"/>
      <c r="C529" s="190" t="s">
        <v>1152</v>
      </c>
      <c r="D529" s="172"/>
      <c r="E529" s="178">
        <v>23.78</v>
      </c>
      <c r="F529" s="184"/>
      <c r="G529" s="184"/>
      <c r="H529" s="184"/>
      <c r="I529" s="184"/>
      <c r="J529" s="184"/>
      <c r="K529" s="184"/>
      <c r="L529" s="185"/>
      <c r="M529" s="20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</row>
    <row r="530" spans="1:60" outlineLevel="1" x14ac:dyDescent="0.2">
      <c r="A530" s="202"/>
      <c r="B530" s="169"/>
      <c r="C530" s="375"/>
      <c r="D530" s="376"/>
      <c r="E530" s="377"/>
      <c r="F530" s="378"/>
      <c r="G530" s="379"/>
      <c r="H530" s="184"/>
      <c r="I530" s="184"/>
      <c r="J530" s="184"/>
      <c r="K530" s="184"/>
      <c r="L530" s="185"/>
      <c r="M530" s="20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</row>
    <row r="531" spans="1:60" outlineLevel="1" x14ac:dyDescent="0.2">
      <c r="A531" s="202"/>
      <c r="B531" s="369" t="s">
        <v>311</v>
      </c>
      <c r="C531" s="370"/>
      <c r="D531" s="371"/>
      <c r="E531" s="372"/>
      <c r="F531" s="373"/>
      <c r="G531" s="374"/>
      <c r="H531" s="184"/>
      <c r="I531" s="184"/>
      <c r="J531" s="184"/>
      <c r="K531" s="184"/>
      <c r="L531" s="185"/>
      <c r="M531" s="20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>
        <v>0</v>
      </c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</row>
    <row r="532" spans="1:60" outlineLevel="1" x14ac:dyDescent="0.2">
      <c r="A532" s="202"/>
      <c r="B532" s="369" t="s">
        <v>312</v>
      </c>
      <c r="C532" s="370"/>
      <c r="D532" s="371"/>
      <c r="E532" s="372"/>
      <c r="F532" s="373"/>
      <c r="G532" s="374"/>
      <c r="H532" s="184"/>
      <c r="I532" s="184"/>
      <c r="J532" s="184"/>
      <c r="K532" s="184"/>
      <c r="L532" s="185"/>
      <c r="M532" s="20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 t="s">
        <v>1126</v>
      </c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</row>
    <row r="533" spans="1:60" outlineLevel="1" x14ac:dyDescent="0.2">
      <c r="A533" s="203">
        <v>48</v>
      </c>
      <c r="B533" s="168" t="s">
        <v>313</v>
      </c>
      <c r="C533" s="189" t="s">
        <v>314</v>
      </c>
      <c r="D533" s="171" t="s">
        <v>1139</v>
      </c>
      <c r="E533" s="177">
        <v>8</v>
      </c>
      <c r="F533" s="186">
        <v>0</v>
      </c>
      <c r="G533" s="184">
        <f>ROUND(E533*F533,2)</f>
        <v>0</v>
      </c>
      <c r="H533" s="184">
        <v>21</v>
      </c>
      <c r="I533" s="184">
        <f>G533*(1+H533/100)</f>
        <v>0</v>
      </c>
      <c r="J533" s="184">
        <v>0</v>
      </c>
      <c r="K533" s="184">
        <f>ROUND(E533*J533,2)</f>
        <v>0</v>
      </c>
      <c r="L533" s="185" t="s">
        <v>288</v>
      </c>
      <c r="M533" s="205" t="s">
        <v>1131</v>
      </c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 t="s">
        <v>1132</v>
      </c>
      <c r="AF533" s="155"/>
      <c r="AG533" s="155"/>
      <c r="AH533" s="155"/>
      <c r="AI533" s="155"/>
      <c r="AJ533" s="155"/>
      <c r="AK533" s="155"/>
      <c r="AL533" s="155"/>
      <c r="AM533" s="155">
        <v>21</v>
      </c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</row>
    <row r="534" spans="1:60" outlineLevel="1" x14ac:dyDescent="0.2">
      <c r="A534" s="202"/>
      <c r="B534" s="169"/>
      <c r="C534" s="375"/>
      <c r="D534" s="376"/>
      <c r="E534" s="377"/>
      <c r="F534" s="378"/>
      <c r="G534" s="379"/>
      <c r="H534" s="184"/>
      <c r="I534" s="184"/>
      <c r="J534" s="184"/>
      <c r="K534" s="184"/>
      <c r="L534" s="185"/>
      <c r="M534" s="20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</row>
    <row r="535" spans="1:60" outlineLevel="1" x14ac:dyDescent="0.2">
      <c r="A535" s="202"/>
      <c r="B535" s="369" t="s">
        <v>315</v>
      </c>
      <c r="C535" s="370"/>
      <c r="D535" s="371"/>
      <c r="E535" s="372"/>
      <c r="F535" s="373"/>
      <c r="G535" s="374"/>
      <c r="H535" s="184"/>
      <c r="I535" s="184"/>
      <c r="J535" s="184"/>
      <c r="K535" s="184"/>
      <c r="L535" s="185"/>
      <c r="M535" s="20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>
        <v>0</v>
      </c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</row>
    <row r="536" spans="1:60" outlineLevel="1" x14ac:dyDescent="0.2">
      <c r="A536" s="202"/>
      <c r="B536" s="369" t="s">
        <v>316</v>
      </c>
      <c r="C536" s="370"/>
      <c r="D536" s="371"/>
      <c r="E536" s="372"/>
      <c r="F536" s="373"/>
      <c r="G536" s="374"/>
      <c r="H536" s="184"/>
      <c r="I536" s="184"/>
      <c r="J536" s="184"/>
      <c r="K536" s="184"/>
      <c r="L536" s="185"/>
      <c r="M536" s="20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>
        <v>1</v>
      </c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</row>
    <row r="537" spans="1:60" outlineLevel="1" x14ac:dyDescent="0.2">
      <c r="A537" s="203">
        <v>49</v>
      </c>
      <c r="B537" s="168" t="s">
        <v>317</v>
      </c>
      <c r="C537" s="189" t="s">
        <v>318</v>
      </c>
      <c r="D537" s="171" t="s">
        <v>1146</v>
      </c>
      <c r="E537" s="177">
        <v>24.215</v>
      </c>
      <c r="F537" s="186">
        <v>0</v>
      </c>
      <c r="G537" s="184">
        <f>ROUND(E537*F537,2)</f>
        <v>0</v>
      </c>
      <c r="H537" s="184">
        <v>21</v>
      </c>
      <c r="I537" s="184">
        <f>G537*(1+H537/100)</f>
        <v>0</v>
      </c>
      <c r="J537" s="184">
        <v>8.3000000000000001E-4</v>
      </c>
      <c r="K537" s="184">
        <f>ROUND(E537*J537,2)</f>
        <v>0.02</v>
      </c>
      <c r="L537" s="185" t="s">
        <v>288</v>
      </c>
      <c r="M537" s="205" t="s">
        <v>1131</v>
      </c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 t="s">
        <v>1132</v>
      </c>
      <c r="AF537" s="155"/>
      <c r="AG537" s="155"/>
      <c r="AH537" s="155"/>
      <c r="AI537" s="155"/>
      <c r="AJ537" s="155"/>
      <c r="AK537" s="155"/>
      <c r="AL537" s="155"/>
      <c r="AM537" s="155">
        <v>21</v>
      </c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</row>
    <row r="538" spans="1:60" outlineLevel="1" x14ac:dyDescent="0.2">
      <c r="A538" s="202"/>
      <c r="B538" s="169"/>
      <c r="C538" s="190" t="s">
        <v>319</v>
      </c>
      <c r="D538" s="172"/>
      <c r="E538" s="178">
        <v>3.4874999999999998</v>
      </c>
      <c r="F538" s="184"/>
      <c r="G538" s="184"/>
      <c r="H538" s="184"/>
      <c r="I538" s="184"/>
      <c r="J538" s="184"/>
      <c r="K538" s="184"/>
      <c r="L538" s="185"/>
      <c r="M538" s="20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</row>
    <row r="539" spans="1:60" outlineLevel="1" x14ac:dyDescent="0.2">
      <c r="A539" s="202"/>
      <c r="B539" s="169"/>
      <c r="C539" s="190" t="s">
        <v>320</v>
      </c>
      <c r="D539" s="172"/>
      <c r="E539" s="178">
        <v>7.7</v>
      </c>
      <c r="F539" s="184"/>
      <c r="G539" s="184"/>
      <c r="H539" s="184"/>
      <c r="I539" s="184"/>
      <c r="J539" s="184"/>
      <c r="K539" s="184"/>
      <c r="L539" s="185"/>
      <c r="M539" s="20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</row>
    <row r="540" spans="1:60" outlineLevel="1" x14ac:dyDescent="0.2">
      <c r="A540" s="202"/>
      <c r="B540" s="169"/>
      <c r="C540" s="190" t="s">
        <v>321</v>
      </c>
      <c r="D540" s="172"/>
      <c r="E540" s="178">
        <v>4.37</v>
      </c>
      <c r="F540" s="184"/>
      <c r="G540" s="184"/>
      <c r="H540" s="184"/>
      <c r="I540" s="184"/>
      <c r="J540" s="184"/>
      <c r="K540" s="184"/>
      <c r="L540" s="185"/>
      <c r="M540" s="20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</row>
    <row r="541" spans="1:60" outlineLevel="1" x14ac:dyDescent="0.2">
      <c r="A541" s="202"/>
      <c r="B541" s="169"/>
      <c r="C541" s="190" t="s">
        <v>322</v>
      </c>
      <c r="D541" s="172"/>
      <c r="E541" s="178">
        <v>3.4874999999999998</v>
      </c>
      <c r="F541" s="184"/>
      <c r="G541" s="184"/>
      <c r="H541" s="184"/>
      <c r="I541" s="184"/>
      <c r="J541" s="184"/>
      <c r="K541" s="184"/>
      <c r="L541" s="185"/>
      <c r="M541" s="20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</row>
    <row r="542" spans="1:60" outlineLevel="1" x14ac:dyDescent="0.2">
      <c r="A542" s="202"/>
      <c r="B542" s="169"/>
      <c r="C542" s="190" t="s">
        <v>323</v>
      </c>
      <c r="D542" s="172"/>
      <c r="E542" s="178">
        <v>5.17</v>
      </c>
      <c r="F542" s="184"/>
      <c r="G542" s="184"/>
      <c r="H542" s="184"/>
      <c r="I542" s="184"/>
      <c r="J542" s="184"/>
      <c r="K542" s="184"/>
      <c r="L542" s="185"/>
      <c r="M542" s="20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</row>
    <row r="543" spans="1:60" outlineLevel="1" x14ac:dyDescent="0.2">
      <c r="A543" s="202"/>
      <c r="B543" s="169"/>
      <c r="C543" s="375"/>
      <c r="D543" s="376"/>
      <c r="E543" s="377"/>
      <c r="F543" s="378"/>
      <c r="G543" s="379"/>
      <c r="H543" s="184"/>
      <c r="I543" s="184"/>
      <c r="J543" s="184"/>
      <c r="K543" s="184"/>
      <c r="L543" s="185"/>
      <c r="M543" s="20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</row>
    <row r="544" spans="1:60" x14ac:dyDescent="0.2">
      <c r="A544" s="201" t="s">
        <v>1122</v>
      </c>
      <c r="B544" s="167" t="s">
        <v>1051</v>
      </c>
      <c r="C544" s="188" t="s">
        <v>1052</v>
      </c>
      <c r="D544" s="170"/>
      <c r="E544" s="176"/>
      <c r="F544" s="380">
        <f>SUM(G545:G549)</f>
        <v>0</v>
      </c>
      <c r="G544" s="381"/>
      <c r="H544" s="182"/>
      <c r="I544" s="182">
        <f>SUM(I545:I549)</f>
        <v>0</v>
      </c>
      <c r="J544" s="182"/>
      <c r="K544" s="182">
        <f>SUM(K545:K549)</f>
        <v>0</v>
      </c>
      <c r="L544" s="183"/>
      <c r="M544" s="204"/>
      <c r="AE544" t="s">
        <v>1123</v>
      </c>
    </row>
    <row r="545" spans="1:60" outlineLevel="1" x14ac:dyDescent="0.2">
      <c r="A545" s="202"/>
      <c r="B545" s="382" t="s">
        <v>324</v>
      </c>
      <c r="C545" s="383"/>
      <c r="D545" s="384"/>
      <c r="E545" s="385"/>
      <c r="F545" s="386"/>
      <c r="G545" s="387"/>
      <c r="H545" s="184"/>
      <c r="I545" s="184"/>
      <c r="J545" s="184"/>
      <c r="K545" s="184"/>
      <c r="L545" s="185"/>
      <c r="M545" s="20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>
        <v>0</v>
      </c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</row>
    <row r="546" spans="1:60" outlineLevel="1" x14ac:dyDescent="0.2">
      <c r="A546" s="202"/>
      <c r="B546" s="369" t="s">
        <v>325</v>
      </c>
      <c r="C546" s="370"/>
      <c r="D546" s="371"/>
      <c r="E546" s="372"/>
      <c r="F546" s="373"/>
      <c r="G546" s="374"/>
      <c r="H546" s="184"/>
      <c r="I546" s="184"/>
      <c r="J546" s="184"/>
      <c r="K546" s="184"/>
      <c r="L546" s="185"/>
      <c r="M546" s="20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 t="s">
        <v>1126</v>
      </c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</row>
    <row r="547" spans="1:60" outlineLevel="1" x14ac:dyDescent="0.2">
      <c r="A547" s="202"/>
      <c r="B547" s="369" t="s">
        <v>326</v>
      </c>
      <c r="C547" s="370"/>
      <c r="D547" s="371"/>
      <c r="E547" s="372"/>
      <c r="F547" s="373"/>
      <c r="G547" s="374"/>
      <c r="H547" s="184"/>
      <c r="I547" s="184"/>
      <c r="J547" s="184"/>
      <c r="K547" s="184"/>
      <c r="L547" s="185"/>
      <c r="M547" s="20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>
        <v>1</v>
      </c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</row>
    <row r="548" spans="1:60" outlineLevel="1" x14ac:dyDescent="0.2">
      <c r="A548" s="203">
        <v>50</v>
      </c>
      <c r="B548" s="168" t="s">
        <v>327</v>
      </c>
      <c r="C548" s="189" t="s">
        <v>328</v>
      </c>
      <c r="D548" s="171" t="s">
        <v>329</v>
      </c>
      <c r="E548" s="177">
        <v>164.60391000000001</v>
      </c>
      <c r="F548" s="186">
        <v>0</v>
      </c>
      <c r="G548" s="184">
        <f>ROUND(E548*F548,2)</f>
        <v>0</v>
      </c>
      <c r="H548" s="184">
        <v>21</v>
      </c>
      <c r="I548" s="184">
        <f>G548*(1+H548/100)</f>
        <v>0</v>
      </c>
      <c r="J548" s="184">
        <v>0</v>
      </c>
      <c r="K548" s="184">
        <f>ROUND(E548*J548,2)</f>
        <v>0</v>
      </c>
      <c r="L548" s="185" t="s">
        <v>1130</v>
      </c>
      <c r="M548" s="205" t="s">
        <v>1131</v>
      </c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 t="s">
        <v>1132</v>
      </c>
      <c r="AF548" s="155"/>
      <c r="AG548" s="155"/>
      <c r="AH548" s="155"/>
      <c r="AI548" s="155"/>
      <c r="AJ548" s="155"/>
      <c r="AK548" s="155"/>
      <c r="AL548" s="155"/>
      <c r="AM548" s="155">
        <v>21</v>
      </c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</row>
    <row r="549" spans="1:60" outlineLevel="1" x14ac:dyDescent="0.2">
      <c r="A549" s="202"/>
      <c r="B549" s="169"/>
      <c r="C549" s="375"/>
      <c r="D549" s="376"/>
      <c r="E549" s="377"/>
      <c r="F549" s="378"/>
      <c r="G549" s="379"/>
      <c r="H549" s="184"/>
      <c r="I549" s="184"/>
      <c r="J549" s="184"/>
      <c r="K549" s="184"/>
      <c r="L549" s="185"/>
      <c r="M549" s="20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</row>
    <row r="550" spans="1:60" x14ac:dyDescent="0.2">
      <c r="A550" s="201" t="s">
        <v>1122</v>
      </c>
      <c r="B550" s="167" t="s">
        <v>1057</v>
      </c>
      <c r="C550" s="188" t="s">
        <v>1058</v>
      </c>
      <c r="D550" s="170"/>
      <c r="E550" s="176"/>
      <c r="F550" s="380">
        <f>SUM(G551:G720)</f>
        <v>0</v>
      </c>
      <c r="G550" s="381"/>
      <c r="H550" s="182"/>
      <c r="I550" s="182">
        <f>SUM(I551:I720)</f>
        <v>0</v>
      </c>
      <c r="J550" s="182"/>
      <c r="K550" s="182">
        <f>SUM(K551:K720)</f>
        <v>33.699999999999996</v>
      </c>
      <c r="L550" s="183"/>
      <c r="M550" s="204"/>
      <c r="AE550" t="s">
        <v>1123</v>
      </c>
    </row>
    <row r="551" spans="1:60" outlineLevel="1" x14ac:dyDescent="0.2">
      <c r="A551" s="202"/>
      <c r="B551" s="382" t="s">
        <v>330</v>
      </c>
      <c r="C551" s="383"/>
      <c r="D551" s="384"/>
      <c r="E551" s="385"/>
      <c r="F551" s="386"/>
      <c r="G551" s="387"/>
      <c r="H551" s="184"/>
      <c r="I551" s="184"/>
      <c r="J551" s="184"/>
      <c r="K551" s="184"/>
      <c r="L551" s="185"/>
      <c r="M551" s="20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>
        <v>0</v>
      </c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</row>
    <row r="552" spans="1:60" outlineLevel="1" x14ac:dyDescent="0.2">
      <c r="A552" s="202"/>
      <c r="B552" s="369" t="s">
        <v>331</v>
      </c>
      <c r="C552" s="370"/>
      <c r="D552" s="371"/>
      <c r="E552" s="372"/>
      <c r="F552" s="373"/>
      <c r="G552" s="374"/>
      <c r="H552" s="184"/>
      <c r="I552" s="184"/>
      <c r="J552" s="184"/>
      <c r="K552" s="184"/>
      <c r="L552" s="185"/>
      <c r="M552" s="20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>
        <v>1</v>
      </c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</row>
    <row r="553" spans="1:60" ht="22.5" outlineLevel="1" x14ac:dyDescent="0.2">
      <c r="A553" s="203">
        <v>51</v>
      </c>
      <c r="B553" s="168" t="s">
        <v>332</v>
      </c>
      <c r="C553" s="189" t="s">
        <v>333</v>
      </c>
      <c r="D553" s="171" t="s">
        <v>1146</v>
      </c>
      <c r="E553" s="177">
        <v>52.78</v>
      </c>
      <c r="F553" s="186">
        <v>0</v>
      </c>
      <c r="G553" s="184">
        <f>ROUND(E553*F553,2)</f>
        <v>0</v>
      </c>
      <c r="H553" s="184">
        <v>21</v>
      </c>
      <c r="I553" s="184">
        <f>G553*(1+H553/100)</f>
        <v>0</v>
      </c>
      <c r="J553" s="184">
        <v>0.16622000000000001</v>
      </c>
      <c r="K553" s="184">
        <f>ROUND(E553*J553,2)</f>
        <v>8.77</v>
      </c>
      <c r="L553" s="185" t="s">
        <v>1147</v>
      </c>
      <c r="M553" s="205" t="s">
        <v>1131</v>
      </c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 t="s">
        <v>1132</v>
      </c>
      <c r="AF553" s="155"/>
      <c r="AG553" s="155"/>
      <c r="AH553" s="155"/>
      <c r="AI553" s="155"/>
      <c r="AJ553" s="155"/>
      <c r="AK553" s="155"/>
      <c r="AL553" s="155"/>
      <c r="AM553" s="155">
        <v>21</v>
      </c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</row>
    <row r="554" spans="1:60" outlineLevel="1" x14ac:dyDescent="0.2">
      <c r="A554" s="202"/>
      <c r="B554" s="169"/>
      <c r="C554" s="238" t="s">
        <v>726</v>
      </c>
      <c r="D554" s="172"/>
      <c r="E554" s="178">
        <v>52.78</v>
      </c>
      <c r="F554" s="184"/>
      <c r="G554" s="184"/>
      <c r="H554" s="184"/>
      <c r="I554" s="184"/>
      <c r="J554" s="184"/>
      <c r="K554" s="184"/>
      <c r="L554" s="185"/>
      <c r="M554" s="20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</row>
    <row r="555" spans="1:60" outlineLevel="1" x14ac:dyDescent="0.2">
      <c r="A555" s="202"/>
      <c r="B555" s="169"/>
      <c r="C555" s="375"/>
      <c r="D555" s="376"/>
      <c r="E555" s="377"/>
      <c r="F555" s="378"/>
      <c r="G555" s="379"/>
      <c r="H555" s="184"/>
      <c r="I555" s="184"/>
      <c r="J555" s="184"/>
      <c r="K555" s="184"/>
      <c r="L555" s="185"/>
      <c r="M555" s="20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</row>
    <row r="556" spans="1:60" outlineLevel="1" x14ac:dyDescent="0.2">
      <c r="A556" s="202"/>
      <c r="B556" s="369" t="s">
        <v>334</v>
      </c>
      <c r="C556" s="370"/>
      <c r="D556" s="371"/>
      <c r="E556" s="372"/>
      <c r="F556" s="373"/>
      <c r="G556" s="374"/>
      <c r="H556" s="184"/>
      <c r="I556" s="184"/>
      <c r="J556" s="184"/>
      <c r="K556" s="184"/>
      <c r="L556" s="185"/>
      <c r="M556" s="20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>
        <v>0</v>
      </c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</row>
    <row r="557" spans="1:60" ht="22.5" outlineLevel="1" x14ac:dyDescent="0.2">
      <c r="A557" s="202"/>
      <c r="B557" s="369" t="s">
        <v>335</v>
      </c>
      <c r="C557" s="370"/>
      <c r="D557" s="371"/>
      <c r="E557" s="372"/>
      <c r="F557" s="373"/>
      <c r="G557" s="374"/>
      <c r="H557" s="184"/>
      <c r="I557" s="184"/>
      <c r="J557" s="184"/>
      <c r="K557" s="184"/>
      <c r="L557" s="185"/>
      <c r="M557" s="20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 t="s">
        <v>1126</v>
      </c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60" t="str">
        <f>B557</f>
        <v>na zdivu jako podklad např. pod izolaci, na parapetech z prefabrikovaných dílců, pod oplechování apod., vodorovný nebo ve spádu do 15°, hlazený dřevěným hladítkem,</v>
      </c>
      <c r="BA557" s="155"/>
      <c r="BB557" s="155"/>
      <c r="BC557" s="155"/>
      <c r="BD557" s="155"/>
      <c r="BE557" s="155"/>
      <c r="BF557" s="155"/>
      <c r="BG557" s="155"/>
      <c r="BH557" s="155"/>
    </row>
    <row r="558" spans="1:60" outlineLevel="1" x14ac:dyDescent="0.2">
      <c r="A558" s="203">
        <v>52</v>
      </c>
      <c r="B558" s="168" t="s">
        <v>336</v>
      </c>
      <c r="C558" s="189" t="s">
        <v>337</v>
      </c>
      <c r="D558" s="171" t="s">
        <v>1146</v>
      </c>
      <c r="E558" s="177">
        <v>37.625</v>
      </c>
      <c r="F558" s="186">
        <v>0</v>
      </c>
      <c r="G558" s="184">
        <f>ROUND(E558*F558,2)</f>
        <v>0</v>
      </c>
      <c r="H558" s="184">
        <v>21</v>
      </c>
      <c r="I558" s="184">
        <f>G558*(1+H558/100)</f>
        <v>0</v>
      </c>
      <c r="J558" s="184">
        <v>7.4260000000000007E-2</v>
      </c>
      <c r="K558" s="184">
        <f>ROUND(E558*J558,2)</f>
        <v>2.79</v>
      </c>
      <c r="L558" s="185" t="s">
        <v>1147</v>
      </c>
      <c r="M558" s="205" t="s">
        <v>1131</v>
      </c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 t="s">
        <v>1132</v>
      </c>
      <c r="AF558" s="155"/>
      <c r="AG558" s="155"/>
      <c r="AH558" s="155"/>
      <c r="AI558" s="155"/>
      <c r="AJ558" s="155"/>
      <c r="AK558" s="155"/>
      <c r="AL558" s="155"/>
      <c r="AM558" s="155">
        <v>21</v>
      </c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</row>
    <row r="559" spans="1:60" outlineLevel="1" x14ac:dyDescent="0.2">
      <c r="A559" s="202"/>
      <c r="B559" s="169"/>
      <c r="C559" s="238" t="s">
        <v>727</v>
      </c>
      <c r="D559" s="172"/>
      <c r="E559" s="178">
        <v>37.625</v>
      </c>
      <c r="F559" s="184"/>
      <c r="G559" s="184"/>
      <c r="H559" s="184"/>
      <c r="I559" s="184"/>
      <c r="J559" s="184"/>
      <c r="K559" s="184"/>
      <c r="L559" s="185"/>
      <c r="M559" s="20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</row>
    <row r="560" spans="1:60" outlineLevel="1" x14ac:dyDescent="0.2">
      <c r="A560" s="202"/>
      <c r="B560" s="169"/>
      <c r="C560" s="375"/>
      <c r="D560" s="376"/>
      <c r="E560" s="377"/>
      <c r="F560" s="378"/>
      <c r="G560" s="379"/>
      <c r="H560" s="184"/>
      <c r="I560" s="184"/>
      <c r="J560" s="184"/>
      <c r="K560" s="184"/>
      <c r="L560" s="185"/>
      <c r="M560" s="20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</row>
    <row r="561" spans="1:60" outlineLevel="1" x14ac:dyDescent="0.2">
      <c r="A561" s="202"/>
      <c r="B561" s="369" t="s">
        <v>338</v>
      </c>
      <c r="C561" s="370"/>
      <c r="D561" s="371"/>
      <c r="E561" s="372"/>
      <c r="F561" s="373"/>
      <c r="G561" s="374"/>
      <c r="H561" s="184"/>
      <c r="I561" s="184"/>
      <c r="J561" s="184"/>
      <c r="K561" s="184"/>
      <c r="L561" s="185"/>
      <c r="M561" s="20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>
        <v>0</v>
      </c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</row>
    <row r="562" spans="1:60" ht="22.5" outlineLevel="1" x14ac:dyDescent="0.2">
      <c r="A562" s="203">
        <v>53</v>
      </c>
      <c r="B562" s="168" t="s">
        <v>339</v>
      </c>
      <c r="C562" s="189" t="s">
        <v>340</v>
      </c>
      <c r="D562" s="171" t="s">
        <v>1146</v>
      </c>
      <c r="E562" s="177">
        <v>3099.9274999999998</v>
      </c>
      <c r="F562" s="186">
        <v>0</v>
      </c>
      <c r="G562" s="184">
        <f>ROUND(E562*F562,2)</f>
        <v>0</v>
      </c>
      <c r="H562" s="184">
        <v>21</v>
      </c>
      <c r="I562" s="184">
        <f>G562*(1+H562/100)</f>
        <v>0</v>
      </c>
      <c r="J562" s="184">
        <v>0</v>
      </c>
      <c r="K562" s="184">
        <f>ROUND(E562*J562,2)</f>
        <v>0</v>
      </c>
      <c r="L562" s="185" t="s">
        <v>341</v>
      </c>
      <c r="M562" s="205" t="s">
        <v>1131</v>
      </c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 t="s">
        <v>1132</v>
      </c>
      <c r="AF562" s="155"/>
      <c r="AG562" s="155"/>
      <c r="AH562" s="155"/>
      <c r="AI562" s="155"/>
      <c r="AJ562" s="155"/>
      <c r="AK562" s="155"/>
      <c r="AL562" s="155"/>
      <c r="AM562" s="155">
        <v>21</v>
      </c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</row>
    <row r="563" spans="1:60" outlineLevel="1" x14ac:dyDescent="0.2">
      <c r="A563" s="202"/>
      <c r="B563" s="169"/>
      <c r="C563" s="396" t="s">
        <v>342</v>
      </c>
      <c r="D563" s="397"/>
      <c r="E563" s="398"/>
      <c r="F563" s="399"/>
      <c r="G563" s="400"/>
      <c r="H563" s="184"/>
      <c r="I563" s="184"/>
      <c r="J563" s="184"/>
      <c r="K563" s="184"/>
      <c r="L563" s="185"/>
      <c r="M563" s="20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60" t="str">
        <f>C563</f>
        <v>Položení fólie, ukotvení k podkladu talířovými hmoždinkami, svaření všech spojů, překrytí kotev pásem fólie.</v>
      </c>
      <c r="BB563" s="155"/>
      <c r="BC563" s="155"/>
      <c r="BD563" s="155"/>
      <c r="BE563" s="155"/>
      <c r="BF563" s="155"/>
      <c r="BG563" s="155"/>
      <c r="BH563" s="155"/>
    </row>
    <row r="564" spans="1:60" outlineLevel="1" x14ac:dyDescent="0.2">
      <c r="A564" s="202"/>
      <c r="B564" s="169"/>
      <c r="C564" s="190" t="s">
        <v>343</v>
      </c>
      <c r="D564" s="172"/>
      <c r="E564" s="178">
        <v>596.245</v>
      </c>
      <c r="F564" s="184"/>
      <c r="G564" s="184"/>
      <c r="H564" s="184"/>
      <c r="I564" s="184"/>
      <c r="J564" s="184"/>
      <c r="K564" s="184"/>
      <c r="L564" s="185"/>
      <c r="M564" s="20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</row>
    <row r="565" spans="1:60" outlineLevel="1" x14ac:dyDescent="0.2">
      <c r="A565" s="202"/>
      <c r="B565" s="169"/>
      <c r="C565" s="190" t="s">
        <v>344</v>
      </c>
      <c r="D565" s="172"/>
      <c r="E565" s="178">
        <v>225.09100000000001</v>
      </c>
      <c r="F565" s="184"/>
      <c r="G565" s="184"/>
      <c r="H565" s="184"/>
      <c r="I565" s="184"/>
      <c r="J565" s="184"/>
      <c r="K565" s="184"/>
      <c r="L565" s="185"/>
      <c r="M565" s="20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</row>
    <row r="566" spans="1:60" outlineLevel="1" x14ac:dyDescent="0.2">
      <c r="A566" s="202"/>
      <c r="B566" s="169"/>
      <c r="C566" s="190" t="s">
        <v>345</v>
      </c>
      <c r="D566" s="172"/>
      <c r="E566" s="178">
        <v>95.76</v>
      </c>
      <c r="F566" s="184"/>
      <c r="G566" s="184"/>
      <c r="H566" s="184"/>
      <c r="I566" s="184"/>
      <c r="J566" s="184"/>
      <c r="K566" s="184"/>
      <c r="L566" s="185"/>
      <c r="M566" s="20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</row>
    <row r="567" spans="1:60" outlineLevel="1" x14ac:dyDescent="0.2">
      <c r="A567" s="202"/>
      <c r="B567" s="169"/>
      <c r="C567" s="190" t="s">
        <v>346</v>
      </c>
      <c r="D567" s="172"/>
      <c r="E567" s="178">
        <v>459.64150000000001</v>
      </c>
      <c r="F567" s="184"/>
      <c r="G567" s="184"/>
      <c r="H567" s="184"/>
      <c r="I567" s="184"/>
      <c r="J567" s="184"/>
      <c r="K567" s="184"/>
      <c r="L567" s="185"/>
      <c r="M567" s="20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</row>
    <row r="568" spans="1:60" outlineLevel="1" x14ac:dyDescent="0.2">
      <c r="A568" s="202"/>
      <c r="B568" s="169"/>
      <c r="C568" s="190" t="s">
        <v>347</v>
      </c>
      <c r="D568" s="172"/>
      <c r="E568" s="178">
        <v>1318.2075</v>
      </c>
      <c r="F568" s="184"/>
      <c r="G568" s="184"/>
      <c r="H568" s="184"/>
      <c r="I568" s="184"/>
      <c r="J568" s="184"/>
      <c r="K568" s="184"/>
      <c r="L568" s="185"/>
      <c r="M568" s="20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</row>
    <row r="569" spans="1:60" outlineLevel="1" x14ac:dyDescent="0.2">
      <c r="A569" s="202"/>
      <c r="B569" s="169"/>
      <c r="C569" s="190" t="s">
        <v>348</v>
      </c>
      <c r="D569" s="172"/>
      <c r="E569" s="178">
        <v>404.98250000000002</v>
      </c>
      <c r="F569" s="184"/>
      <c r="G569" s="184"/>
      <c r="H569" s="184"/>
      <c r="I569" s="184"/>
      <c r="J569" s="184"/>
      <c r="K569" s="184"/>
      <c r="L569" s="185"/>
      <c r="M569" s="20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</row>
    <row r="570" spans="1:60" outlineLevel="1" x14ac:dyDescent="0.2">
      <c r="A570" s="202"/>
      <c r="B570" s="169"/>
      <c r="C570" s="375"/>
      <c r="D570" s="376"/>
      <c r="E570" s="377"/>
      <c r="F570" s="378"/>
      <c r="G570" s="379"/>
      <c r="H570" s="184"/>
      <c r="I570" s="184"/>
      <c r="J570" s="184"/>
      <c r="K570" s="184"/>
      <c r="L570" s="185"/>
      <c r="M570" s="20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</row>
    <row r="571" spans="1:60" outlineLevel="1" x14ac:dyDescent="0.2">
      <c r="A571" s="202"/>
      <c r="B571" s="369" t="s">
        <v>349</v>
      </c>
      <c r="C571" s="370"/>
      <c r="D571" s="371"/>
      <c r="E571" s="372"/>
      <c r="F571" s="373"/>
      <c r="G571" s="374"/>
      <c r="H571" s="184"/>
      <c r="I571" s="184"/>
      <c r="J571" s="184"/>
      <c r="K571" s="184"/>
      <c r="L571" s="185"/>
      <c r="M571" s="20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>
        <v>0</v>
      </c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</row>
    <row r="572" spans="1:60" outlineLevel="1" x14ac:dyDescent="0.2">
      <c r="A572" s="203">
        <v>54</v>
      </c>
      <c r="B572" s="168" t="s">
        <v>350</v>
      </c>
      <c r="C572" s="189" t="s">
        <v>351</v>
      </c>
      <c r="D572" s="171" t="s">
        <v>29</v>
      </c>
      <c r="E572" s="177">
        <v>214.4</v>
      </c>
      <c r="F572" s="186">
        <v>0</v>
      </c>
      <c r="G572" s="184">
        <f>ROUND(E572*F572,2)</f>
        <v>0</v>
      </c>
      <c r="H572" s="184">
        <v>21</v>
      </c>
      <c r="I572" s="184">
        <f>G572*(1+H572/100)</f>
        <v>0</v>
      </c>
      <c r="J572" s="184">
        <v>1.8400000000000001E-3</v>
      </c>
      <c r="K572" s="184">
        <f>ROUND(E572*J572,2)</f>
        <v>0.39</v>
      </c>
      <c r="L572" s="185" t="s">
        <v>341</v>
      </c>
      <c r="M572" s="205" t="s">
        <v>1131</v>
      </c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 t="s">
        <v>1132</v>
      </c>
      <c r="AF572" s="155"/>
      <c r="AG572" s="155"/>
      <c r="AH572" s="155"/>
      <c r="AI572" s="155"/>
      <c r="AJ572" s="155"/>
      <c r="AK572" s="155"/>
      <c r="AL572" s="155"/>
      <c r="AM572" s="155">
        <v>21</v>
      </c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</row>
    <row r="573" spans="1:60" outlineLevel="1" x14ac:dyDescent="0.2">
      <c r="A573" s="202"/>
      <c r="B573" s="169"/>
      <c r="C573" s="396" t="s">
        <v>352</v>
      </c>
      <c r="D573" s="397"/>
      <c r="E573" s="398"/>
      <c r="F573" s="399"/>
      <c r="G573" s="400"/>
      <c r="H573" s="184"/>
      <c r="I573" s="184"/>
      <c r="J573" s="184"/>
      <c r="K573" s="184"/>
      <c r="L573" s="185"/>
      <c r="M573" s="20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60" t="str">
        <f>C573</f>
        <v>Úprava délky a připevnění okapnice natloukacími hmoždinkami včetně dodávky okapnice.</v>
      </c>
      <c r="BB573" s="155"/>
      <c r="BC573" s="155"/>
      <c r="BD573" s="155"/>
      <c r="BE573" s="155"/>
      <c r="BF573" s="155"/>
      <c r="BG573" s="155"/>
      <c r="BH573" s="155"/>
    </row>
    <row r="574" spans="1:60" outlineLevel="1" x14ac:dyDescent="0.2">
      <c r="A574" s="202"/>
      <c r="B574" s="169"/>
      <c r="C574" s="190" t="s">
        <v>353</v>
      </c>
      <c r="D574" s="172"/>
      <c r="E574" s="178">
        <v>49.15</v>
      </c>
      <c r="F574" s="184"/>
      <c r="G574" s="184"/>
      <c r="H574" s="184"/>
      <c r="I574" s="184"/>
      <c r="J574" s="184"/>
      <c r="K574" s="184"/>
      <c r="L574" s="185"/>
      <c r="M574" s="20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</row>
    <row r="575" spans="1:60" outlineLevel="1" x14ac:dyDescent="0.2">
      <c r="A575" s="202"/>
      <c r="B575" s="169"/>
      <c r="C575" s="190" t="s">
        <v>354</v>
      </c>
      <c r="D575" s="172"/>
      <c r="E575" s="178">
        <v>96.5</v>
      </c>
      <c r="F575" s="184"/>
      <c r="G575" s="184"/>
      <c r="H575" s="184"/>
      <c r="I575" s="184"/>
      <c r="J575" s="184"/>
      <c r="K575" s="184"/>
      <c r="L575" s="185"/>
      <c r="M575" s="20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</row>
    <row r="576" spans="1:60" outlineLevel="1" x14ac:dyDescent="0.2">
      <c r="A576" s="202"/>
      <c r="B576" s="169"/>
      <c r="C576" s="190" t="s">
        <v>355</v>
      </c>
      <c r="D576" s="172"/>
      <c r="E576" s="178">
        <v>68.75</v>
      </c>
      <c r="F576" s="184"/>
      <c r="G576" s="184"/>
      <c r="H576" s="184"/>
      <c r="I576" s="184"/>
      <c r="J576" s="184"/>
      <c r="K576" s="184"/>
      <c r="L576" s="185"/>
      <c r="M576" s="20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</row>
    <row r="577" spans="1:60" outlineLevel="1" x14ac:dyDescent="0.2">
      <c r="A577" s="202"/>
      <c r="B577" s="169"/>
      <c r="C577" s="375"/>
      <c r="D577" s="376"/>
      <c r="E577" s="377"/>
      <c r="F577" s="378"/>
      <c r="G577" s="379"/>
      <c r="H577" s="184"/>
      <c r="I577" s="184"/>
      <c r="J577" s="184"/>
      <c r="K577" s="184"/>
      <c r="L577" s="185"/>
      <c r="M577" s="20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</row>
    <row r="578" spans="1:60" outlineLevel="1" x14ac:dyDescent="0.2">
      <c r="A578" s="203">
        <v>55</v>
      </c>
      <c r="B578" s="168" t="s">
        <v>356</v>
      </c>
      <c r="C578" s="189" t="s">
        <v>357</v>
      </c>
      <c r="D578" s="171" t="s">
        <v>29</v>
      </c>
      <c r="E578" s="177">
        <v>150.5</v>
      </c>
      <c r="F578" s="186">
        <v>0</v>
      </c>
      <c r="G578" s="184">
        <f>ROUND(E578*F578,2)</f>
        <v>0</v>
      </c>
      <c r="H578" s="184">
        <v>21</v>
      </c>
      <c r="I578" s="184">
        <f>G578*(1+H578/100)</f>
        <v>0</v>
      </c>
      <c r="J578" s="184">
        <v>1.8400000000000001E-3</v>
      </c>
      <c r="K578" s="184">
        <f>ROUND(E578*J578,2)</f>
        <v>0.28000000000000003</v>
      </c>
      <c r="L578" s="185" t="s">
        <v>341</v>
      </c>
      <c r="M578" s="205" t="s">
        <v>1131</v>
      </c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 t="s">
        <v>1132</v>
      </c>
      <c r="AF578" s="155"/>
      <c r="AG578" s="155"/>
      <c r="AH578" s="155"/>
      <c r="AI578" s="155"/>
      <c r="AJ578" s="155"/>
      <c r="AK578" s="155"/>
      <c r="AL578" s="155"/>
      <c r="AM578" s="155">
        <v>21</v>
      </c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</row>
    <row r="579" spans="1:60" outlineLevel="1" x14ac:dyDescent="0.2">
      <c r="A579" s="202"/>
      <c r="B579" s="169"/>
      <c r="C579" s="396" t="s">
        <v>358</v>
      </c>
      <c r="D579" s="397"/>
      <c r="E579" s="398"/>
      <c r="F579" s="399"/>
      <c r="G579" s="400"/>
      <c r="H579" s="184"/>
      <c r="I579" s="184"/>
      <c r="J579" s="184"/>
      <c r="K579" s="184"/>
      <c r="L579" s="185"/>
      <c r="M579" s="20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60" t="str">
        <f>C579</f>
        <v>Úprava délky a připevnění závětrné lišty natloukacími hmoždinkami včetně dodávky lišty.</v>
      </c>
      <c r="BB579" s="155"/>
      <c r="BC579" s="155"/>
      <c r="BD579" s="155"/>
      <c r="BE579" s="155"/>
      <c r="BF579" s="155"/>
      <c r="BG579" s="155"/>
      <c r="BH579" s="155"/>
    </row>
    <row r="580" spans="1:60" outlineLevel="1" x14ac:dyDescent="0.2">
      <c r="A580" s="202"/>
      <c r="B580" s="169"/>
      <c r="C580" s="190" t="s">
        <v>359</v>
      </c>
      <c r="D580" s="172"/>
      <c r="E580" s="178">
        <v>150.5</v>
      </c>
      <c r="F580" s="184"/>
      <c r="G580" s="184"/>
      <c r="H580" s="184"/>
      <c r="I580" s="184"/>
      <c r="J580" s="184"/>
      <c r="K580" s="184"/>
      <c r="L580" s="185"/>
      <c r="M580" s="20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</row>
    <row r="581" spans="1:60" outlineLevel="1" x14ac:dyDescent="0.2">
      <c r="A581" s="202"/>
      <c r="B581" s="169"/>
      <c r="C581" s="375"/>
      <c r="D581" s="376"/>
      <c r="E581" s="377"/>
      <c r="F581" s="378"/>
      <c r="G581" s="379"/>
      <c r="H581" s="184"/>
      <c r="I581" s="184"/>
      <c r="J581" s="184"/>
      <c r="K581" s="184"/>
      <c r="L581" s="185"/>
      <c r="M581" s="20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</row>
    <row r="582" spans="1:60" outlineLevel="1" x14ac:dyDescent="0.2">
      <c r="A582" s="203">
        <v>56</v>
      </c>
      <c r="B582" s="168" t="s">
        <v>360</v>
      </c>
      <c r="C582" s="189" t="s">
        <v>361</v>
      </c>
      <c r="D582" s="171" t="s">
        <v>29</v>
      </c>
      <c r="E582" s="177">
        <v>845.25</v>
      </c>
      <c r="F582" s="186">
        <v>0</v>
      </c>
      <c r="G582" s="184">
        <f>ROUND(E582*F582,2)</f>
        <v>0</v>
      </c>
      <c r="H582" s="184">
        <v>21</v>
      </c>
      <c r="I582" s="184">
        <f>G582*(1+H582/100)</f>
        <v>0</v>
      </c>
      <c r="J582" s="184">
        <v>7.6000000000000004E-4</v>
      </c>
      <c r="K582" s="184">
        <f>ROUND(E582*J582,2)</f>
        <v>0.64</v>
      </c>
      <c r="L582" s="185" t="s">
        <v>341</v>
      </c>
      <c r="M582" s="205" t="s">
        <v>1131</v>
      </c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 t="s">
        <v>1132</v>
      </c>
      <c r="AF582" s="155"/>
      <c r="AG582" s="155"/>
      <c r="AH582" s="155"/>
      <c r="AI582" s="155"/>
      <c r="AJ582" s="155"/>
      <c r="AK582" s="155"/>
      <c r="AL582" s="155"/>
      <c r="AM582" s="155">
        <v>21</v>
      </c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</row>
    <row r="583" spans="1:60" outlineLevel="1" x14ac:dyDescent="0.2">
      <c r="A583" s="202"/>
      <c r="B583" s="169"/>
      <c r="C583" s="396" t="s">
        <v>362</v>
      </c>
      <c r="D583" s="397"/>
      <c r="E583" s="398"/>
      <c r="F583" s="399"/>
      <c r="G583" s="400"/>
      <c r="H583" s="184"/>
      <c r="I583" s="184"/>
      <c r="J583" s="184"/>
      <c r="K583" s="184"/>
      <c r="L583" s="185"/>
      <c r="M583" s="20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60" t="str">
        <f>C583</f>
        <v>Úprava délky a připevnění rohové lišty natloukacími hmoždinkami včetně dodávky lišty.</v>
      </c>
      <c r="BB583" s="155"/>
      <c r="BC583" s="155"/>
      <c r="BD583" s="155"/>
      <c r="BE583" s="155"/>
      <c r="BF583" s="155"/>
      <c r="BG583" s="155"/>
      <c r="BH583" s="155"/>
    </row>
    <row r="584" spans="1:60" outlineLevel="1" x14ac:dyDescent="0.2">
      <c r="A584" s="202"/>
      <c r="B584" s="169"/>
      <c r="C584" s="190" t="s">
        <v>363</v>
      </c>
      <c r="D584" s="172"/>
      <c r="E584" s="178">
        <v>150.80000000000001</v>
      </c>
      <c r="F584" s="184"/>
      <c r="G584" s="184"/>
      <c r="H584" s="184"/>
      <c r="I584" s="184"/>
      <c r="J584" s="184"/>
      <c r="K584" s="184"/>
      <c r="L584" s="185"/>
      <c r="M584" s="20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</row>
    <row r="585" spans="1:60" outlineLevel="1" x14ac:dyDescent="0.2">
      <c r="A585" s="202"/>
      <c r="B585" s="169"/>
      <c r="C585" s="190" t="s">
        <v>364</v>
      </c>
      <c r="D585" s="172"/>
      <c r="E585" s="178">
        <v>324</v>
      </c>
      <c r="F585" s="184"/>
      <c r="G585" s="184"/>
      <c r="H585" s="184"/>
      <c r="I585" s="184"/>
      <c r="J585" s="184"/>
      <c r="K585" s="184"/>
      <c r="L585" s="185"/>
      <c r="M585" s="20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</row>
    <row r="586" spans="1:60" outlineLevel="1" x14ac:dyDescent="0.2">
      <c r="A586" s="202"/>
      <c r="B586" s="169"/>
      <c r="C586" s="190" t="s">
        <v>365</v>
      </c>
      <c r="D586" s="172"/>
      <c r="E586" s="178">
        <v>334.6</v>
      </c>
      <c r="F586" s="184"/>
      <c r="G586" s="184"/>
      <c r="H586" s="184"/>
      <c r="I586" s="184"/>
      <c r="J586" s="184"/>
      <c r="K586" s="184"/>
      <c r="L586" s="185"/>
      <c r="M586" s="20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</row>
    <row r="587" spans="1:60" outlineLevel="1" x14ac:dyDescent="0.2">
      <c r="A587" s="202"/>
      <c r="B587" s="169"/>
      <c r="C587" s="190" t="s">
        <v>366</v>
      </c>
      <c r="D587" s="172"/>
      <c r="E587" s="178">
        <v>35.85</v>
      </c>
      <c r="F587" s="184"/>
      <c r="G587" s="184"/>
      <c r="H587" s="184"/>
      <c r="I587" s="184"/>
      <c r="J587" s="184"/>
      <c r="K587" s="184"/>
      <c r="L587" s="185"/>
      <c r="M587" s="20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</row>
    <row r="588" spans="1:60" outlineLevel="1" x14ac:dyDescent="0.2">
      <c r="A588" s="202"/>
      <c r="B588" s="169"/>
      <c r="C588" s="375"/>
      <c r="D588" s="376"/>
      <c r="E588" s="377"/>
      <c r="F588" s="378"/>
      <c r="G588" s="379"/>
      <c r="H588" s="184"/>
      <c r="I588" s="184"/>
      <c r="J588" s="184"/>
      <c r="K588" s="184"/>
      <c r="L588" s="185"/>
      <c r="M588" s="20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</row>
    <row r="589" spans="1:60" outlineLevel="1" x14ac:dyDescent="0.2">
      <c r="A589" s="203">
        <v>57</v>
      </c>
      <c r="B589" s="168" t="s">
        <v>367</v>
      </c>
      <c r="C589" s="189" t="s">
        <v>368</v>
      </c>
      <c r="D589" s="171" t="s">
        <v>29</v>
      </c>
      <c r="E589" s="177">
        <v>845.25</v>
      </c>
      <c r="F589" s="186">
        <v>0</v>
      </c>
      <c r="G589" s="184">
        <f>ROUND(E589*F589,2)</f>
        <v>0</v>
      </c>
      <c r="H589" s="184">
        <v>21</v>
      </c>
      <c r="I589" s="184">
        <f>G589*(1+H589/100)</f>
        <v>0</v>
      </c>
      <c r="J589" s="184">
        <v>7.6000000000000004E-4</v>
      </c>
      <c r="K589" s="184">
        <f>ROUND(E589*J589,2)</f>
        <v>0.64</v>
      </c>
      <c r="L589" s="185" t="s">
        <v>341</v>
      </c>
      <c r="M589" s="205" t="s">
        <v>1131</v>
      </c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 t="s">
        <v>1132</v>
      </c>
      <c r="AF589" s="155"/>
      <c r="AG589" s="155"/>
      <c r="AH589" s="155"/>
      <c r="AI589" s="155"/>
      <c r="AJ589" s="155"/>
      <c r="AK589" s="155"/>
      <c r="AL589" s="155"/>
      <c r="AM589" s="155">
        <v>21</v>
      </c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</row>
    <row r="590" spans="1:60" outlineLevel="1" x14ac:dyDescent="0.2">
      <c r="A590" s="202"/>
      <c r="B590" s="169"/>
      <c r="C590" s="396" t="s">
        <v>362</v>
      </c>
      <c r="D590" s="397"/>
      <c r="E590" s="398"/>
      <c r="F590" s="399"/>
      <c r="G590" s="400"/>
      <c r="H590" s="184"/>
      <c r="I590" s="184"/>
      <c r="J590" s="184"/>
      <c r="K590" s="184"/>
      <c r="L590" s="185"/>
      <c r="M590" s="20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60" t="str">
        <f>C590</f>
        <v>Úprava délky a připevnění rohové lišty natloukacími hmoždinkami včetně dodávky lišty.</v>
      </c>
      <c r="BB590" s="155"/>
      <c r="BC590" s="155"/>
      <c r="BD590" s="155"/>
      <c r="BE590" s="155"/>
      <c r="BF590" s="155"/>
      <c r="BG590" s="155"/>
      <c r="BH590" s="155"/>
    </row>
    <row r="591" spans="1:60" outlineLevel="1" x14ac:dyDescent="0.2">
      <c r="A591" s="202"/>
      <c r="B591" s="169"/>
      <c r="C591" s="190" t="s">
        <v>363</v>
      </c>
      <c r="D591" s="172"/>
      <c r="E591" s="178">
        <v>150.80000000000001</v>
      </c>
      <c r="F591" s="184"/>
      <c r="G591" s="184"/>
      <c r="H591" s="184"/>
      <c r="I591" s="184"/>
      <c r="J591" s="184"/>
      <c r="K591" s="184"/>
      <c r="L591" s="185"/>
      <c r="M591" s="20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</row>
    <row r="592" spans="1:60" outlineLevel="1" x14ac:dyDescent="0.2">
      <c r="A592" s="202"/>
      <c r="B592" s="169"/>
      <c r="C592" s="190" t="s">
        <v>364</v>
      </c>
      <c r="D592" s="172"/>
      <c r="E592" s="178">
        <v>324</v>
      </c>
      <c r="F592" s="184"/>
      <c r="G592" s="184"/>
      <c r="H592" s="184"/>
      <c r="I592" s="184"/>
      <c r="J592" s="184"/>
      <c r="K592" s="184"/>
      <c r="L592" s="185"/>
      <c r="M592" s="20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</row>
    <row r="593" spans="1:60" outlineLevel="1" x14ac:dyDescent="0.2">
      <c r="A593" s="202"/>
      <c r="B593" s="169"/>
      <c r="C593" s="190" t="s">
        <v>365</v>
      </c>
      <c r="D593" s="172"/>
      <c r="E593" s="178">
        <v>334.6</v>
      </c>
      <c r="F593" s="184"/>
      <c r="G593" s="184"/>
      <c r="H593" s="184"/>
      <c r="I593" s="184"/>
      <c r="J593" s="184"/>
      <c r="K593" s="184"/>
      <c r="L593" s="185"/>
      <c r="M593" s="20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</row>
    <row r="594" spans="1:60" outlineLevel="1" x14ac:dyDescent="0.2">
      <c r="A594" s="202"/>
      <c r="B594" s="169"/>
      <c r="C594" s="190" t="s">
        <v>366</v>
      </c>
      <c r="D594" s="172"/>
      <c r="E594" s="178">
        <v>35.85</v>
      </c>
      <c r="F594" s="184"/>
      <c r="G594" s="184"/>
      <c r="H594" s="184"/>
      <c r="I594" s="184"/>
      <c r="J594" s="184"/>
      <c r="K594" s="184"/>
      <c r="L594" s="185"/>
      <c r="M594" s="20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</row>
    <row r="595" spans="1:60" outlineLevel="1" x14ac:dyDescent="0.2">
      <c r="A595" s="202"/>
      <c r="B595" s="169"/>
      <c r="C595" s="375"/>
      <c r="D595" s="376"/>
      <c r="E595" s="377"/>
      <c r="F595" s="378"/>
      <c r="G595" s="379"/>
      <c r="H595" s="184"/>
      <c r="I595" s="184"/>
      <c r="J595" s="184"/>
      <c r="K595" s="184"/>
      <c r="L595" s="185"/>
      <c r="M595" s="20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</row>
    <row r="596" spans="1:60" outlineLevel="1" x14ac:dyDescent="0.2">
      <c r="A596" s="202"/>
      <c r="B596" s="369" t="s">
        <v>369</v>
      </c>
      <c r="C596" s="370"/>
      <c r="D596" s="371"/>
      <c r="E596" s="372"/>
      <c r="F596" s="373"/>
      <c r="G596" s="374"/>
      <c r="H596" s="184"/>
      <c r="I596" s="184"/>
      <c r="J596" s="184"/>
      <c r="K596" s="184"/>
      <c r="L596" s="185"/>
      <c r="M596" s="20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>
        <v>0</v>
      </c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</row>
    <row r="597" spans="1:60" outlineLevel="1" x14ac:dyDescent="0.2">
      <c r="A597" s="202"/>
      <c r="B597" s="369" t="s">
        <v>370</v>
      </c>
      <c r="C597" s="370"/>
      <c r="D597" s="371"/>
      <c r="E597" s="372"/>
      <c r="F597" s="373"/>
      <c r="G597" s="374"/>
      <c r="H597" s="184"/>
      <c r="I597" s="184"/>
      <c r="J597" s="184"/>
      <c r="K597" s="184"/>
      <c r="L597" s="185"/>
      <c r="M597" s="20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 t="s">
        <v>1126</v>
      </c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</row>
    <row r="598" spans="1:60" outlineLevel="1" x14ac:dyDescent="0.2">
      <c r="A598" s="203">
        <v>58</v>
      </c>
      <c r="B598" s="168" t="s">
        <v>371</v>
      </c>
      <c r="C598" s="189" t="s">
        <v>372</v>
      </c>
      <c r="D598" s="171" t="s">
        <v>1146</v>
      </c>
      <c r="E598" s="177">
        <v>169.40100000000001</v>
      </c>
      <c r="F598" s="186">
        <v>0</v>
      </c>
      <c r="G598" s="184">
        <f>ROUND(E598*F598,2)</f>
        <v>0</v>
      </c>
      <c r="H598" s="184">
        <v>21</v>
      </c>
      <c r="I598" s="184">
        <f>G598*(1+H598/100)</f>
        <v>0</v>
      </c>
      <c r="J598" s="184">
        <v>3.0000000000000001E-5</v>
      </c>
      <c r="K598" s="184">
        <f>ROUND(E598*J598,2)</f>
        <v>0.01</v>
      </c>
      <c r="L598" s="185" t="s">
        <v>341</v>
      </c>
      <c r="M598" s="205" t="s">
        <v>1131</v>
      </c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 t="s">
        <v>1132</v>
      </c>
      <c r="AF598" s="155"/>
      <c r="AG598" s="155"/>
      <c r="AH598" s="155"/>
      <c r="AI598" s="155"/>
      <c r="AJ598" s="155"/>
      <c r="AK598" s="155"/>
      <c r="AL598" s="155"/>
      <c r="AM598" s="155">
        <v>21</v>
      </c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</row>
    <row r="599" spans="1:60" outlineLevel="1" x14ac:dyDescent="0.2">
      <c r="A599" s="202"/>
      <c r="B599" s="169"/>
      <c r="C599" s="190" t="s">
        <v>373</v>
      </c>
      <c r="D599" s="172"/>
      <c r="E599" s="178">
        <v>38.64</v>
      </c>
      <c r="F599" s="184"/>
      <c r="G599" s="184"/>
      <c r="H599" s="184"/>
      <c r="I599" s="184"/>
      <c r="J599" s="184"/>
      <c r="K599" s="184"/>
      <c r="L599" s="185"/>
      <c r="M599" s="20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</row>
    <row r="600" spans="1:60" outlineLevel="1" x14ac:dyDescent="0.2">
      <c r="A600" s="202"/>
      <c r="B600" s="169"/>
      <c r="C600" s="190" t="s">
        <v>374</v>
      </c>
      <c r="D600" s="172"/>
      <c r="E600" s="178">
        <v>18.899999999999999</v>
      </c>
      <c r="F600" s="184"/>
      <c r="G600" s="184"/>
      <c r="H600" s="184"/>
      <c r="I600" s="184"/>
      <c r="J600" s="184"/>
      <c r="K600" s="184"/>
      <c r="L600" s="185"/>
      <c r="M600" s="20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</row>
    <row r="601" spans="1:60" outlineLevel="1" x14ac:dyDescent="0.2">
      <c r="A601" s="202"/>
      <c r="B601" s="169"/>
      <c r="C601" s="190" t="s">
        <v>375</v>
      </c>
      <c r="D601" s="172"/>
      <c r="E601" s="178">
        <v>47.061</v>
      </c>
      <c r="F601" s="184"/>
      <c r="G601" s="184"/>
      <c r="H601" s="184"/>
      <c r="I601" s="184"/>
      <c r="J601" s="184"/>
      <c r="K601" s="184"/>
      <c r="L601" s="185"/>
      <c r="M601" s="20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</row>
    <row r="602" spans="1:60" outlineLevel="1" x14ac:dyDescent="0.2">
      <c r="A602" s="202"/>
      <c r="B602" s="169"/>
      <c r="C602" s="190" t="s">
        <v>376</v>
      </c>
      <c r="D602" s="172"/>
      <c r="E602" s="178">
        <v>64.8</v>
      </c>
      <c r="F602" s="184"/>
      <c r="G602" s="184"/>
      <c r="H602" s="184"/>
      <c r="I602" s="184"/>
      <c r="J602" s="184"/>
      <c r="K602" s="184"/>
      <c r="L602" s="185"/>
      <c r="M602" s="20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</row>
    <row r="603" spans="1:60" outlineLevel="1" x14ac:dyDescent="0.2">
      <c r="A603" s="202"/>
      <c r="B603" s="169"/>
      <c r="C603" s="375"/>
      <c r="D603" s="376"/>
      <c r="E603" s="377"/>
      <c r="F603" s="378"/>
      <c r="G603" s="379"/>
      <c r="H603" s="184"/>
      <c r="I603" s="184"/>
      <c r="J603" s="184"/>
      <c r="K603" s="184"/>
      <c r="L603" s="185"/>
      <c r="M603" s="20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</row>
    <row r="604" spans="1:60" outlineLevel="1" x14ac:dyDescent="0.2">
      <c r="A604" s="202"/>
      <c r="B604" s="369" t="s">
        <v>377</v>
      </c>
      <c r="C604" s="370"/>
      <c r="D604" s="371"/>
      <c r="E604" s="372"/>
      <c r="F604" s="373"/>
      <c r="G604" s="374"/>
      <c r="H604" s="184"/>
      <c r="I604" s="184"/>
      <c r="J604" s="184"/>
      <c r="K604" s="184"/>
      <c r="L604" s="185"/>
      <c r="M604" s="20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>
        <v>0</v>
      </c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</row>
    <row r="605" spans="1:60" outlineLevel="1" x14ac:dyDescent="0.2">
      <c r="A605" s="203">
        <v>59</v>
      </c>
      <c r="B605" s="168" t="s">
        <v>378</v>
      </c>
      <c r="C605" s="189" t="s">
        <v>379</v>
      </c>
      <c r="D605" s="171" t="s">
        <v>1146</v>
      </c>
      <c r="E605" s="177">
        <v>162.82</v>
      </c>
      <c r="F605" s="186">
        <v>0</v>
      </c>
      <c r="G605" s="184">
        <f>ROUND(E605*F605,2)</f>
        <v>0</v>
      </c>
      <c r="H605" s="184">
        <v>21</v>
      </c>
      <c r="I605" s="184">
        <f>G605*(1+H605/100)</f>
        <v>0</v>
      </c>
      <c r="J605" s="184">
        <v>3.0000000000000001E-3</v>
      </c>
      <c r="K605" s="184">
        <f>ROUND(E605*J605,2)</f>
        <v>0.49</v>
      </c>
      <c r="L605" s="185" t="s">
        <v>380</v>
      </c>
      <c r="M605" s="205" t="s">
        <v>1131</v>
      </c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 t="s">
        <v>1132</v>
      </c>
      <c r="AF605" s="155"/>
      <c r="AG605" s="155"/>
      <c r="AH605" s="155"/>
      <c r="AI605" s="155"/>
      <c r="AJ605" s="155"/>
      <c r="AK605" s="155"/>
      <c r="AL605" s="155"/>
      <c r="AM605" s="155">
        <v>21</v>
      </c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</row>
    <row r="606" spans="1:60" outlineLevel="1" x14ac:dyDescent="0.2">
      <c r="A606" s="202"/>
      <c r="B606" s="169"/>
      <c r="C606" s="396" t="s">
        <v>381</v>
      </c>
      <c r="D606" s="397"/>
      <c r="E606" s="398"/>
      <c r="F606" s="399"/>
      <c r="G606" s="400"/>
      <c r="H606" s="184"/>
      <c r="I606" s="184"/>
      <c r="J606" s="184"/>
      <c r="K606" s="184"/>
      <c r="L606" s="185"/>
      <c r="M606" s="20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60" t="str">
        <f>C606</f>
        <v>Očištění povrchu stěny od prachu, nařezání izolačních desek na požadovaný rozměr, nanesení lepicího tmelu, osazení desek.</v>
      </c>
      <c r="BB606" s="155"/>
      <c r="BC606" s="155"/>
      <c r="BD606" s="155"/>
      <c r="BE606" s="155"/>
      <c r="BF606" s="155"/>
      <c r="BG606" s="155"/>
      <c r="BH606" s="155"/>
    </row>
    <row r="607" spans="1:60" outlineLevel="1" x14ac:dyDescent="0.2">
      <c r="A607" s="202"/>
      <c r="B607" s="169"/>
      <c r="C607" s="190" t="s">
        <v>382</v>
      </c>
      <c r="D607" s="172"/>
      <c r="E607" s="178">
        <v>98.02</v>
      </c>
      <c r="F607" s="184"/>
      <c r="G607" s="184"/>
      <c r="H607" s="184"/>
      <c r="I607" s="184"/>
      <c r="J607" s="184"/>
      <c r="K607" s="184"/>
      <c r="L607" s="185"/>
      <c r="M607" s="20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</row>
    <row r="608" spans="1:60" outlineLevel="1" x14ac:dyDescent="0.2">
      <c r="A608" s="202"/>
      <c r="B608" s="169"/>
      <c r="C608" s="190" t="s">
        <v>376</v>
      </c>
      <c r="D608" s="172"/>
      <c r="E608" s="178">
        <v>64.8</v>
      </c>
      <c r="F608" s="184"/>
      <c r="G608" s="184"/>
      <c r="H608" s="184"/>
      <c r="I608" s="184"/>
      <c r="J608" s="184"/>
      <c r="K608" s="184"/>
      <c r="L608" s="185"/>
      <c r="M608" s="20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</row>
    <row r="609" spans="1:60" outlineLevel="1" x14ac:dyDescent="0.2">
      <c r="A609" s="202"/>
      <c r="B609" s="169"/>
      <c r="C609" s="375"/>
      <c r="D609" s="376"/>
      <c r="E609" s="377"/>
      <c r="F609" s="378"/>
      <c r="G609" s="379"/>
      <c r="H609" s="184"/>
      <c r="I609" s="184"/>
      <c r="J609" s="184"/>
      <c r="K609" s="184"/>
      <c r="L609" s="185"/>
      <c r="M609" s="20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</row>
    <row r="610" spans="1:60" outlineLevel="1" x14ac:dyDescent="0.2">
      <c r="A610" s="202"/>
      <c r="B610" s="369" t="s">
        <v>383</v>
      </c>
      <c r="C610" s="370"/>
      <c r="D610" s="371"/>
      <c r="E610" s="372"/>
      <c r="F610" s="373"/>
      <c r="G610" s="374"/>
      <c r="H610" s="184"/>
      <c r="I610" s="184"/>
      <c r="J610" s="184"/>
      <c r="K610" s="184"/>
      <c r="L610" s="185"/>
      <c r="M610" s="20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>
        <v>0</v>
      </c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</row>
    <row r="611" spans="1:60" outlineLevel="1" x14ac:dyDescent="0.2">
      <c r="A611" s="202"/>
      <c r="B611" s="369" t="s">
        <v>384</v>
      </c>
      <c r="C611" s="370"/>
      <c r="D611" s="371"/>
      <c r="E611" s="372"/>
      <c r="F611" s="373"/>
      <c r="G611" s="374"/>
      <c r="H611" s="184"/>
      <c r="I611" s="184"/>
      <c r="J611" s="184"/>
      <c r="K611" s="184"/>
      <c r="L611" s="185"/>
      <c r="M611" s="20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 t="s">
        <v>1126</v>
      </c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</row>
    <row r="612" spans="1:60" outlineLevel="1" x14ac:dyDescent="0.2">
      <c r="A612" s="203">
        <v>60</v>
      </c>
      <c r="B612" s="168" t="s">
        <v>385</v>
      </c>
      <c r="C612" s="189" t="s">
        <v>386</v>
      </c>
      <c r="D612" s="171" t="s">
        <v>1146</v>
      </c>
      <c r="E612" s="177">
        <v>3098.3519999999999</v>
      </c>
      <c r="F612" s="186">
        <v>0</v>
      </c>
      <c r="G612" s="184">
        <f>ROUND(E612*F612,2)</f>
        <v>0</v>
      </c>
      <c r="H612" s="184">
        <v>21</v>
      </c>
      <c r="I612" s="184">
        <f>G612*(1+H612/100)</f>
        <v>0</v>
      </c>
      <c r="J612" s="184">
        <v>8.0000000000000007E-5</v>
      </c>
      <c r="K612" s="184">
        <f>ROUND(E612*J612,2)</f>
        <v>0.25</v>
      </c>
      <c r="L612" s="185" t="s">
        <v>380</v>
      </c>
      <c r="M612" s="205" t="s">
        <v>128</v>
      </c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 t="s">
        <v>1132</v>
      </c>
      <c r="AF612" s="155"/>
      <c r="AG612" s="155"/>
      <c r="AH612" s="155"/>
      <c r="AI612" s="155"/>
      <c r="AJ612" s="155"/>
      <c r="AK612" s="155"/>
      <c r="AL612" s="155"/>
      <c r="AM612" s="155">
        <v>21</v>
      </c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</row>
    <row r="613" spans="1:60" outlineLevel="1" x14ac:dyDescent="0.2">
      <c r="A613" s="203"/>
      <c r="B613" s="168"/>
      <c r="C613" s="396" t="s">
        <v>728</v>
      </c>
      <c r="D613" s="397"/>
      <c r="E613" s="398"/>
      <c r="F613" s="399"/>
      <c r="G613" s="400"/>
      <c r="H613" s="184"/>
      <c r="I613" s="184"/>
      <c r="J613" s="184"/>
      <c r="K613" s="184"/>
      <c r="L613" s="185"/>
      <c r="M613" s="20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</row>
    <row r="614" spans="1:60" outlineLevel="1" x14ac:dyDescent="0.2">
      <c r="A614" s="202"/>
      <c r="B614" s="169"/>
      <c r="C614" s="190" t="s">
        <v>387</v>
      </c>
      <c r="D614" s="172"/>
      <c r="E614" s="178">
        <v>3098.3519999999999</v>
      </c>
      <c r="F614" s="184"/>
      <c r="G614" s="184"/>
      <c r="H614" s="184"/>
      <c r="I614" s="184"/>
      <c r="J614" s="184"/>
      <c r="K614" s="184"/>
      <c r="L614" s="185"/>
      <c r="M614" s="20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</row>
    <row r="615" spans="1:60" outlineLevel="1" x14ac:dyDescent="0.2">
      <c r="A615" s="202"/>
      <c r="B615" s="169"/>
      <c r="C615" s="375"/>
      <c r="D615" s="376"/>
      <c r="E615" s="377"/>
      <c r="F615" s="378"/>
      <c r="G615" s="379"/>
      <c r="H615" s="184"/>
      <c r="I615" s="184"/>
      <c r="J615" s="184"/>
      <c r="K615" s="184"/>
      <c r="L615" s="185"/>
      <c r="M615" s="20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</row>
    <row r="616" spans="1:60" outlineLevel="1" x14ac:dyDescent="0.2">
      <c r="A616" s="202"/>
      <c r="B616" s="369" t="s">
        <v>388</v>
      </c>
      <c r="C616" s="370"/>
      <c r="D616" s="371"/>
      <c r="E616" s="372"/>
      <c r="F616" s="373"/>
      <c r="G616" s="374"/>
      <c r="H616" s="184"/>
      <c r="I616" s="184"/>
      <c r="J616" s="184"/>
      <c r="K616" s="184"/>
      <c r="L616" s="185"/>
      <c r="M616" s="20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>
        <v>0</v>
      </c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</row>
    <row r="617" spans="1:60" outlineLevel="1" x14ac:dyDescent="0.2">
      <c r="A617" s="203">
        <v>61</v>
      </c>
      <c r="B617" s="168" t="s">
        <v>389</v>
      </c>
      <c r="C617" s="189" t="s">
        <v>390</v>
      </c>
      <c r="D617" s="171" t="s">
        <v>1139</v>
      </c>
      <c r="E617" s="177">
        <v>8</v>
      </c>
      <c r="F617" s="186">
        <v>0</v>
      </c>
      <c r="G617" s="184">
        <f>ROUND(E617*F617,2)</f>
        <v>0</v>
      </c>
      <c r="H617" s="184">
        <v>21</v>
      </c>
      <c r="I617" s="184">
        <f>G617*(1+H617/100)</f>
        <v>0</v>
      </c>
      <c r="J617" s="184">
        <v>1.8600000000000001E-3</v>
      </c>
      <c r="K617" s="184">
        <f>ROUND(E617*J617,2)</f>
        <v>0.01</v>
      </c>
      <c r="L617" s="185" t="s">
        <v>391</v>
      </c>
      <c r="M617" s="205" t="s">
        <v>1131</v>
      </c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 t="s">
        <v>1132</v>
      </c>
      <c r="AF617" s="155"/>
      <c r="AG617" s="155"/>
      <c r="AH617" s="155"/>
      <c r="AI617" s="155"/>
      <c r="AJ617" s="155"/>
      <c r="AK617" s="155"/>
      <c r="AL617" s="155"/>
      <c r="AM617" s="155">
        <v>21</v>
      </c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</row>
    <row r="618" spans="1:60" outlineLevel="1" x14ac:dyDescent="0.2">
      <c r="A618" s="202"/>
      <c r="B618" s="169"/>
      <c r="C618" s="375"/>
      <c r="D618" s="376"/>
      <c r="E618" s="377"/>
      <c r="F618" s="378"/>
      <c r="G618" s="379"/>
      <c r="H618" s="184"/>
      <c r="I618" s="184"/>
      <c r="J618" s="184"/>
      <c r="K618" s="184"/>
      <c r="L618" s="185"/>
      <c r="M618" s="20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</row>
    <row r="619" spans="1:60" outlineLevel="1" x14ac:dyDescent="0.2">
      <c r="A619" s="202"/>
      <c r="B619" s="369" t="s">
        <v>392</v>
      </c>
      <c r="C619" s="370"/>
      <c r="D619" s="371"/>
      <c r="E619" s="372"/>
      <c r="F619" s="373"/>
      <c r="G619" s="374"/>
      <c r="H619" s="184"/>
      <c r="I619" s="184"/>
      <c r="J619" s="184"/>
      <c r="K619" s="184"/>
      <c r="L619" s="185"/>
      <c r="M619" s="20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>
        <v>0</v>
      </c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</row>
    <row r="620" spans="1:60" outlineLevel="1" x14ac:dyDescent="0.2">
      <c r="A620" s="203">
        <v>62</v>
      </c>
      <c r="B620" s="168" t="s">
        <v>393</v>
      </c>
      <c r="C620" s="189" t="s">
        <v>394</v>
      </c>
      <c r="D620" s="171" t="s">
        <v>1139</v>
      </c>
      <c r="E620" s="177">
        <v>14</v>
      </c>
      <c r="F620" s="186">
        <v>0</v>
      </c>
      <c r="G620" s="184">
        <f>ROUND(E620*F620,2)</f>
        <v>0</v>
      </c>
      <c r="H620" s="184">
        <v>21</v>
      </c>
      <c r="I620" s="184">
        <f>G620*(1+H620/100)</f>
        <v>0</v>
      </c>
      <c r="J620" s="184">
        <v>2.7E-4</v>
      </c>
      <c r="K620" s="184">
        <f>ROUND(E620*J620,2)</f>
        <v>0</v>
      </c>
      <c r="L620" s="185" t="s">
        <v>391</v>
      </c>
      <c r="M620" s="205" t="s">
        <v>1131</v>
      </c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 t="s">
        <v>1132</v>
      </c>
      <c r="AF620" s="155"/>
      <c r="AG620" s="155"/>
      <c r="AH620" s="155"/>
      <c r="AI620" s="155"/>
      <c r="AJ620" s="155"/>
      <c r="AK620" s="155"/>
      <c r="AL620" s="155"/>
      <c r="AM620" s="155">
        <v>21</v>
      </c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</row>
    <row r="621" spans="1:60" outlineLevel="1" x14ac:dyDescent="0.2">
      <c r="A621" s="202"/>
      <c r="B621" s="169"/>
      <c r="C621" s="375"/>
      <c r="D621" s="376"/>
      <c r="E621" s="377"/>
      <c r="F621" s="378"/>
      <c r="G621" s="379"/>
      <c r="H621" s="184"/>
      <c r="I621" s="184"/>
      <c r="J621" s="184"/>
      <c r="K621" s="184"/>
      <c r="L621" s="185"/>
      <c r="M621" s="20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</row>
    <row r="622" spans="1:60" outlineLevel="1" x14ac:dyDescent="0.2">
      <c r="A622" s="202"/>
      <c r="B622" s="369" t="s">
        <v>395</v>
      </c>
      <c r="C622" s="370"/>
      <c r="D622" s="371"/>
      <c r="E622" s="372"/>
      <c r="F622" s="373"/>
      <c r="G622" s="374"/>
      <c r="H622" s="184"/>
      <c r="I622" s="184"/>
      <c r="J622" s="184"/>
      <c r="K622" s="184"/>
      <c r="L622" s="185"/>
      <c r="M622" s="20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>
        <v>0</v>
      </c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</row>
    <row r="623" spans="1:60" outlineLevel="1" x14ac:dyDescent="0.2">
      <c r="A623" s="203">
        <v>63</v>
      </c>
      <c r="B623" s="168" t="s">
        <v>396</v>
      </c>
      <c r="C623" s="189" t="s">
        <v>397</v>
      </c>
      <c r="D623" s="171" t="s">
        <v>1129</v>
      </c>
      <c r="E623" s="177">
        <v>5.1972500000000004</v>
      </c>
      <c r="F623" s="186">
        <v>0</v>
      </c>
      <c r="G623" s="184">
        <f>ROUND(E623*F623,2)</f>
        <v>0</v>
      </c>
      <c r="H623" s="184">
        <v>21</v>
      </c>
      <c r="I623" s="184">
        <f>G623*(1+H623/100)</f>
        <v>0</v>
      </c>
      <c r="J623" s="184">
        <v>2.3570000000000001E-2</v>
      </c>
      <c r="K623" s="184">
        <f>ROUND(E623*J623,2)</f>
        <v>0.12</v>
      </c>
      <c r="L623" s="185" t="s">
        <v>398</v>
      </c>
      <c r="M623" s="205" t="s">
        <v>1131</v>
      </c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 t="s">
        <v>1132</v>
      </c>
      <c r="AF623" s="155"/>
      <c r="AG623" s="155"/>
      <c r="AH623" s="155"/>
      <c r="AI623" s="155"/>
      <c r="AJ623" s="155"/>
      <c r="AK623" s="155"/>
      <c r="AL623" s="155"/>
      <c r="AM623" s="155">
        <v>21</v>
      </c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</row>
    <row r="624" spans="1:60" outlineLevel="1" x14ac:dyDescent="0.2">
      <c r="A624" s="202"/>
      <c r="B624" s="169"/>
      <c r="C624" s="190" t="s">
        <v>399</v>
      </c>
      <c r="D624" s="172"/>
      <c r="E624" s="178">
        <v>1.8812500000000001</v>
      </c>
      <c r="F624" s="184"/>
      <c r="G624" s="184"/>
      <c r="H624" s="184"/>
      <c r="I624" s="184"/>
      <c r="J624" s="184"/>
      <c r="K624" s="184"/>
      <c r="L624" s="185"/>
      <c r="M624" s="20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</row>
    <row r="625" spans="1:60" outlineLevel="1" x14ac:dyDescent="0.2">
      <c r="A625" s="202"/>
      <c r="B625" s="169"/>
      <c r="C625" s="190" t="s">
        <v>400</v>
      </c>
      <c r="D625" s="172"/>
      <c r="E625" s="178">
        <v>3.3159999999999998</v>
      </c>
      <c r="F625" s="184"/>
      <c r="G625" s="184"/>
      <c r="H625" s="184"/>
      <c r="I625" s="184"/>
      <c r="J625" s="184"/>
      <c r="K625" s="184"/>
      <c r="L625" s="185"/>
      <c r="M625" s="20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</row>
    <row r="626" spans="1:60" outlineLevel="1" x14ac:dyDescent="0.2">
      <c r="A626" s="202"/>
      <c r="B626" s="169"/>
      <c r="C626" s="375"/>
      <c r="D626" s="376"/>
      <c r="E626" s="377"/>
      <c r="F626" s="378"/>
      <c r="G626" s="379"/>
      <c r="H626" s="184"/>
      <c r="I626" s="184"/>
      <c r="J626" s="184"/>
      <c r="K626" s="184"/>
      <c r="L626" s="185"/>
      <c r="M626" s="20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</row>
    <row r="627" spans="1:60" outlineLevel="1" x14ac:dyDescent="0.2">
      <c r="A627" s="202"/>
      <c r="B627" s="369" t="s">
        <v>401</v>
      </c>
      <c r="C627" s="370"/>
      <c r="D627" s="371"/>
      <c r="E627" s="372"/>
      <c r="F627" s="373"/>
      <c r="G627" s="374"/>
      <c r="H627" s="184"/>
      <c r="I627" s="184"/>
      <c r="J627" s="184"/>
      <c r="K627" s="184"/>
      <c r="L627" s="185"/>
      <c r="M627" s="20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>
        <v>0</v>
      </c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</row>
    <row r="628" spans="1:60" outlineLevel="1" x14ac:dyDescent="0.2">
      <c r="A628" s="202"/>
      <c r="B628" s="369" t="s">
        <v>402</v>
      </c>
      <c r="C628" s="370"/>
      <c r="D628" s="371"/>
      <c r="E628" s="372"/>
      <c r="F628" s="373"/>
      <c r="G628" s="374"/>
      <c r="H628" s="184"/>
      <c r="I628" s="184"/>
      <c r="J628" s="184"/>
      <c r="K628" s="184"/>
      <c r="L628" s="185"/>
      <c r="M628" s="20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>
        <v>1</v>
      </c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</row>
    <row r="629" spans="1:60" outlineLevel="1" x14ac:dyDescent="0.2">
      <c r="A629" s="203">
        <v>64</v>
      </c>
      <c r="B629" s="168" t="s">
        <v>403</v>
      </c>
      <c r="C629" s="189" t="s">
        <v>732</v>
      </c>
      <c r="D629" s="171" t="s">
        <v>1146</v>
      </c>
      <c r="E629" s="177">
        <v>149.34</v>
      </c>
      <c r="F629" s="186">
        <v>0</v>
      </c>
      <c r="G629" s="184">
        <f>ROUND(E629*F629,2)</f>
        <v>0</v>
      </c>
      <c r="H629" s="184">
        <v>21</v>
      </c>
      <c r="I629" s="184">
        <f>G629*(1+H629/100)</f>
        <v>0</v>
      </c>
      <c r="J629" s="184">
        <v>0</v>
      </c>
      <c r="K629" s="184">
        <f>ROUND(E629*J629,2)</f>
        <v>0</v>
      </c>
      <c r="L629" s="185" t="s">
        <v>398</v>
      </c>
      <c r="M629" s="205" t="s">
        <v>1131</v>
      </c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 t="s">
        <v>1132</v>
      </c>
      <c r="AF629" s="155"/>
      <c r="AG629" s="155"/>
      <c r="AH629" s="155"/>
      <c r="AI629" s="155"/>
      <c r="AJ629" s="155"/>
      <c r="AK629" s="155"/>
      <c r="AL629" s="155"/>
      <c r="AM629" s="155">
        <v>21</v>
      </c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</row>
    <row r="630" spans="1:60" outlineLevel="1" x14ac:dyDescent="0.2">
      <c r="A630" s="202"/>
      <c r="B630" s="169"/>
      <c r="C630" s="238" t="s">
        <v>729</v>
      </c>
      <c r="D630" s="172"/>
      <c r="E630" s="178">
        <v>75.25</v>
      </c>
      <c r="F630" s="184"/>
      <c r="G630" s="184"/>
      <c r="H630" s="184"/>
      <c r="I630" s="184"/>
      <c r="J630" s="184"/>
      <c r="K630" s="184"/>
      <c r="L630" s="185"/>
      <c r="M630" s="20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</row>
    <row r="631" spans="1:60" outlineLevel="1" x14ac:dyDescent="0.2">
      <c r="A631" s="202"/>
      <c r="B631" s="169"/>
      <c r="C631" s="190" t="s">
        <v>731</v>
      </c>
      <c r="D631" s="172"/>
      <c r="E631" s="178">
        <v>66.92</v>
      </c>
      <c r="F631" s="239"/>
      <c r="G631" s="240"/>
      <c r="H631" s="184"/>
      <c r="I631" s="184"/>
      <c r="J631" s="184"/>
      <c r="K631" s="184"/>
      <c r="L631" s="185"/>
      <c r="M631" s="20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</row>
    <row r="632" spans="1:60" outlineLevel="1" x14ac:dyDescent="0.2">
      <c r="A632" s="202"/>
      <c r="B632" s="169"/>
      <c r="C632" s="190" t="s">
        <v>730</v>
      </c>
      <c r="D632" s="172"/>
      <c r="E632" s="178">
        <v>7.17</v>
      </c>
      <c r="F632" s="239"/>
      <c r="G632" s="240"/>
      <c r="H632" s="184"/>
      <c r="I632" s="184"/>
      <c r="J632" s="184"/>
      <c r="K632" s="184"/>
      <c r="L632" s="185"/>
      <c r="M632" s="20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</row>
    <row r="633" spans="1:60" outlineLevel="1" x14ac:dyDescent="0.2">
      <c r="A633" s="202"/>
      <c r="B633" s="169"/>
      <c r="C633" s="375"/>
      <c r="D633" s="376"/>
      <c r="E633" s="377"/>
      <c r="F633" s="378"/>
      <c r="G633" s="379"/>
      <c r="H633" s="184"/>
      <c r="I633" s="184"/>
      <c r="J633" s="184"/>
      <c r="K633" s="184"/>
      <c r="L633" s="185"/>
      <c r="M633" s="20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</row>
    <row r="634" spans="1:60" outlineLevel="1" x14ac:dyDescent="0.2">
      <c r="A634" s="202"/>
      <c r="B634" s="369" t="s">
        <v>404</v>
      </c>
      <c r="C634" s="370"/>
      <c r="D634" s="371"/>
      <c r="E634" s="372"/>
      <c r="F634" s="373"/>
      <c r="G634" s="374"/>
      <c r="H634" s="184"/>
      <c r="I634" s="184"/>
      <c r="J634" s="184"/>
      <c r="K634" s="184"/>
      <c r="L634" s="185"/>
      <c r="M634" s="20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>
        <v>0</v>
      </c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</row>
    <row r="635" spans="1:60" outlineLevel="1" x14ac:dyDescent="0.2">
      <c r="A635" s="202"/>
      <c r="B635" s="369" t="s">
        <v>405</v>
      </c>
      <c r="C635" s="370"/>
      <c r="D635" s="371"/>
      <c r="E635" s="372"/>
      <c r="F635" s="373"/>
      <c r="G635" s="374"/>
      <c r="H635" s="184"/>
      <c r="I635" s="184"/>
      <c r="J635" s="184"/>
      <c r="K635" s="184"/>
      <c r="L635" s="185"/>
      <c r="M635" s="20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>
        <v>1</v>
      </c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</row>
    <row r="636" spans="1:60" outlineLevel="1" x14ac:dyDescent="0.2">
      <c r="A636" s="203">
        <v>65</v>
      </c>
      <c r="B636" s="168" t="s">
        <v>406</v>
      </c>
      <c r="C636" s="189" t="s">
        <v>407</v>
      </c>
      <c r="D636" s="171" t="s">
        <v>29</v>
      </c>
      <c r="E636" s="177">
        <v>150.69999999999999</v>
      </c>
      <c r="F636" s="186">
        <v>0</v>
      </c>
      <c r="G636" s="184">
        <f>ROUND(E636*F636,2)</f>
        <v>0</v>
      </c>
      <c r="H636" s="184">
        <v>21</v>
      </c>
      <c r="I636" s="184">
        <f>G636*(1+H636/100)</f>
        <v>0</v>
      </c>
      <c r="J636" s="184">
        <v>0</v>
      </c>
      <c r="K636" s="184">
        <f>ROUND(E636*J636,2)</f>
        <v>0</v>
      </c>
      <c r="L636" s="185" t="s">
        <v>408</v>
      </c>
      <c r="M636" s="205" t="s">
        <v>1131</v>
      </c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 t="s">
        <v>1132</v>
      </c>
      <c r="AF636" s="155"/>
      <c r="AG636" s="155"/>
      <c r="AH636" s="155"/>
      <c r="AI636" s="155"/>
      <c r="AJ636" s="155"/>
      <c r="AK636" s="155"/>
      <c r="AL636" s="155"/>
      <c r="AM636" s="155">
        <v>21</v>
      </c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</row>
    <row r="637" spans="1:60" outlineLevel="1" x14ac:dyDescent="0.2">
      <c r="A637" s="202"/>
      <c r="B637" s="169"/>
      <c r="C637" s="190" t="s">
        <v>409</v>
      </c>
      <c r="D637" s="172"/>
      <c r="E637" s="178">
        <v>150.69999999999999</v>
      </c>
      <c r="F637" s="184"/>
      <c r="G637" s="184"/>
      <c r="H637" s="184"/>
      <c r="I637" s="184"/>
      <c r="J637" s="184"/>
      <c r="K637" s="184"/>
      <c r="L637" s="185"/>
      <c r="M637" s="20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</row>
    <row r="638" spans="1:60" outlineLevel="1" x14ac:dyDescent="0.2">
      <c r="A638" s="202"/>
      <c r="B638" s="169"/>
      <c r="C638" s="375"/>
      <c r="D638" s="376"/>
      <c r="E638" s="377"/>
      <c r="F638" s="378"/>
      <c r="G638" s="379"/>
      <c r="H638" s="184"/>
      <c r="I638" s="184"/>
      <c r="J638" s="184"/>
      <c r="K638" s="184"/>
      <c r="L638" s="185"/>
      <c r="M638" s="20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</row>
    <row r="639" spans="1:60" outlineLevel="1" x14ac:dyDescent="0.2">
      <c r="A639" s="202"/>
      <c r="B639" s="369" t="s">
        <v>410</v>
      </c>
      <c r="C639" s="370"/>
      <c r="D639" s="371"/>
      <c r="E639" s="372"/>
      <c r="F639" s="373"/>
      <c r="G639" s="374"/>
      <c r="H639" s="184"/>
      <c r="I639" s="184"/>
      <c r="J639" s="184"/>
      <c r="K639" s="184"/>
      <c r="L639" s="185"/>
      <c r="M639" s="20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>
        <v>0</v>
      </c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</row>
    <row r="640" spans="1:60" ht="22.5" outlineLevel="1" x14ac:dyDescent="0.2">
      <c r="A640" s="203">
        <v>66</v>
      </c>
      <c r="B640" s="168" t="s">
        <v>411</v>
      </c>
      <c r="C640" s="189" t="s">
        <v>412</v>
      </c>
      <c r="D640" s="171" t="s">
        <v>29</v>
      </c>
      <c r="E640" s="177">
        <v>155.65</v>
      </c>
      <c r="F640" s="186">
        <v>0</v>
      </c>
      <c r="G640" s="184">
        <f>ROUND(E640*F640,2)</f>
        <v>0</v>
      </c>
      <c r="H640" s="184">
        <v>21</v>
      </c>
      <c r="I640" s="184">
        <f>G640*(1+H640/100)</f>
        <v>0</v>
      </c>
      <c r="J640" s="184">
        <v>2.1800000000000001E-3</v>
      </c>
      <c r="K640" s="184">
        <f>ROUND(E640*J640,2)</f>
        <v>0.34</v>
      </c>
      <c r="L640" s="185" t="s">
        <v>413</v>
      </c>
      <c r="M640" s="205" t="s">
        <v>1131</v>
      </c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 t="s">
        <v>1132</v>
      </c>
      <c r="AF640" s="155"/>
      <c r="AG640" s="155"/>
      <c r="AH640" s="155"/>
      <c r="AI640" s="155"/>
      <c r="AJ640" s="155"/>
      <c r="AK640" s="155"/>
      <c r="AL640" s="155"/>
      <c r="AM640" s="155">
        <v>21</v>
      </c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</row>
    <row r="641" spans="1:60" outlineLevel="1" x14ac:dyDescent="0.2">
      <c r="A641" s="202"/>
      <c r="B641" s="169"/>
      <c r="C641" s="190" t="s">
        <v>414</v>
      </c>
      <c r="D641" s="172"/>
      <c r="E641" s="178">
        <v>155.65</v>
      </c>
      <c r="F641" s="184"/>
      <c r="G641" s="184"/>
      <c r="H641" s="184"/>
      <c r="I641" s="184"/>
      <c r="J641" s="184"/>
      <c r="K641" s="184"/>
      <c r="L641" s="185"/>
      <c r="M641" s="20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</row>
    <row r="642" spans="1:60" outlineLevel="1" x14ac:dyDescent="0.2">
      <c r="A642" s="202"/>
      <c r="B642" s="169"/>
      <c r="C642" s="190" t="s">
        <v>415</v>
      </c>
      <c r="D642" s="172"/>
      <c r="E642" s="178"/>
      <c r="F642" s="184"/>
      <c r="G642" s="184"/>
      <c r="H642" s="184"/>
      <c r="I642" s="184"/>
      <c r="J642" s="184"/>
      <c r="K642" s="184"/>
      <c r="L642" s="185"/>
      <c r="M642" s="20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</row>
    <row r="643" spans="1:60" outlineLevel="1" x14ac:dyDescent="0.2">
      <c r="A643" s="202"/>
      <c r="B643" s="169"/>
      <c r="C643" s="375"/>
      <c r="D643" s="376"/>
      <c r="E643" s="377"/>
      <c r="F643" s="378"/>
      <c r="G643" s="379"/>
      <c r="H643" s="184"/>
      <c r="I643" s="184"/>
      <c r="J643" s="184"/>
      <c r="K643" s="184"/>
      <c r="L643" s="185"/>
      <c r="M643" s="20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</row>
    <row r="644" spans="1:60" outlineLevel="1" x14ac:dyDescent="0.2">
      <c r="A644" s="203">
        <v>67</v>
      </c>
      <c r="B644" s="168" t="s">
        <v>416</v>
      </c>
      <c r="C644" s="189" t="s">
        <v>417</v>
      </c>
      <c r="D644" s="171" t="s">
        <v>1139</v>
      </c>
      <c r="E644" s="177">
        <v>8</v>
      </c>
      <c r="F644" s="186">
        <v>0</v>
      </c>
      <c r="G644" s="184">
        <f>ROUND(E644*F644,2)</f>
        <v>0</v>
      </c>
      <c r="H644" s="184">
        <v>21</v>
      </c>
      <c r="I644" s="184">
        <f>G644*(1+H644/100)</f>
        <v>0</v>
      </c>
      <c r="J644" s="184">
        <v>2.5000000000000001E-4</v>
      </c>
      <c r="K644" s="184">
        <f>ROUND(E644*J644,2)</f>
        <v>0</v>
      </c>
      <c r="L644" s="185" t="s">
        <v>413</v>
      </c>
      <c r="M644" s="205" t="s">
        <v>1131</v>
      </c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 t="s">
        <v>1132</v>
      </c>
      <c r="AF644" s="155"/>
      <c r="AG644" s="155"/>
      <c r="AH644" s="155"/>
      <c r="AI644" s="155"/>
      <c r="AJ644" s="155"/>
      <c r="AK644" s="155"/>
      <c r="AL644" s="155"/>
      <c r="AM644" s="155">
        <v>21</v>
      </c>
      <c r="AN644" s="155"/>
      <c r="AO644" s="155"/>
      <c r="AP644" s="155"/>
      <c r="AQ644" s="155"/>
      <c r="AR644" s="155"/>
      <c r="AS644" s="155"/>
      <c r="AT644" s="155"/>
      <c r="AU644" s="155"/>
      <c r="AV644" s="155"/>
      <c r="AW644" s="155"/>
      <c r="AX644" s="155"/>
      <c r="AY644" s="155"/>
      <c r="AZ644" s="155"/>
      <c r="BA644" s="155"/>
      <c r="BB644" s="155"/>
      <c r="BC644" s="155"/>
      <c r="BD644" s="155"/>
      <c r="BE644" s="155"/>
      <c r="BF644" s="155"/>
      <c r="BG644" s="155"/>
      <c r="BH644" s="155"/>
    </row>
    <row r="645" spans="1:60" outlineLevel="1" x14ac:dyDescent="0.2">
      <c r="A645" s="202"/>
      <c r="B645" s="169"/>
      <c r="C645" s="190" t="s">
        <v>418</v>
      </c>
      <c r="D645" s="172"/>
      <c r="E645" s="178">
        <v>8</v>
      </c>
      <c r="F645" s="184"/>
      <c r="G645" s="184"/>
      <c r="H645" s="184"/>
      <c r="I645" s="184"/>
      <c r="J645" s="184"/>
      <c r="K645" s="184"/>
      <c r="L645" s="185"/>
      <c r="M645" s="20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  <c r="AF645" s="155"/>
      <c r="AG645" s="155"/>
      <c r="AH645" s="155"/>
      <c r="AI645" s="155"/>
      <c r="AJ645" s="155"/>
      <c r="AK645" s="155"/>
      <c r="AL645" s="155"/>
      <c r="AM645" s="155"/>
      <c r="AN645" s="155"/>
      <c r="AO645" s="155"/>
      <c r="AP645" s="155"/>
      <c r="AQ645" s="155"/>
      <c r="AR645" s="155"/>
      <c r="AS645" s="155"/>
      <c r="AT645" s="155"/>
      <c r="AU645" s="155"/>
      <c r="AV645" s="155"/>
      <c r="AW645" s="155"/>
      <c r="AX645" s="155"/>
      <c r="AY645" s="155"/>
      <c r="AZ645" s="155"/>
      <c r="BA645" s="155"/>
      <c r="BB645" s="155"/>
      <c r="BC645" s="155"/>
      <c r="BD645" s="155"/>
      <c r="BE645" s="155"/>
      <c r="BF645" s="155"/>
      <c r="BG645" s="155"/>
      <c r="BH645" s="155"/>
    </row>
    <row r="646" spans="1:60" outlineLevel="1" x14ac:dyDescent="0.2">
      <c r="A646" s="202"/>
      <c r="B646" s="169"/>
      <c r="C646" s="375"/>
      <c r="D646" s="376"/>
      <c r="E646" s="377"/>
      <c r="F646" s="378"/>
      <c r="G646" s="379"/>
      <c r="H646" s="184"/>
      <c r="I646" s="184"/>
      <c r="J646" s="184"/>
      <c r="K646" s="184"/>
      <c r="L646" s="185"/>
      <c r="M646" s="20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  <c r="AF646" s="155"/>
      <c r="AG646" s="155"/>
      <c r="AH646" s="155"/>
      <c r="AI646" s="155"/>
      <c r="AJ646" s="155"/>
      <c r="AK646" s="155"/>
      <c r="AL646" s="155"/>
      <c r="AM646" s="155"/>
      <c r="AN646" s="155"/>
      <c r="AO646" s="155"/>
      <c r="AP646" s="155"/>
      <c r="AQ646" s="155"/>
      <c r="AR646" s="155"/>
      <c r="AS646" s="155"/>
      <c r="AT646" s="155"/>
      <c r="AU646" s="155"/>
      <c r="AV646" s="155"/>
      <c r="AW646" s="155"/>
      <c r="AX646" s="155"/>
      <c r="AY646" s="155"/>
      <c r="AZ646" s="155"/>
      <c r="BA646" s="155"/>
      <c r="BB646" s="155"/>
      <c r="BC646" s="155"/>
      <c r="BD646" s="155"/>
      <c r="BE646" s="155"/>
      <c r="BF646" s="155"/>
      <c r="BG646" s="155"/>
      <c r="BH646" s="155"/>
    </row>
    <row r="647" spans="1:60" outlineLevel="1" x14ac:dyDescent="0.2">
      <c r="A647" s="202"/>
      <c r="B647" s="369" t="s">
        <v>419</v>
      </c>
      <c r="C647" s="370"/>
      <c r="D647" s="371"/>
      <c r="E647" s="372"/>
      <c r="F647" s="373"/>
      <c r="G647" s="374"/>
      <c r="H647" s="184"/>
      <c r="I647" s="184"/>
      <c r="J647" s="184"/>
      <c r="K647" s="184"/>
      <c r="L647" s="185"/>
      <c r="M647" s="20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>
        <v>0</v>
      </c>
      <c r="AD647" s="155"/>
      <c r="AE647" s="155"/>
      <c r="AF647" s="155"/>
      <c r="AG647" s="155"/>
      <c r="AH647" s="155"/>
      <c r="AI647" s="155"/>
      <c r="AJ647" s="155"/>
      <c r="AK647" s="155"/>
      <c r="AL647" s="155"/>
      <c r="AM647" s="155"/>
      <c r="AN647" s="155"/>
      <c r="AO647" s="155"/>
      <c r="AP647" s="155"/>
      <c r="AQ647" s="155"/>
      <c r="AR647" s="155"/>
      <c r="AS647" s="155"/>
      <c r="AT647" s="155"/>
      <c r="AU647" s="155"/>
      <c r="AV647" s="155"/>
      <c r="AW647" s="155"/>
      <c r="AX647" s="155"/>
      <c r="AY647" s="155"/>
      <c r="AZ647" s="155"/>
      <c r="BA647" s="155"/>
      <c r="BB647" s="155"/>
      <c r="BC647" s="155"/>
      <c r="BD647" s="155"/>
      <c r="BE647" s="155"/>
      <c r="BF647" s="155"/>
      <c r="BG647" s="155"/>
      <c r="BH647" s="155"/>
    </row>
    <row r="648" spans="1:60" outlineLevel="1" x14ac:dyDescent="0.2">
      <c r="A648" s="203">
        <v>68</v>
      </c>
      <c r="B648" s="168" t="s">
        <v>420</v>
      </c>
      <c r="C648" s="189" t="s">
        <v>421</v>
      </c>
      <c r="D648" s="171" t="s">
        <v>1146</v>
      </c>
      <c r="E648" s="177">
        <v>493.84</v>
      </c>
      <c r="F648" s="186">
        <v>0</v>
      </c>
      <c r="G648" s="184">
        <f>ROUND(E648*F648,2)</f>
        <v>0</v>
      </c>
      <c r="H648" s="184">
        <v>21</v>
      </c>
      <c r="I648" s="184">
        <f>G648*(1+H648/100)</f>
        <v>0</v>
      </c>
      <c r="J648" s="184">
        <v>0</v>
      </c>
      <c r="K648" s="184">
        <f>ROUND(E648*J648,2)</f>
        <v>0</v>
      </c>
      <c r="L648" s="185" t="s">
        <v>413</v>
      </c>
      <c r="M648" s="205" t="s">
        <v>1131</v>
      </c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 t="s">
        <v>1132</v>
      </c>
      <c r="AF648" s="155"/>
      <c r="AG648" s="155"/>
      <c r="AH648" s="155"/>
      <c r="AI648" s="155"/>
      <c r="AJ648" s="155"/>
      <c r="AK648" s="155"/>
      <c r="AL648" s="155"/>
      <c r="AM648" s="155">
        <v>21</v>
      </c>
      <c r="AN648" s="155"/>
      <c r="AO648" s="155"/>
      <c r="AP648" s="155"/>
      <c r="AQ648" s="155"/>
      <c r="AR648" s="155"/>
      <c r="AS648" s="155"/>
      <c r="AT648" s="155"/>
      <c r="AU648" s="155"/>
      <c r="AV648" s="155"/>
      <c r="AW648" s="155"/>
      <c r="AX648" s="155"/>
      <c r="AY648" s="155"/>
      <c r="AZ648" s="155"/>
      <c r="BA648" s="155"/>
      <c r="BB648" s="155"/>
      <c r="BC648" s="155"/>
      <c r="BD648" s="155"/>
      <c r="BE648" s="155"/>
      <c r="BF648" s="155"/>
      <c r="BG648" s="155"/>
      <c r="BH648" s="155"/>
    </row>
    <row r="649" spans="1:60" outlineLevel="1" x14ac:dyDescent="0.2">
      <c r="A649" s="202"/>
      <c r="B649" s="169"/>
      <c r="C649" s="190" t="s">
        <v>422</v>
      </c>
      <c r="D649" s="172"/>
      <c r="E649" s="178">
        <v>493.84</v>
      </c>
      <c r="F649" s="184"/>
      <c r="G649" s="184"/>
      <c r="H649" s="184"/>
      <c r="I649" s="184"/>
      <c r="J649" s="184"/>
      <c r="K649" s="184"/>
      <c r="L649" s="185"/>
      <c r="M649" s="20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  <c r="AF649" s="155"/>
      <c r="AG649" s="155"/>
      <c r="AH649" s="155"/>
      <c r="AI649" s="155"/>
      <c r="AJ649" s="155"/>
      <c r="AK649" s="155"/>
      <c r="AL649" s="155"/>
      <c r="AM649" s="155"/>
      <c r="AN649" s="155"/>
      <c r="AO649" s="155"/>
      <c r="AP649" s="155"/>
      <c r="AQ649" s="155"/>
      <c r="AR649" s="155"/>
      <c r="AS649" s="155"/>
      <c r="AT649" s="155"/>
      <c r="AU649" s="155"/>
      <c r="AV649" s="155"/>
      <c r="AW649" s="155"/>
      <c r="AX649" s="155"/>
      <c r="AY649" s="155"/>
      <c r="AZ649" s="155"/>
      <c r="BA649" s="155"/>
      <c r="BB649" s="155"/>
      <c r="BC649" s="155"/>
      <c r="BD649" s="155"/>
      <c r="BE649" s="155"/>
      <c r="BF649" s="155"/>
      <c r="BG649" s="155"/>
      <c r="BH649" s="155"/>
    </row>
    <row r="650" spans="1:60" outlineLevel="1" x14ac:dyDescent="0.2">
      <c r="A650" s="202"/>
      <c r="B650" s="169"/>
      <c r="C650" s="190" t="s">
        <v>415</v>
      </c>
      <c r="D650" s="172"/>
      <c r="E650" s="178"/>
      <c r="F650" s="184"/>
      <c r="G650" s="184"/>
      <c r="H650" s="184"/>
      <c r="I650" s="184"/>
      <c r="J650" s="184"/>
      <c r="K650" s="184"/>
      <c r="L650" s="185"/>
      <c r="M650" s="20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  <c r="AF650" s="155"/>
      <c r="AG650" s="155"/>
      <c r="AH650" s="155"/>
      <c r="AI650" s="155"/>
      <c r="AJ650" s="155"/>
      <c r="AK650" s="155"/>
      <c r="AL650" s="155"/>
      <c r="AM650" s="155"/>
      <c r="AN650" s="155"/>
      <c r="AO650" s="155"/>
      <c r="AP650" s="155"/>
      <c r="AQ650" s="155"/>
      <c r="AR650" s="155"/>
      <c r="AS650" s="155"/>
      <c r="AT650" s="155"/>
      <c r="AU650" s="155"/>
      <c r="AV650" s="155"/>
      <c r="AW650" s="155"/>
      <c r="AX650" s="155"/>
      <c r="AY650" s="155"/>
      <c r="AZ650" s="155"/>
      <c r="BA650" s="155"/>
      <c r="BB650" s="155"/>
      <c r="BC650" s="155"/>
      <c r="BD650" s="155"/>
      <c r="BE650" s="155"/>
      <c r="BF650" s="155"/>
      <c r="BG650" s="155"/>
      <c r="BH650" s="155"/>
    </row>
    <row r="651" spans="1:60" outlineLevel="1" x14ac:dyDescent="0.2">
      <c r="A651" s="202"/>
      <c r="B651" s="169"/>
      <c r="C651" s="375"/>
      <c r="D651" s="376"/>
      <c r="E651" s="377"/>
      <c r="F651" s="378"/>
      <c r="G651" s="379"/>
      <c r="H651" s="184"/>
      <c r="I651" s="184"/>
      <c r="J651" s="184"/>
      <c r="K651" s="184"/>
      <c r="L651" s="185"/>
      <c r="M651" s="20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  <c r="AF651" s="155"/>
      <c r="AG651" s="155"/>
      <c r="AH651" s="155"/>
      <c r="AI651" s="155"/>
      <c r="AJ651" s="155"/>
      <c r="AK651" s="155"/>
      <c r="AL651" s="155"/>
      <c r="AM651" s="155"/>
      <c r="AN651" s="155"/>
      <c r="AO651" s="155"/>
      <c r="AP651" s="155"/>
      <c r="AQ651" s="155"/>
      <c r="AR651" s="155"/>
      <c r="AS651" s="155"/>
      <c r="AT651" s="155"/>
      <c r="AU651" s="155"/>
      <c r="AV651" s="155"/>
      <c r="AW651" s="155"/>
      <c r="AX651" s="155"/>
      <c r="AY651" s="155"/>
      <c r="AZ651" s="155"/>
      <c r="BA651" s="155"/>
      <c r="BB651" s="155"/>
      <c r="BC651" s="155"/>
      <c r="BD651" s="155"/>
      <c r="BE651" s="155"/>
      <c r="BF651" s="155"/>
      <c r="BG651" s="155"/>
      <c r="BH651" s="155"/>
    </row>
    <row r="652" spans="1:60" outlineLevel="1" x14ac:dyDescent="0.2">
      <c r="A652" s="203">
        <v>69</v>
      </c>
      <c r="B652" s="168" t="s">
        <v>423</v>
      </c>
      <c r="C652" s="189" t="s">
        <v>424</v>
      </c>
      <c r="D652" s="171" t="s">
        <v>1146</v>
      </c>
      <c r="E652" s="177">
        <v>6199.86</v>
      </c>
      <c r="F652" s="186">
        <v>0</v>
      </c>
      <c r="G652" s="184">
        <f>ROUND(E652*F652,2)</f>
        <v>0</v>
      </c>
      <c r="H652" s="184">
        <v>21</v>
      </c>
      <c r="I652" s="184">
        <f>G652*(1+H652/100)</f>
        <v>0</v>
      </c>
      <c r="J652" s="184">
        <v>0</v>
      </c>
      <c r="K652" s="184">
        <f>ROUND(E652*J652,2)</f>
        <v>0</v>
      </c>
      <c r="L652" s="185"/>
      <c r="M652" s="205" t="s">
        <v>128</v>
      </c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 t="s">
        <v>129</v>
      </c>
      <c r="AF652" s="155"/>
      <c r="AG652" s="155"/>
      <c r="AH652" s="155"/>
      <c r="AI652" s="155"/>
      <c r="AJ652" s="155"/>
      <c r="AK652" s="155"/>
      <c r="AL652" s="155"/>
      <c r="AM652" s="155">
        <v>21</v>
      </c>
      <c r="AN652" s="155"/>
      <c r="AO652" s="155"/>
      <c r="AP652" s="155"/>
      <c r="AQ652" s="155"/>
      <c r="AR652" s="155"/>
      <c r="AS652" s="155"/>
      <c r="AT652" s="155"/>
      <c r="AU652" s="155"/>
      <c r="AV652" s="155"/>
      <c r="AW652" s="155"/>
      <c r="AX652" s="155"/>
      <c r="AY652" s="155"/>
      <c r="AZ652" s="155"/>
      <c r="BA652" s="155"/>
      <c r="BB652" s="155"/>
      <c r="BC652" s="155"/>
      <c r="BD652" s="155"/>
      <c r="BE652" s="155"/>
      <c r="BF652" s="155"/>
      <c r="BG652" s="155"/>
      <c r="BH652" s="155"/>
    </row>
    <row r="653" spans="1:60" outlineLevel="1" x14ac:dyDescent="0.2">
      <c r="A653" s="202"/>
      <c r="B653" s="169"/>
      <c r="C653" s="190" t="s">
        <v>425</v>
      </c>
      <c r="D653" s="172"/>
      <c r="E653" s="178">
        <v>6199.86</v>
      </c>
      <c r="F653" s="184"/>
      <c r="G653" s="184"/>
      <c r="H653" s="184"/>
      <c r="I653" s="184"/>
      <c r="J653" s="184"/>
      <c r="K653" s="184"/>
      <c r="L653" s="185"/>
      <c r="M653" s="20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  <c r="AF653" s="155"/>
      <c r="AG653" s="155"/>
      <c r="AH653" s="155"/>
      <c r="AI653" s="155"/>
      <c r="AJ653" s="155"/>
      <c r="AK653" s="155"/>
      <c r="AL653" s="155"/>
      <c r="AM653" s="155"/>
      <c r="AN653" s="155"/>
      <c r="AO653" s="155"/>
      <c r="AP653" s="155"/>
      <c r="AQ653" s="155"/>
      <c r="AR653" s="155"/>
      <c r="AS653" s="155"/>
      <c r="AT653" s="155"/>
      <c r="AU653" s="155"/>
      <c r="AV653" s="155"/>
      <c r="AW653" s="155"/>
      <c r="AX653" s="155"/>
      <c r="AY653" s="155"/>
      <c r="AZ653" s="155"/>
      <c r="BA653" s="155"/>
      <c r="BB653" s="155"/>
      <c r="BC653" s="155"/>
      <c r="BD653" s="155"/>
      <c r="BE653" s="155"/>
      <c r="BF653" s="155"/>
      <c r="BG653" s="155"/>
      <c r="BH653" s="155"/>
    </row>
    <row r="654" spans="1:60" outlineLevel="1" x14ac:dyDescent="0.2">
      <c r="A654" s="202"/>
      <c r="B654" s="169"/>
      <c r="C654" s="375"/>
      <c r="D654" s="376"/>
      <c r="E654" s="377"/>
      <c r="F654" s="378"/>
      <c r="G654" s="379"/>
      <c r="H654" s="184"/>
      <c r="I654" s="184"/>
      <c r="J654" s="184"/>
      <c r="K654" s="184"/>
      <c r="L654" s="185"/>
      <c r="M654" s="20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  <c r="AF654" s="155"/>
      <c r="AG654" s="155"/>
      <c r="AH654" s="155"/>
      <c r="AI654" s="155"/>
      <c r="AJ654" s="155"/>
      <c r="AK654" s="155"/>
      <c r="AL654" s="155"/>
      <c r="AM654" s="155"/>
      <c r="AN654" s="155"/>
      <c r="AO654" s="155"/>
      <c r="AP654" s="155"/>
      <c r="AQ654" s="155"/>
      <c r="AR654" s="155"/>
      <c r="AS654" s="155"/>
      <c r="AT654" s="155"/>
      <c r="AU654" s="155"/>
      <c r="AV654" s="155"/>
      <c r="AW654" s="155"/>
      <c r="AX654" s="155"/>
      <c r="AY654" s="155"/>
      <c r="AZ654" s="155"/>
      <c r="BA654" s="155"/>
      <c r="BB654" s="155"/>
      <c r="BC654" s="155"/>
      <c r="BD654" s="155"/>
      <c r="BE654" s="155"/>
      <c r="BF654" s="155"/>
      <c r="BG654" s="155"/>
      <c r="BH654" s="155"/>
    </row>
    <row r="655" spans="1:60" outlineLevel="1" x14ac:dyDescent="0.2">
      <c r="A655" s="203">
        <v>70</v>
      </c>
      <c r="B655" s="168" t="s">
        <v>426</v>
      </c>
      <c r="C655" s="189" t="s">
        <v>427</v>
      </c>
      <c r="D655" s="171" t="s">
        <v>1146</v>
      </c>
      <c r="E655" s="177">
        <v>141.87</v>
      </c>
      <c r="F655" s="186">
        <v>0</v>
      </c>
      <c r="G655" s="184">
        <f>ROUND(E655*F655,2)</f>
        <v>0</v>
      </c>
      <c r="H655" s="184">
        <v>21</v>
      </c>
      <c r="I655" s="184">
        <f>G655*(1+H655/100)</f>
        <v>0</v>
      </c>
      <c r="J655" s="184">
        <v>2.0000000000000002E-5</v>
      </c>
      <c r="K655" s="184">
        <f>ROUND(E655*J655,2)</f>
        <v>0</v>
      </c>
      <c r="L655" s="185"/>
      <c r="M655" s="205" t="s">
        <v>128</v>
      </c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 t="s">
        <v>129</v>
      </c>
      <c r="AF655" s="155"/>
      <c r="AG655" s="155"/>
      <c r="AH655" s="155"/>
      <c r="AI655" s="155"/>
      <c r="AJ655" s="155"/>
      <c r="AK655" s="155"/>
      <c r="AL655" s="155"/>
      <c r="AM655" s="155">
        <v>21</v>
      </c>
      <c r="AN655" s="155"/>
      <c r="AO655" s="155"/>
      <c r="AP655" s="155"/>
      <c r="AQ655" s="155"/>
      <c r="AR655" s="155"/>
      <c r="AS655" s="155"/>
      <c r="AT655" s="155"/>
      <c r="AU655" s="155"/>
      <c r="AV655" s="155"/>
      <c r="AW655" s="155"/>
      <c r="AX655" s="155"/>
      <c r="AY655" s="155"/>
      <c r="AZ655" s="155"/>
      <c r="BA655" s="155"/>
      <c r="BB655" s="155"/>
      <c r="BC655" s="155"/>
      <c r="BD655" s="155"/>
      <c r="BE655" s="155"/>
      <c r="BF655" s="155"/>
      <c r="BG655" s="155"/>
      <c r="BH655" s="155"/>
    </row>
    <row r="656" spans="1:60" outlineLevel="1" x14ac:dyDescent="0.2">
      <c r="A656" s="202"/>
      <c r="B656" s="169"/>
      <c r="C656" s="190" t="s">
        <v>428</v>
      </c>
      <c r="D656" s="172"/>
      <c r="E656" s="178">
        <v>82.9</v>
      </c>
      <c r="F656" s="184"/>
      <c r="G656" s="184"/>
      <c r="H656" s="184"/>
      <c r="I656" s="184"/>
      <c r="J656" s="184"/>
      <c r="K656" s="184"/>
      <c r="L656" s="185"/>
      <c r="M656" s="20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  <c r="AF656" s="155"/>
      <c r="AG656" s="155"/>
      <c r="AH656" s="155"/>
      <c r="AI656" s="155"/>
      <c r="AJ656" s="155"/>
      <c r="AK656" s="155"/>
      <c r="AL656" s="155"/>
      <c r="AM656" s="155"/>
      <c r="AN656" s="155"/>
      <c r="AO656" s="155"/>
      <c r="AP656" s="155"/>
      <c r="AQ656" s="155"/>
      <c r="AR656" s="155"/>
      <c r="AS656" s="155"/>
      <c r="AT656" s="155"/>
      <c r="AU656" s="155"/>
      <c r="AV656" s="155"/>
      <c r="AW656" s="155"/>
      <c r="AX656" s="155"/>
      <c r="AY656" s="155"/>
      <c r="AZ656" s="155"/>
      <c r="BA656" s="155"/>
      <c r="BB656" s="155"/>
      <c r="BC656" s="155"/>
      <c r="BD656" s="155"/>
      <c r="BE656" s="155"/>
      <c r="BF656" s="155"/>
      <c r="BG656" s="155"/>
      <c r="BH656" s="155"/>
    </row>
    <row r="657" spans="1:60" outlineLevel="1" x14ac:dyDescent="0.2">
      <c r="A657" s="202"/>
      <c r="B657" s="169"/>
      <c r="C657" s="190" t="s">
        <v>429</v>
      </c>
      <c r="D657" s="172"/>
      <c r="E657" s="178">
        <v>58.97</v>
      </c>
      <c r="F657" s="184"/>
      <c r="G657" s="184"/>
      <c r="H657" s="184"/>
      <c r="I657" s="184"/>
      <c r="J657" s="184"/>
      <c r="K657" s="184"/>
      <c r="L657" s="185"/>
      <c r="M657" s="20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  <c r="AF657" s="155"/>
      <c r="AG657" s="155"/>
      <c r="AH657" s="155"/>
      <c r="AI657" s="155"/>
      <c r="AJ657" s="155"/>
      <c r="AK657" s="155"/>
      <c r="AL657" s="155"/>
      <c r="AM657" s="155"/>
      <c r="AN657" s="155"/>
      <c r="AO657" s="155"/>
      <c r="AP657" s="155"/>
      <c r="AQ657" s="155"/>
      <c r="AR657" s="155"/>
      <c r="AS657" s="155"/>
      <c r="AT657" s="155"/>
      <c r="AU657" s="155"/>
      <c r="AV657" s="155"/>
      <c r="AW657" s="155"/>
      <c r="AX657" s="155"/>
      <c r="AY657" s="155"/>
      <c r="AZ657" s="155"/>
      <c r="BA657" s="155"/>
      <c r="BB657" s="155"/>
      <c r="BC657" s="155"/>
      <c r="BD657" s="155"/>
      <c r="BE657" s="155"/>
      <c r="BF657" s="155"/>
      <c r="BG657" s="155"/>
      <c r="BH657" s="155"/>
    </row>
    <row r="658" spans="1:60" outlineLevel="1" x14ac:dyDescent="0.2">
      <c r="A658" s="202"/>
      <c r="B658" s="169"/>
      <c r="C658" s="375"/>
      <c r="D658" s="376"/>
      <c r="E658" s="377"/>
      <c r="F658" s="378"/>
      <c r="G658" s="379"/>
      <c r="H658" s="184"/>
      <c r="I658" s="184"/>
      <c r="J658" s="184"/>
      <c r="K658" s="184"/>
      <c r="L658" s="185"/>
      <c r="M658" s="20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  <c r="AF658" s="155"/>
      <c r="AG658" s="155"/>
      <c r="AH658" s="155"/>
      <c r="AI658" s="155"/>
      <c r="AJ658" s="155"/>
      <c r="AK658" s="155"/>
      <c r="AL658" s="155"/>
      <c r="AM658" s="155"/>
      <c r="AN658" s="155"/>
      <c r="AO658" s="155"/>
      <c r="AP658" s="155"/>
      <c r="AQ658" s="155"/>
      <c r="AR658" s="155"/>
      <c r="AS658" s="155"/>
      <c r="AT658" s="155"/>
      <c r="AU658" s="155"/>
      <c r="AV658" s="155"/>
      <c r="AW658" s="155"/>
      <c r="AX658" s="155"/>
      <c r="AY658" s="155"/>
      <c r="AZ658" s="155"/>
      <c r="BA658" s="155"/>
      <c r="BB658" s="155"/>
      <c r="BC658" s="155"/>
      <c r="BD658" s="155"/>
      <c r="BE658" s="155"/>
      <c r="BF658" s="155"/>
      <c r="BG658" s="155"/>
      <c r="BH658" s="155"/>
    </row>
    <row r="659" spans="1:60" outlineLevel="1" x14ac:dyDescent="0.2">
      <c r="A659" s="203">
        <v>71</v>
      </c>
      <c r="B659" s="168" t="s">
        <v>430</v>
      </c>
      <c r="C659" s="189" t="s">
        <v>431</v>
      </c>
      <c r="D659" s="171" t="s">
        <v>432</v>
      </c>
      <c r="E659" s="177">
        <v>336.7</v>
      </c>
      <c r="F659" s="186">
        <v>0</v>
      </c>
      <c r="G659" s="184">
        <f>ROUND(E659*F659,2)</f>
        <v>0</v>
      </c>
      <c r="H659" s="184">
        <v>21</v>
      </c>
      <c r="I659" s="184">
        <f>G659*(1+H659/100)</f>
        <v>0</v>
      </c>
      <c r="J659" s="184">
        <v>3.0000000000000001E-3</v>
      </c>
      <c r="K659" s="184">
        <f>ROUND(E659*J659,2)</f>
        <v>1.01</v>
      </c>
      <c r="L659" s="185"/>
      <c r="M659" s="205" t="s">
        <v>128</v>
      </c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 t="s">
        <v>129</v>
      </c>
      <c r="AF659" s="155"/>
      <c r="AG659" s="155"/>
      <c r="AH659" s="155"/>
      <c r="AI659" s="155"/>
      <c r="AJ659" s="155"/>
      <c r="AK659" s="155"/>
      <c r="AL659" s="155"/>
      <c r="AM659" s="155">
        <v>21</v>
      </c>
      <c r="AN659" s="155"/>
      <c r="AO659" s="155"/>
      <c r="AP659" s="155"/>
      <c r="AQ659" s="155"/>
      <c r="AR659" s="155"/>
      <c r="AS659" s="155"/>
      <c r="AT659" s="155"/>
      <c r="AU659" s="155"/>
      <c r="AV659" s="155"/>
      <c r="AW659" s="155"/>
      <c r="AX659" s="155"/>
      <c r="AY659" s="155"/>
      <c r="AZ659" s="155"/>
      <c r="BA659" s="155"/>
      <c r="BB659" s="155"/>
      <c r="BC659" s="155"/>
      <c r="BD659" s="155"/>
      <c r="BE659" s="155"/>
      <c r="BF659" s="155"/>
      <c r="BG659" s="155"/>
      <c r="BH659" s="155"/>
    </row>
    <row r="660" spans="1:60" outlineLevel="1" x14ac:dyDescent="0.2">
      <c r="A660" s="202"/>
      <c r="B660" s="169"/>
      <c r="C660" s="396" t="s">
        <v>381</v>
      </c>
      <c r="D660" s="397"/>
      <c r="E660" s="398"/>
      <c r="F660" s="399"/>
      <c r="G660" s="400"/>
      <c r="H660" s="184"/>
      <c r="I660" s="184"/>
      <c r="J660" s="184"/>
      <c r="K660" s="184"/>
      <c r="L660" s="185"/>
      <c r="M660" s="20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  <c r="AF660" s="155"/>
      <c r="AG660" s="155"/>
      <c r="AH660" s="155"/>
      <c r="AI660" s="155"/>
      <c r="AJ660" s="155"/>
      <c r="AK660" s="155"/>
      <c r="AL660" s="155"/>
      <c r="AM660" s="155"/>
      <c r="AN660" s="155"/>
      <c r="AO660" s="155"/>
      <c r="AP660" s="155"/>
      <c r="AQ660" s="155"/>
      <c r="AR660" s="155"/>
      <c r="AS660" s="155"/>
      <c r="AT660" s="155"/>
      <c r="AU660" s="155"/>
      <c r="AV660" s="155"/>
      <c r="AW660" s="155"/>
      <c r="AX660" s="155"/>
      <c r="AY660" s="155"/>
      <c r="AZ660" s="155"/>
      <c r="BA660" s="160" t="str">
        <f>C660</f>
        <v>Očištění povrchu stěny od prachu, nařezání izolačních desek na požadovaný rozměr, nanesení lepicího tmelu, osazení desek.</v>
      </c>
      <c r="BB660" s="155"/>
      <c r="BC660" s="155"/>
      <c r="BD660" s="155"/>
      <c r="BE660" s="155"/>
      <c r="BF660" s="155"/>
      <c r="BG660" s="155"/>
      <c r="BH660" s="155"/>
    </row>
    <row r="661" spans="1:60" outlineLevel="1" x14ac:dyDescent="0.2">
      <c r="A661" s="202"/>
      <c r="B661" s="169"/>
      <c r="C661" s="190" t="s">
        <v>433</v>
      </c>
      <c r="D661" s="172"/>
      <c r="E661" s="178">
        <v>336.7</v>
      </c>
      <c r="F661" s="184"/>
      <c r="G661" s="184"/>
      <c r="H661" s="184"/>
      <c r="I661" s="184"/>
      <c r="J661" s="184"/>
      <c r="K661" s="184"/>
      <c r="L661" s="185"/>
      <c r="M661" s="20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  <c r="AF661" s="155"/>
      <c r="AG661" s="155"/>
      <c r="AH661" s="155"/>
      <c r="AI661" s="155"/>
      <c r="AJ661" s="155"/>
      <c r="AK661" s="155"/>
      <c r="AL661" s="155"/>
      <c r="AM661" s="155"/>
      <c r="AN661" s="155"/>
      <c r="AO661" s="155"/>
      <c r="AP661" s="155"/>
      <c r="AQ661" s="155"/>
      <c r="AR661" s="155"/>
      <c r="AS661" s="155"/>
      <c r="AT661" s="155"/>
      <c r="AU661" s="155"/>
      <c r="AV661" s="155"/>
      <c r="AW661" s="155"/>
      <c r="AX661" s="155"/>
      <c r="AY661" s="155"/>
      <c r="AZ661" s="155"/>
      <c r="BA661" s="155"/>
      <c r="BB661" s="155"/>
      <c r="BC661" s="155"/>
      <c r="BD661" s="155"/>
      <c r="BE661" s="155"/>
      <c r="BF661" s="155"/>
      <c r="BG661" s="155"/>
      <c r="BH661" s="155"/>
    </row>
    <row r="662" spans="1:60" outlineLevel="1" x14ac:dyDescent="0.2">
      <c r="A662" s="202"/>
      <c r="B662" s="169"/>
      <c r="C662" s="375"/>
      <c r="D662" s="376"/>
      <c r="E662" s="377"/>
      <c r="F662" s="378"/>
      <c r="G662" s="379"/>
      <c r="H662" s="184"/>
      <c r="I662" s="184"/>
      <c r="J662" s="184"/>
      <c r="K662" s="184"/>
      <c r="L662" s="185"/>
      <c r="M662" s="20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  <c r="AF662" s="155"/>
      <c r="AG662" s="155"/>
      <c r="AH662" s="155"/>
      <c r="AI662" s="155"/>
      <c r="AJ662" s="155"/>
      <c r="AK662" s="155"/>
      <c r="AL662" s="155"/>
      <c r="AM662" s="155"/>
      <c r="AN662" s="155"/>
      <c r="AO662" s="155"/>
      <c r="AP662" s="155"/>
      <c r="AQ662" s="155"/>
      <c r="AR662" s="155"/>
      <c r="AS662" s="155"/>
      <c r="AT662" s="155"/>
      <c r="AU662" s="155"/>
      <c r="AV662" s="155"/>
      <c r="AW662" s="155"/>
      <c r="AX662" s="155"/>
      <c r="AY662" s="155"/>
      <c r="AZ662" s="155"/>
      <c r="BA662" s="155"/>
      <c r="BB662" s="155"/>
      <c r="BC662" s="155"/>
      <c r="BD662" s="155"/>
      <c r="BE662" s="155"/>
      <c r="BF662" s="155"/>
      <c r="BG662" s="155"/>
      <c r="BH662" s="155"/>
    </row>
    <row r="663" spans="1:60" outlineLevel="1" x14ac:dyDescent="0.2">
      <c r="A663" s="202"/>
      <c r="B663" s="369" t="s">
        <v>434</v>
      </c>
      <c r="C663" s="370"/>
      <c r="D663" s="371"/>
      <c r="E663" s="372"/>
      <c r="F663" s="373"/>
      <c r="G663" s="374"/>
      <c r="H663" s="184"/>
      <c r="I663" s="184"/>
      <c r="J663" s="184"/>
      <c r="K663" s="184"/>
      <c r="L663" s="185"/>
      <c r="M663" s="20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  <c r="AA663" s="155"/>
      <c r="AB663" s="155"/>
      <c r="AC663" s="155">
        <v>0</v>
      </c>
      <c r="AD663" s="155"/>
      <c r="AE663" s="155"/>
      <c r="AF663" s="155"/>
      <c r="AG663" s="155"/>
      <c r="AH663" s="155"/>
      <c r="AI663" s="155"/>
      <c r="AJ663" s="155"/>
      <c r="AK663" s="155"/>
      <c r="AL663" s="155"/>
      <c r="AM663" s="155"/>
      <c r="AN663" s="155"/>
      <c r="AO663" s="155"/>
      <c r="AP663" s="155"/>
      <c r="AQ663" s="155"/>
      <c r="AR663" s="155"/>
      <c r="AS663" s="155"/>
      <c r="AT663" s="155"/>
      <c r="AU663" s="155"/>
      <c r="AV663" s="155"/>
      <c r="AW663" s="155"/>
      <c r="AX663" s="155"/>
      <c r="AY663" s="155"/>
      <c r="AZ663" s="155"/>
      <c r="BA663" s="155"/>
      <c r="BB663" s="155"/>
      <c r="BC663" s="155"/>
      <c r="BD663" s="155"/>
      <c r="BE663" s="155"/>
      <c r="BF663" s="155"/>
      <c r="BG663" s="155"/>
      <c r="BH663" s="155"/>
    </row>
    <row r="664" spans="1:60" outlineLevel="1" x14ac:dyDescent="0.2">
      <c r="A664" s="203">
        <v>72</v>
      </c>
      <c r="B664" s="168" t="s">
        <v>435</v>
      </c>
      <c r="C664" s="189" t="s">
        <v>436</v>
      </c>
      <c r="D664" s="171" t="s">
        <v>437</v>
      </c>
      <c r="E664" s="177">
        <v>20</v>
      </c>
      <c r="F664" s="186">
        <v>0</v>
      </c>
      <c r="G664" s="184">
        <f>ROUND(E664*F664,2)</f>
        <v>0</v>
      </c>
      <c r="H664" s="184">
        <v>21</v>
      </c>
      <c r="I664" s="184">
        <f>G664*(1+H664/100)</f>
        <v>0</v>
      </c>
      <c r="J664" s="184">
        <v>0</v>
      </c>
      <c r="K664" s="184">
        <f>ROUND(E664*J664,2)</f>
        <v>0</v>
      </c>
      <c r="L664" s="185" t="s">
        <v>438</v>
      </c>
      <c r="M664" s="205" t="s">
        <v>1131</v>
      </c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 t="s">
        <v>1132</v>
      </c>
      <c r="AF664" s="155"/>
      <c r="AG664" s="155"/>
      <c r="AH664" s="155"/>
      <c r="AI664" s="155"/>
      <c r="AJ664" s="155"/>
      <c r="AK664" s="155"/>
      <c r="AL664" s="155"/>
      <c r="AM664" s="155">
        <v>21</v>
      </c>
      <c r="AN664" s="155"/>
      <c r="AO664" s="155"/>
      <c r="AP664" s="155"/>
      <c r="AQ664" s="155"/>
      <c r="AR664" s="155"/>
      <c r="AS664" s="155"/>
      <c r="AT664" s="155"/>
      <c r="AU664" s="155"/>
      <c r="AV664" s="155"/>
      <c r="AW664" s="155"/>
      <c r="AX664" s="155"/>
      <c r="AY664" s="155"/>
      <c r="AZ664" s="155"/>
      <c r="BA664" s="155"/>
      <c r="BB664" s="155"/>
      <c r="BC664" s="155"/>
      <c r="BD664" s="155"/>
      <c r="BE664" s="155"/>
      <c r="BF664" s="155"/>
      <c r="BG664" s="155"/>
      <c r="BH664" s="155"/>
    </row>
    <row r="665" spans="1:60" outlineLevel="1" x14ac:dyDescent="0.2">
      <c r="A665" s="202"/>
      <c r="B665" s="169"/>
      <c r="C665" s="190" t="s">
        <v>439</v>
      </c>
      <c r="D665" s="172"/>
      <c r="E665" s="178">
        <v>20</v>
      </c>
      <c r="F665" s="184"/>
      <c r="G665" s="184"/>
      <c r="H665" s="184"/>
      <c r="I665" s="184"/>
      <c r="J665" s="184"/>
      <c r="K665" s="184"/>
      <c r="L665" s="185"/>
      <c r="M665" s="20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  <c r="AF665" s="155"/>
      <c r="AG665" s="155"/>
      <c r="AH665" s="155"/>
      <c r="AI665" s="155"/>
      <c r="AJ665" s="155"/>
      <c r="AK665" s="155"/>
      <c r="AL665" s="155"/>
      <c r="AM665" s="155"/>
      <c r="AN665" s="155"/>
      <c r="AO665" s="155"/>
      <c r="AP665" s="155"/>
      <c r="AQ665" s="155"/>
      <c r="AR665" s="155"/>
      <c r="AS665" s="155"/>
      <c r="AT665" s="155"/>
      <c r="AU665" s="155"/>
      <c r="AV665" s="155"/>
      <c r="AW665" s="155"/>
      <c r="AX665" s="155"/>
      <c r="AY665" s="155"/>
      <c r="AZ665" s="155"/>
      <c r="BA665" s="155"/>
      <c r="BB665" s="155"/>
      <c r="BC665" s="155"/>
      <c r="BD665" s="155"/>
      <c r="BE665" s="155"/>
      <c r="BF665" s="155"/>
      <c r="BG665" s="155"/>
      <c r="BH665" s="155"/>
    </row>
    <row r="666" spans="1:60" outlineLevel="1" x14ac:dyDescent="0.2">
      <c r="A666" s="202"/>
      <c r="B666" s="169"/>
      <c r="C666" s="375"/>
      <c r="D666" s="376"/>
      <c r="E666" s="377"/>
      <c r="F666" s="378"/>
      <c r="G666" s="379"/>
      <c r="H666" s="184"/>
      <c r="I666" s="184"/>
      <c r="J666" s="184"/>
      <c r="K666" s="184"/>
      <c r="L666" s="185"/>
      <c r="M666" s="20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  <c r="AF666" s="155"/>
      <c r="AG666" s="155"/>
      <c r="AH666" s="155"/>
      <c r="AI666" s="155"/>
      <c r="AJ666" s="155"/>
      <c r="AK666" s="155"/>
      <c r="AL666" s="155"/>
      <c r="AM666" s="155"/>
      <c r="AN666" s="155"/>
      <c r="AO666" s="155"/>
      <c r="AP666" s="155"/>
      <c r="AQ666" s="155"/>
      <c r="AR666" s="155"/>
      <c r="AS666" s="155"/>
      <c r="AT666" s="155"/>
      <c r="AU666" s="155"/>
      <c r="AV666" s="155"/>
      <c r="AW666" s="155"/>
      <c r="AX666" s="155"/>
      <c r="AY666" s="155"/>
      <c r="AZ666" s="155"/>
      <c r="BA666" s="155"/>
      <c r="BB666" s="155"/>
      <c r="BC666" s="155"/>
      <c r="BD666" s="155"/>
      <c r="BE666" s="155"/>
      <c r="BF666" s="155"/>
      <c r="BG666" s="155"/>
      <c r="BH666" s="155"/>
    </row>
    <row r="667" spans="1:60" ht="22.5" outlineLevel="1" x14ac:dyDescent="0.2">
      <c r="A667" s="203">
        <v>73</v>
      </c>
      <c r="B667" s="168" t="s">
        <v>440</v>
      </c>
      <c r="C667" s="189" t="s">
        <v>735</v>
      </c>
      <c r="D667" s="171" t="s">
        <v>1129</v>
      </c>
      <c r="E667" s="177">
        <v>9.0224100000000007</v>
      </c>
      <c r="F667" s="186">
        <v>0</v>
      </c>
      <c r="G667" s="184">
        <f>ROUND(E667*F667,2)</f>
        <v>0</v>
      </c>
      <c r="H667" s="184">
        <v>21</v>
      </c>
      <c r="I667" s="184">
        <f>G667*(1+H667/100)</f>
        <v>0</v>
      </c>
      <c r="J667" s="184">
        <v>0.03</v>
      </c>
      <c r="K667" s="184">
        <f>ROUND(E667*J667,2)</f>
        <v>0.27</v>
      </c>
      <c r="L667" s="185" t="s">
        <v>187</v>
      </c>
      <c r="M667" s="205" t="s">
        <v>1131</v>
      </c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 t="s">
        <v>129</v>
      </c>
      <c r="AF667" s="155"/>
      <c r="AG667" s="155"/>
      <c r="AH667" s="155"/>
      <c r="AI667" s="155"/>
      <c r="AJ667" s="155"/>
      <c r="AK667" s="155"/>
      <c r="AL667" s="155"/>
      <c r="AM667" s="155">
        <v>21</v>
      </c>
      <c r="AN667" s="155"/>
      <c r="AO667" s="155"/>
      <c r="AP667" s="155"/>
      <c r="AQ667" s="155"/>
      <c r="AR667" s="155"/>
      <c r="AS667" s="155"/>
      <c r="AT667" s="155"/>
      <c r="AU667" s="155"/>
      <c r="AV667" s="155"/>
      <c r="AW667" s="155"/>
      <c r="AX667" s="155"/>
      <c r="AY667" s="155"/>
      <c r="AZ667" s="155"/>
      <c r="BA667" s="155"/>
      <c r="BB667" s="155"/>
      <c r="BC667" s="155"/>
      <c r="BD667" s="155"/>
      <c r="BE667" s="155"/>
      <c r="BF667" s="155"/>
      <c r="BG667" s="155"/>
      <c r="BH667" s="155"/>
    </row>
    <row r="668" spans="1:60" outlineLevel="1" x14ac:dyDescent="0.2">
      <c r="A668" s="202"/>
      <c r="B668" s="169"/>
      <c r="C668" s="190" t="s">
        <v>441</v>
      </c>
      <c r="D668" s="172"/>
      <c r="E668" s="178">
        <v>9.0224100000000007</v>
      </c>
      <c r="F668" s="184"/>
      <c r="G668" s="184"/>
      <c r="H668" s="184"/>
      <c r="I668" s="184"/>
      <c r="J668" s="184"/>
      <c r="K668" s="184"/>
      <c r="L668" s="185"/>
      <c r="M668" s="20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  <c r="AF668" s="155"/>
      <c r="AG668" s="155"/>
      <c r="AH668" s="155"/>
      <c r="AI668" s="155"/>
      <c r="AJ668" s="155"/>
      <c r="AK668" s="155"/>
      <c r="AL668" s="155"/>
      <c r="AM668" s="155"/>
      <c r="AN668" s="155"/>
      <c r="AO668" s="155"/>
      <c r="AP668" s="155"/>
      <c r="AQ668" s="155"/>
      <c r="AR668" s="155"/>
      <c r="AS668" s="155"/>
      <c r="AT668" s="155"/>
      <c r="AU668" s="155"/>
      <c r="AV668" s="155"/>
      <c r="AW668" s="155"/>
      <c r="AX668" s="155"/>
      <c r="AY668" s="155"/>
      <c r="AZ668" s="155"/>
      <c r="BA668" s="155"/>
      <c r="BB668" s="155"/>
      <c r="BC668" s="155"/>
      <c r="BD668" s="155"/>
      <c r="BE668" s="155"/>
      <c r="BF668" s="155"/>
      <c r="BG668" s="155"/>
      <c r="BH668" s="155"/>
    </row>
    <row r="669" spans="1:60" outlineLevel="1" x14ac:dyDescent="0.2">
      <c r="A669" s="202"/>
      <c r="B669" s="169"/>
      <c r="C669" s="375"/>
      <c r="D669" s="376"/>
      <c r="E669" s="377"/>
      <c r="F669" s="378"/>
      <c r="G669" s="379"/>
      <c r="H669" s="184"/>
      <c r="I669" s="184"/>
      <c r="J669" s="184"/>
      <c r="K669" s="184"/>
      <c r="L669" s="185"/>
      <c r="M669" s="20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  <c r="AF669" s="155"/>
      <c r="AG669" s="155"/>
      <c r="AH669" s="155"/>
      <c r="AI669" s="155"/>
      <c r="AJ669" s="155"/>
      <c r="AK669" s="155"/>
      <c r="AL669" s="155"/>
      <c r="AM669" s="155"/>
      <c r="AN669" s="155"/>
      <c r="AO669" s="155"/>
      <c r="AP669" s="155"/>
      <c r="AQ669" s="155"/>
      <c r="AR669" s="155"/>
      <c r="AS669" s="155"/>
      <c r="AT669" s="155"/>
      <c r="AU669" s="155"/>
      <c r="AV669" s="155"/>
      <c r="AW669" s="155"/>
      <c r="AX669" s="155"/>
      <c r="AY669" s="155"/>
      <c r="AZ669" s="155"/>
      <c r="BA669" s="155"/>
      <c r="BB669" s="155"/>
      <c r="BC669" s="155"/>
      <c r="BD669" s="155"/>
      <c r="BE669" s="155"/>
      <c r="BF669" s="155"/>
      <c r="BG669" s="155"/>
      <c r="BH669" s="155"/>
    </row>
    <row r="670" spans="1:60" outlineLevel="1" x14ac:dyDescent="0.2">
      <c r="A670" s="203">
        <v>74</v>
      </c>
      <c r="B670" s="168" t="s">
        <v>442</v>
      </c>
      <c r="C670" s="189" t="s">
        <v>443</v>
      </c>
      <c r="D670" s="171" t="s">
        <v>1129</v>
      </c>
      <c r="E670" s="177">
        <v>508.64656000000002</v>
      </c>
      <c r="F670" s="186">
        <v>0</v>
      </c>
      <c r="G670" s="184">
        <f>ROUND(E670*F670,2)</f>
        <v>0</v>
      </c>
      <c r="H670" s="184">
        <v>21</v>
      </c>
      <c r="I670" s="184">
        <f>G670*(1+H670/100)</f>
        <v>0</v>
      </c>
      <c r="J670" s="184">
        <v>0.02</v>
      </c>
      <c r="K670" s="184">
        <f>ROUND(E670*J670,2)</f>
        <v>10.17</v>
      </c>
      <c r="L670" s="185" t="s">
        <v>187</v>
      </c>
      <c r="M670" s="205" t="s">
        <v>1131</v>
      </c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 t="s">
        <v>129</v>
      </c>
      <c r="AF670" s="155"/>
      <c r="AG670" s="155"/>
      <c r="AH670" s="155"/>
      <c r="AI670" s="155"/>
      <c r="AJ670" s="155"/>
      <c r="AK670" s="155"/>
      <c r="AL670" s="155"/>
      <c r="AM670" s="155">
        <v>21</v>
      </c>
      <c r="AN670" s="155"/>
      <c r="AO670" s="155"/>
      <c r="AP670" s="155"/>
      <c r="AQ670" s="155"/>
      <c r="AR670" s="155"/>
      <c r="AS670" s="155"/>
      <c r="AT670" s="155"/>
      <c r="AU670" s="155"/>
      <c r="AV670" s="155"/>
      <c r="AW670" s="155"/>
      <c r="AX670" s="155"/>
      <c r="AY670" s="155"/>
      <c r="AZ670" s="155"/>
      <c r="BA670" s="155"/>
      <c r="BB670" s="155"/>
      <c r="BC670" s="155"/>
      <c r="BD670" s="155"/>
      <c r="BE670" s="155"/>
      <c r="BF670" s="155"/>
      <c r="BG670" s="155"/>
      <c r="BH670" s="155"/>
    </row>
    <row r="671" spans="1:60" outlineLevel="1" x14ac:dyDescent="0.2">
      <c r="A671" s="202"/>
      <c r="B671" s="169"/>
      <c r="C671" s="190" t="s">
        <v>733</v>
      </c>
      <c r="D671" s="172"/>
      <c r="E671" s="178">
        <v>316.19286</v>
      </c>
      <c r="F671" s="184"/>
      <c r="G671" s="184"/>
      <c r="H671" s="184"/>
      <c r="I671" s="184"/>
      <c r="J671" s="184"/>
      <c r="K671" s="184"/>
      <c r="L671" s="185"/>
      <c r="M671" s="20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  <c r="AA671" s="155"/>
      <c r="AB671" s="155"/>
      <c r="AC671" s="155"/>
      <c r="AD671" s="155"/>
      <c r="AE671" s="155"/>
      <c r="AF671" s="155"/>
      <c r="AG671" s="155"/>
      <c r="AH671" s="155"/>
      <c r="AI671" s="155"/>
      <c r="AJ671" s="155"/>
      <c r="AK671" s="155"/>
      <c r="AL671" s="155"/>
      <c r="AM671" s="155"/>
      <c r="AN671" s="155"/>
      <c r="AO671" s="155"/>
      <c r="AP671" s="155"/>
      <c r="AQ671" s="155"/>
      <c r="AR671" s="155"/>
      <c r="AS671" s="155"/>
      <c r="AT671" s="155"/>
      <c r="AU671" s="155"/>
      <c r="AV671" s="155"/>
      <c r="AW671" s="155"/>
      <c r="AX671" s="155"/>
      <c r="AY671" s="155"/>
      <c r="AZ671" s="155"/>
      <c r="BA671" s="155"/>
      <c r="BB671" s="155"/>
      <c r="BC671" s="155"/>
      <c r="BD671" s="155"/>
      <c r="BE671" s="155"/>
      <c r="BF671" s="155"/>
      <c r="BG671" s="155"/>
      <c r="BH671" s="155"/>
    </row>
    <row r="672" spans="1:60" outlineLevel="1" x14ac:dyDescent="0.2">
      <c r="A672" s="202"/>
      <c r="B672" s="169"/>
      <c r="C672" s="190" t="s">
        <v>734</v>
      </c>
      <c r="D672" s="172"/>
      <c r="E672" s="178">
        <v>192.4537</v>
      </c>
      <c r="F672" s="184"/>
      <c r="G672" s="184"/>
      <c r="H672" s="184"/>
      <c r="I672" s="184"/>
      <c r="J672" s="184"/>
      <c r="K672" s="184"/>
      <c r="L672" s="185"/>
      <c r="M672" s="20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  <c r="AF672" s="155"/>
      <c r="AG672" s="155"/>
      <c r="AH672" s="155"/>
      <c r="AI672" s="155"/>
      <c r="AJ672" s="155"/>
      <c r="AK672" s="155"/>
      <c r="AL672" s="155"/>
      <c r="AM672" s="155"/>
      <c r="AN672" s="155"/>
      <c r="AO672" s="155"/>
      <c r="AP672" s="155"/>
      <c r="AQ672" s="155"/>
      <c r="AR672" s="155"/>
      <c r="AS672" s="155"/>
      <c r="AT672" s="155"/>
      <c r="AU672" s="155"/>
      <c r="AV672" s="155"/>
      <c r="AW672" s="155"/>
      <c r="AX672" s="155"/>
      <c r="AY672" s="155"/>
      <c r="AZ672" s="155"/>
      <c r="BA672" s="155"/>
      <c r="BB672" s="155"/>
      <c r="BC672" s="155"/>
      <c r="BD672" s="155"/>
      <c r="BE672" s="155"/>
      <c r="BF672" s="155"/>
      <c r="BG672" s="155"/>
      <c r="BH672" s="155"/>
    </row>
    <row r="673" spans="1:60" outlineLevel="1" x14ac:dyDescent="0.2">
      <c r="A673" s="202"/>
      <c r="B673" s="169"/>
      <c r="C673" s="375"/>
      <c r="D673" s="376"/>
      <c r="E673" s="377"/>
      <c r="F673" s="378"/>
      <c r="G673" s="379"/>
      <c r="H673" s="184"/>
      <c r="I673" s="184"/>
      <c r="J673" s="184"/>
      <c r="K673" s="184"/>
      <c r="L673" s="185"/>
      <c r="M673" s="20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  <c r="AF673" s="155"/>
      <c r="AG673" s="155"/>
      <c r="AH673" s="155"/>
      <c r="AI673" s="155"/>
      <c r="AJ673" s="155"/>
      <c r="AK673" s="155"/>
      <c r="AL673" s="155"/>
      <c r="AM673" s="155"/>
      <c r="AN673" s="155"/>
      <c r="AO673" s="155"/>
      <c r="AP673" s="155"/>
      <c r="AQ673" s="155"/>
      <c r="AR673" s="155"/>
      <c r="AS673" s="155"/>
      <c r="AT673" s="155"/>
      <c r="AU673" s="155"/>
      <c r="AV673" s="155"/>
      <c r="AW673" s="155"/>
      <c r="AX673" s="155"/>
      <c r="AY673" s="155"/>
      <c r="AZ673" s="155"/>
      <c r="BA673" s="155"/>
      <c r="BB673" s="155"/>
      <c r="BC673" s="155"/>
      <c r="BD673" s="155"/>
      <c r="BE673" s="155"/>
      <c r="BF673" s="155"/>
      <c r="BG673" s="155"/>
      <c r="BH673" s="155"/>
    </row>
    <row r="674" spans="1:60" ht="22.5" outlineLevel="1" x14ac:dyDescent="0.2">
      <c r="A674" s="203">
        <v>75</v>
      </c>
      <c r="B674" s="168" t="s">
        <v>444</v>
      </c>
      <c r="C674" s="189" t="s">
        <v>736</v>
      </c>
      <c r="D674" s="171" t="s">
        <v>1129</v>
      </c>
      <c r="E674" s="177">
        <v>14.684939999999999</v>
      </c>
      <c r="F674" s="186">
        <v>0</v>
      </c>
      <c r="G674" s="184">
        <f>ROUND(E674*F674,2)</f>
        <v>0</v>
      </c>
      <c r="H674" s="184">
        <v>21</v>
      </c>
      <c r="I674" s="184">
        <f>G674*(1+H674/100)</f>
        <v>0</v>
      </c>
      <c r="J674" s="184">
        <v>0.02</v>
      </c>
      <c r="K674" s="184">
        <f>ROUND(E674*J674,2)</f>
        <v>0.28999999999999998</v>
      </c>
      <c r="L674" s="185" t="s">
        <v>187</v>
      </c>
      <c r="M674" s="205" t="s">
        <v>1131</v>
      </c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 t="s">
        <v>129</v>
      </c>
      <c r="AF674" s="155"/>
      <c r="AG674" s="155"/>
      <c r="AH674" s="155"/>
      <c r="AI674" s="155"/>
      <c r="AJ674" s="155"/>
      <c r="AK674" s="155"/>
      <c r="AL674" s="155"/>
      <c r="AM674" s="155">
        <v>21</v>
      </c>
      <c r="AN674" s="155"/>
      <c r="AO674" s="155"/>
      <c r="AP674" s="155"/>
      <c r="AQ674" s="155"/>
      <c r="AR674" s="155"/>
      <c r="AS674" s="155"/>
      <c r="AT674" s="155"/>
      <c r="AU674" s="155"/>
      <c r="AV674" s="155"/>
      <c r="AW674" s="155"/>
      <c r="AX674" s="155"/>
      <c r="AY674" s="155"/>
      <c r="AZ674" s="155"/>
      <c r="BA674" s="155"/>
      <c r="BB674" s="155"/>
      <c r="BC674" s="155"/>
      <c r="BD674" s="155"/>
      <c r="BE674" s="155"/>
      <c r="BF674" s="155"/>
      <c r="BG674" s="155"/>
      <c r="BH674" s="155"/>
    </row>
    <row r="675" spans="1:60" ht="22.5" outlineLevel="1" x14ac:dyDescent="0.2">
      <c r="A675" s="202"/>
      <c r="B675" s="169"/>
      <c r="C675" s="190" t="s">
        <v>445</v>
      </c>
      <c r="D675" s="172"/>
      <c r="E675" s="178">
        <v>8.0753400000000006</v>
      </c>
      <c r="F675" s="184"/>
      <c r="G675" s="184"/>
      <c r="H675" s="184"/>
      <c r="I675" s="184"/>
      <c r="J675" s="184"/>
      <c r="K675" s="184"/>
      <c r="L675" s="185"/>
      <c r="M675" s="20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  <c r="AF675" s="155"/>
      <c r="AG675" s="155"/>
      <c r="AH675" s="155"/>
      <c r="AI675" s="155"/>
      <c r="AJ675" s="155"/>
      <c r="AK675" s="155"/>
      <c r="AL675" s="155"/>
      <c r="AM675" s="155"/>
      <c r="AN675" s="155"/>
      <c r="AO675" s="155"/>
      <c r="AP675" s="155"/>
      <c r="AQ675" s="155"/>
      <c r="AR675" s="155"/>
      <c r="AS675" s="155"/>
      <c r="AT675" s="155"/>
      <c r="AU675" s="155"/>
      <c r="AV675" s="155"/>
      <c r="AW675" s="155"/>
      <c r="AX675" s="155"/>
      <c r="AY675" s="155"/>
      <c r="AZ675" s="155"/>
      <c r="BA675" s="155"/>
      <c r="BB675" s="155"/>
      <c r="BC675" s="155"/>
      <c r="BD675" s="155"/>
      <c r="BE675" s="155"/>
      <c r="BF675" s="155"/>
      <c r="BG675" s="155"/>
      <c r="BH675" s="155"/>
    </row>
    <row r="676" spans="1:60" outlineLevel="1" x14ac:dyDescent="0.2">
      <c r="A676" s="202"/>
      <c r="B676" s="169"/>
      <c r="C676" s="190" t="s">
        <v>446</v>
      </c>
      <c r="D676" s="172"/>
      <c r="E676" s="178">
        <v>6.6096000000000004</v>
      </c>
      <c r="F676" s="184"/>
      <c r="G676" s="184"/>
      <c r="H676" s="184"/>
      <c r="I676" s="184"/>
      <c r="J676" s="184"/>
      <c r="K676" s="184"/>
      <c r="L676" s="185"/>
      <c r="M676" s="20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  <c r="AF676" s="155"/>
      <c r="AG676" s="155"/>
      <c r="AH676" s="155"/>
      <c r="AI676" s="155"/>
      <c r="AJ676" s="155"/>
      <c r="AK676" s="155"/>
      <c r="AL676" s="155"/>
      <c r="AM676" s="155"/>
      <c r="AN676" s="155"/>
      <c r="AO676" s="155"/>
      <c r="AP676" s="155"/>
      <c r="AQ676" s="155"/>
      <c r="AR676" s="155"/>
      <c r="AS676" s="155"/>
      <c r="AT676" s="155"/>
      <c r="AU676" s="155"/>
      <c r="AV676" s="155"/>
      <c r="AW676" s="155"/>
      <c r="AX676" s="155"/>
      <c r="AY676" s="155"/>
      <c r="AZ676" s="155"/>
      <c r="BA676" s="155"/>
      <c r="BB676" s="155"/>
      <c r="BC676" s="155"/>
      <c r="BD676" s="155"/>
      <c r="BE676" s="155"/>
      <c r="BF676" s="155"/>
      <c r="BG676" s="155"/>
      <c r="BH676" s="155"/>
    </row>
    <row r="677" spans="1:60" outlineLevel="1" x14ac:dyDescent="0.2">
      <c r="A677" s="202"/>
      <c r="B677" s="169"/>
      <c r="C677" s="375"/>
      <c r="D677" s="376"/>
      <c r="E677" s="377"/>
      <c r="F677" s="378"/>
      <c r="G677" s="379"/>
      <c r="H677" s="184"/>
      <c r="I677" s="184"/>
      <c r="J677" s="184"/>
      <c r="K677" s="184"/>
      <c r="L677" s="185"/>
      <c r="M677" s="20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  <c r="AF677" s="155"/>
      <c r="AG677" s="155"/>
      <c r="AH677" s="155"/>
      <c r="AI677" s="155"/>
      <c r="AJ677" s="155"/>
      <c r="AK677" s="155"/>
      <c r="AL677" s="155"/>
      <c r="AM677" s="155"/>
      <c r="AN677" s="155"/>
      <c r="AO677" s="155"/>
      <c r="AP677" s="155"/>
      <c r="AQ677" s="155"/>
      <c r="AR677" s="155"/>
      <c r="AS677" s="155"/>
      <c r="AT677" s="155"/>
      <c r="AU677" s="155"/>
      <c r="AV677" s="155"/>
      <c r="AW677" s="155"/>
      <c r="AX677" s="155"/>
      <c r="AY677" s="155"/>
      <c r="AZ677" s="155"/>
      <c r="BA677" s="155"/>
      <c r="BB677" s="155"/>
      <c r="BC677" s="155"/>
      <c r="BD677" s="155"/>
      <c r="BE677" s="155"/>
      <c r="BF677" s="155"/>
      <c r="BG677" s="155"/>
      <c r="BH677" s="155"/>
    </row>
    <row r="678" spans="1:60" ht="56.25" outlineLevel="1" x14ac:dyDescent="0.2">
      <c r="A678" s="203">
        <v>76</v>
      </c>
      <c r="B678" s="168" t="s">
        <v>737</v>
      </c>
      <c r="C678" s="189" t="s">
        <v>766</v>
      </c>
      <c r="D678" s="171" t="s">
        <v>1139</v>
      </c>
      <c r="E678" s="177">
        <v>15499.65</v>
      </c>
      <c r="F678" s="186">
        <v>0</v>
      </c>
      <c r="G678" s="184">
        <f>ROUND(E678*F678,2)</f>
        <v>0</v>
      </c>
      <c r="H678" s="184">
        <v>21</v>
      </c>
      <c r="I678" s="184">
        <f>G678*(1+H678/100)</f>
        <v>0</v>
      </c>
      <c r="J678" s="184">
        <v>0</v>
      </c>
      <c r="K678" s="184">
        <f>ROUND(E678*J678,2)</f>
        <v>0</v>
      </c>
      <c r="L678" s="185" t="s">
        <v>187</v>
      </c>
      <c r="M678" s="205" t="s">
        <v>1131</v>
      </c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 t="s">
        <v>129</v>
      </c>
      <c r="AF678" s="155"/>
      <c r="AG678" s="155"/>
      <c r="AH678" s="155"/>
      <c r="AI678" s="155"/>
      <c r="AJ678" s="155"/>
      <c r="AK678" s="155"/>
      <c r="AL678" s="155"/>
      <c r="AM678" s="155">
        <v>21</v>
      </c>
      <c r="AN678" s="155"/>
      <c r="AO678" s="155"/>
      <c r="AP678" s="155"/>
      <c r="AQ678" s="155"/>
      <c r="AR678" s="155"/>
      <c r="AS678" s="155"/>
      <c r="AT678" s="155"/>
      <c r="AU678" s="155"/>
      <c r="AV678" s="155"/>
      <c r="AW678" s="155"/>
      <c r="AX678" s="155"/>
      <c r="AY678" s="155"/>
      <c r="AZ678" s="155"/>
      <c r="BA678" s="155"/>
      <c r="BB678" s="155"/>
      <c r="BC678" s="155"/>
      <c r="BD678" s="155"/>
      <c r="BE678" s="155"/>
      <c r="BF678" s="155"/>
      <c r="BG678" s="155"/>
      <c r="BH678" s="155"/>
    </row>
    <row r="679" spans="1:60" outlineLevel="1" x14ac:dyDescent="0.2">
      <c r="A679" s="202"/>
      <c r="B679" s="169"/>
      <c r="C679" s="191" t="s">
        <v>1211</v>
      </c>
      <c r="D679" s="173"/>
      <c r="E679" s="179"/>
      <c r="F679" s="184"/>
      <c r="G679" s="184"/>
      <c r="H679" s="184"/>
      <c r="I679" s="184"/>
      <c r="J679" s="184"/>
      <c r="K679" s="184"/>
      <c r="L679" s="185"/>
      <c r="M679" s="20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  <c r="AF679" s="155"/>
      <c r="AG679" s="155"/>
      <c r="AH679" s="155"/>
      <c r="AI679" s="155"/>
      <c r="AJ679" s="155"/>
      <c r="AK679" s="155"/>
      <c r="AL679" s="155"/>
      <c r="AM679" s="155"/>
      <c r="AN679" s="155"/>
      <c r="AO679" s="155"/>
      <c r="AP679" s="155"/>
      <c r="AQ679" s="155"/>
      <c r="AR679" s="155"/>
      <c r="AS679" s="155"/>
      <c r="AT679" s="155"/>
      <c r="AU679" s="155"/>
      <c r="AV679" s="155"/>
      <c r="AW679" s="155"/>
      <c r="AX679" s="155"/>
      <c r="AY679" s="155"/>
      <c r="AZ679" s="155"/>
      <c r="BA679" s="155"/>
      <c r="BB679" s="155"/>
      <c r="BC679" s="155"/>
      <c r="BD679" s="155"/>
      <c r="BE679" s="155"/>
      <c r="BF679" s="155"/>
      <c r="BG679" s="155"/>
      <c r="BH679" s="155"/>
    </row>
    <row r="680" spans="1:60" outlineLevel="1" x14ac:dyDescent="0.2">
      <c r="A680" s="202"/>
      <c r="B680" s="169"/>
      <c r="C680" s="192" t="s">
        <v>447</v>
      </c>
      <c r="D680" s="173"/>
      <c r="E680" s="179">
        <v>596.245</v>
      </c>
      <c r="F680" s="184"/>
      <c r="G680" s="184"/>
      <c r="H680" s="184"/>
      <c r="I680" s="184"/>
      <c r="J680" s="184"/>
      <c r="K680" s="184"/>
      <c r="L680" s="185"/>
      <c r="M680" s="20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  <c r="AF680" s="155"/>
      <c r="AG680" s="155"/>
      <c r="AH680" s="155"/>
      <c r="AI680" s="155"/>
      <c r="AJ680" s="155"/>
      <c r="AK680" s="155"/>
      <c r="AL680" s="155"/>
      <c r="AM680" s="155"/>
      <c r="AN680" s="155"/>
      <c r="AO680" s="155"/>
      <c r="AP680" s="155"/>
      <c r="AQ680" s="155"/>
      <c r="AR680" s="155"/>
      <c r="AS680" s="155"/>
      <c r="AT680" s="155"/>
      <c r="AU680" s="155"/>
      <c r="AV680" s="155"/>
      <c r="AW680" s="155"/>
      <c r="AX680" s="155"/>
      <c r="AY680" s="155"/>
      <c r="AZ680" s="155"/>
      <c r="BA680" s="155"/>
      <c r="BB680" s="155"/>
      <c r="BC680" s="155"/>
      <c r="BD680" s="155"/>
      <c r="BE680" s="155"/>
      <c r="BF680" s="155"/>
      <c r="BG680" s="155"/>
      <c r="BH680" s="155"/>
    </row>
    <row r="681" spans="1:60" outlineLevel="1" x14ac:dyDescent="0.2">
      <c r="A681" s="202"/>
      <c r="B681" s="169"/>
      <c r="C681" s="192" t="s">
        <v>448</v>
      </c>
      <c r="D681" s="173"/>
      <c r="E681" s="179">
        <v>225.09100000000001</v>
      </c>
      <c r="F681" s="184"/>
      <c r="G681" s="184"/>
      <c r="H681" s="184"/>
      <c r="I681" s="184"/>
      <c r="J681" s="184"/>
      <c r="K681" s="184"/>
      <c r="L681" s="185"/>
      <c r="M681" s="20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  <c r="AF681" s="155"/>
      <c r="AG681" s="155"/>
      <c r="AH681" s="155"/>
      <c r="AI681" s="155"/>
      <c r="AJ681" s="155"/>
      <c r="AK681" s="155"/>
      <c r="AL681" s="155"/>
      <c r="AM681" s="155"/>
      <c r="AN681" s="155"/>
      <c r="AO681" s="155"/>
      <c r="AP681" s="155"/>
      <c r="AQ681" s="155"/>
      <c r="AR681" s="155"/>
      <c r="AS681" s="155"/>
      <c r="AT681" s="155"/>
      <c r="AU681" s="155"/>
      <c r="AV681" s="155"/>
      <c r="AW681" s="155"/>
      <c r="AX681" s="155"/>
      <c r="AY681" s="155"/>
      <c r="AZ681" s="155"/>
      <c r="BA681" s="155"/>
      <c r="BB681" s="155"/>
      <c r="BC681" s="155"/>
      <c r="BD681" s="155"/>
      <c r="BE681" s="155"/>
      <c r="BF681" s="155"/>
      <c r="BG681" s="155"/>
      <c r="BH681" s="155"/>
    </row>
    <row r="682" spans="1:60" outlineLevel="1" x14ac:dyDescent="0.2">
      <c r="A682" s="202"/>
      <c r="B682" s="169"/>
      <c r="C682" s="192" t="s">
        <v>449</v>
      </c>
      <c r="D682" s="173"/>
      <c r="E682" s="179">
        <v>95.76</v>
      </c>
      <c r="F682" s="184"/>
      <c r="G682" s="184"/>
      <c r="H682" s="184"/>
      <c r="I682" s="184"/>
      <c r="J682" s="184"/>
      <c r="K682" s="184"/>
      <c r="L682" s="185"/>
      <c r="M682" s="20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  <c r="AF682" s="155"/>
      <c r="AG682" s="155"/>
      <c r="AH682" s="155"/>
      <c r="AI682" s="155"/>
      <c r="AJ682" s="155"/>
      <c r="AK682" s="155"/>
      <c r="AL682" s="155"/>
      <c r="AM682" s="155"/>
      <c r="AN682" s="155"/>
      <c r="AO682" s="155"/>
      <c r="AP682" s="155"/>
      <c r="AQ682" s="155"/>
      <c r="AR682" s="155"/>
      <c r="AS682" s="155"/>
      <c r="AT682" s="155"/>
      <c r="AU682" s="155"/>
      <c r="AV682" s="155"/>
      <c r="AW682" s="155"/>
      <c r="AX682" s="155"/>
      <c r="AY682" s="155"/>
      <c r="AZ682" s="155"/>
      <c r="BA682" s="155"/>
      <c r="BB682" s="155"/>
      <c r="BC682" s="155"/>
      <c r="BD682" s="155"/>
      <c r="BE682" s="155"/>
      <c r="BF682" s="155"/>
      <c r="BG682" s="155"/>
      <c r="BH682" s="155"/>
    </row>
    <row r="683" spans="1:60" outlineLevel="1" x14ac:dyDescent="0.2">
      <c r="A683" s="202"/>
      <c r="B683" s="169"/>
      <c r="C683" s="192" t="s">
        <v>450</v>
      </c>
      <c r="D683" s="173"/>
      <c r="E683" s="179">
        <v>459.64150000000001</v>
      </c>
      <c r="F683" s="184"/>
      <c r="G683" s="184"/>
      <c r="H683" s="184"/>
      <c r="I683" s="184"/>
      <c r="J683" s="184"/>
      <c r="K683" s="184"/>
      <c r="L683" s="185"/>
      <c r="M683" s="20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  <c r="AF683" s="155"/>
      <c r="AG683" s="155"/>
      <c r="AH683" s="155"/>
      <c r="AI683" s="155"/>
      <c r="AJ683" s="155"/>
      <c r="AK683" s="155"/>
      <c r="AL683" s="155"/>
      <c r="AM683" s="155"/>
      <c r="AN683" s="155"/>
      <c r="AO683" s="155"/>
      <c r="AP683" s="155"/>
      <c r="AQ683" s="155"/>
      <c r="AR683" s="155"/>
      <c r="AS683" s="155"/>
      <c r="AT683" s="155"/>
      <c r="AU683" s="155"/>
      <c r="AV683" s="155"/>
      <c r="AW683" s="155"/>
      <c r="AX683" s="155"/>
      <c r="AY683" s="155"/>
      <c r="AZ683" s="155"/>
      <c r="BA683" s="155"/>
      <c r="BB683" s="155"/>
      <c r="BC683" s="155"/>
      <c r="BD683" s="155"/>
      <c r="BE683" s="155"/>
      <c r="BF683" s="155"/>
      <c r="BG683" s="155"/>
      <c r="BH683" s="155"/>
    </row>
    <row r="684" spans="1:60" outlineLevel="1" x14ac:dyDescent="0.2">
      <c r="A684" s="202"/>
      <c r="B684" s="169"/>
      <c r="C684" s="192" t="s">
        <v>451</v>
      </c>
      <c r="D684" s="173"/>
      <c r="E684" s="179">
        <v>1318.2075</v>
      </c>
      <c r="F684" s="184"/>
      <c r="G684" s="184"/>
      <c r="H684" s="184"/>
      <c r="I684" s="184"/>
      <c r="J684" s="184"/>
      <c r="K684" s="184"/>
      <c r="L684" s="185"/>
      <c r="M684" s="20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  <c r="AF684" s="155"/>
      <c r="AG684" s="155"/>
      <c r="AH684" s="155"/>
      <c r="AI684" s="155"/>
      <c r="AJ684" s="155"/>
      <c r="AK684" s="155"/>
      <c r="AL684" s="155"/>
      <c r="AM684" s="155"/>
      <c r="AN684" s="155"/>
      <c r="AO684" s="155"/>
      <c r="AP684" s="155"/>
      <c r="AQ684" s="155"/>
      <c r="AR684" s="155"/>
      <c r="AS684" s="155"/>
      <c r="AT684" s="155"/>
      <c r="AU684" s="155"/>
      <c r="AV684" s="155"/>
      <c r="AW684" s="155"/>
      <c r="AX684" s="155"/>
      <c r="AY684" s="155"/>
      <c r="AZ684" s="155"/>
      <c r="BA684" s="155"/>
      <c r="BB684" s="155"/>
      <c r="BC684" s="155"/>
      <c r="BD684" s="155"/>
      <c r="BE684" s="155"/>
      <c r="BF684" s="155"/>
      <c r="BG684" s="155"/>
      <c r="BH684" s="155"/>
    </row>
    <row r="685" spans="1:60" outlineLevel="1" x14ac:dyDescent="0.2">
      <c r="A685" s="202"/>
      <c r="B685" s="169"/>
      <c r="C685" s="192" t="s">
        <v>452</v>
      </c>
      <c r="D685" s="173"/>
      <c r="E685" s="179">
        <v>404.98250000000002</v>
      </c>
      <c r="F685" s="184"/>
      <c r="G685" s="184"/>
      <c r="H685" s="184"/>
      <c r="I685" s="184"/>
      <c r="J685" s="184"/>
      <c r="K685" s="184"/>
      <c r="L685" s="185"/>
      <c r="M685" s="20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  <c r="AF685" s="155"/>
      <c r="AG685" s="155"/>
      <c r="AH685" s="155"/>
      <c r="AI685" s="155"/>
      <c r="AJ685" s="155"/>
      <c r="AK685" s="155"/>
      <c r="AL685" s="155"/>
      <c r="AM685" s="155"/>
      <c r="AN685" s="155"/>
      <c r="AO685" s="155"/>
      <c r="AP685" s="155"/>
      <c r="AQ685" s="155"/>
      <c r="AR685" s="155"/>
      <c r="AS685" s="155"/>
      <c r="AT685" s="155"/>
      <c r="AU685" s="155"/>
      <c r="AV685" s="155"/>
      <c r="AW685" s="155"/>
      <c r="AX685" s="155"/>
      <c r="AY685" s="155"/>
      <c r="AZ685" s="155"/>
      <c r="BA685" s="155"/>
      <c r="BB685" s="155"/>
      <c r="BC685" s="155"/>
      <c r="BD685" s="155"/>
      <c r="BE685" s="155"/>
      <c r="BF685" s="155"/>
      <c r="BG685" s="155"/>
      <c r="BH685" s="155"/>
    </row>
    <row r="686" spans="1:60" outlineLevel="1" x14ac:dyDescent="0.2">
      <c r="A686" s="202"/>
      <c r="B686" s="169"/>
      <c r="C686" s="193" t="s">
        <v>1216</v>
      </c>
      <c r="D686" s="174"/>
      <c r="E686" s="180">
        <v>3099.9274999999998</v>
      </c>
      <c r="F686" s="184"/>
      <c r="G686" s="184"/>
      <c r="H686" s="184"/>
      <c r="I686" s="184"/>
      <c r="J686" s="184"/>
      <c r="K686" s="184"/>
      <c r="L686" s="185"/>
      <c r="M686" s="20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  <c r="AF686" s="155"/>
      <c r="AG686" s="155"/>
      <c r="AH686" s="155"/>
      <c r="AI686" s="155"/>
      <c r="AJ686" s="155"/>
      <c r="AK686" s="155"/>
      <c r="AL686" s="155"/>
      <c r="AM686" s="155"/>
      <c r="AN686" s="155"/>
      <c r="AO686" s="155"/>
      <c r="AP686" s="155"/>
      <c r="AQ686" s="155"/>
      <c r="AR686" s="155"/>
      <c r="AS686" s="155"/>
      <c r="AT686" s="155"/>
      <c r="AU686" s="155"/>
      <c r="AV686" s="155"/>
      <c r="AW686" s="155"/>
      <c r="AX686" s="155"/>
      <c r="AY686" s="155"/>
      <c r="AZ686" s="155"/>
      <c r="BA686" s="155"/>
      <c r="BB686" s="155"/>
      <c r="BC686" s="155"/>
      <c r="BD686" s="155"/>
      <c r="BE686" s="155"/>
      <c r="BF686" s="155"/>
      <c r="BG686" s="155"/>
      <c r="BH686" s="155"/>
    </row>
    <row r="687" spans="1:60" outlineLevel="1" x14ac:dyDescent="0.2">
      <c r="A687" s="202"/>
      <c r="B687" s="169"/>
      <c r="C687" s="191" t="s">
        <v>1217</v>
      </c>
      <c r="D687" s="173"/>
      <c r="E687" s="179"/>
      <c r="F687" s="184"/>
      <c r="G687" s="184"/>
      <c r="H687" s="184"/>
      <c r="I687" s="184"/>
      <c r="J687" s="184"/>
      <c r="K687" s="184"/>
      <c r="L687" s="185"/>
      <c r="M687" s="20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  <c r="AF687" s="155"/>
      <c r="AG687" s="155"/>
      <c r="AH687" s="155"/>
      <c r="AI687" s="155"/>
      <c r="AJ687" s="155"/>
      <c r="AK687" s="155"/>
      <c r="AL687" s="155"/>
      <c r="AM687" s="155"/>
      <c r="AN687" s="155"/>
      <c r="AO687" s="155"/>
      <c r="AP687" s="155"/>
      <c r="AQ687" s="155"/>
      <c r="AR687" s="155"/>
      <c r="AS687" s="155"/>
      <c r="AT687" s="155"/>
      <c r="AU687" s="155"/>
      <c r="AV687" s="155"/>
      <c r="AW687" s="155"/>
      <c r="AX687" s="155"/>
      <c r="AY687" s="155"/>
      <c r="AZ687" s="155"/>
      <c r="BA687" s="155"/>
      <c r="BB687" s="155"/>
      <c r="BC687" s="155"/>
      <c r="BD687" s="155"/>
      <c r="BE687" s="155"/>
      <c r="BF687" s="155"/>
      <c r="BG687" s="155"/>
      <c r="BH687" s="155"/>
    </row>
    <row r="688" spans="1:60" outlineLevel="1" x14ac:dyDescent="0.2">
      <c r="A688" s="202"/>
      <c r="B688" s="169"/>
      <c r="C688" s="190" t="s">
        <v>453</v>
      </c>
      <c r="D688" s="172"/>
      <c r="E688" s="178">
        <v>15499.65</v>
      </c>
      <c r="F688" s="184"/>
      <c r="G688" s="184"/>
      <c r="H688" s="184"/>
      <c r="I688" s="184"/>
      <c r="J688" s="184"/>
      <c r="K688" s="184"/>
      <c r="L688" s="185"/>
      <c r="M688" s="20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  <c r="AF688" s="155"/>
      <c r="AG688" s="155"/>
      <c r="AH688" s="155"/>
      <c r="AI688" s="155"/>
      <c r="AJ688" s="155"/>
      <c r="AK688" s="155"/>
      <c r="AL688" s="155"/>
      <c r="AM688" s="155"/>
      <c r="AN688" s="155"/>
      <c r="AO688" s="155"/>
      <c r="AP688" s="155"/>
      <c r="AQ688" s="155"/>
      <c r="AR688" s="155"/>
      <c r="AS688" s="155"/>
      <c r="AT688" s="155"/>
      <c r="AU688" s="155"/>
      <c r="AV688" s="155"/>
      <c r="AW688" s="155"/>
      <c r="AX688" s="155"/>
      <c r="AY688" s="155"/>
      <c r="AZ688" s="155"/>
      <c r="BA688" s="155"/>
      <c r="BB688" s="155"/>
      <c r="BC688" s="155"/>
      <c r="BD688" s="155"/>
      <c r="BE688" s="155"/>
      <c r="BF688" s="155"/>
      <c r="BG688" s="155"/>
      <c r="BH688" s="155"/>
    </row>
    <row r="689" spans="1:60" outlineLevel="1" x14ac:dyDescent="0.2">
      <c r="A689" s="202"/>
      <c r="B689" s="169"/>
      <c r="C689" s="375"/>
      <c r="D689" s="376"/>
      <c r="E689" s="377"/>
      <c r="F689" s="378"/>
      <c r="G689" s="379"/>
      <c r="H689" s="184"/>
      <c r="I689" s="184"/>
      <c r="J689" s="184"/>
      <c r="K689" s="184"/>
      <c r="L689" s="185"/>
      <c r="M689" s="20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  <c r="AF689" s="155"/>
      <c r="AG689" s="155"/>
      <c r="AH689" s="155"/>
      <c r="AI689" s="155"/>
      <c r="AJ689" s="155"/>
      <c r="AK689" s="155"/>
      <c r="AL689" s="155"/>
      <c r="AM689" s="155"/>
      <c r="AN689" s="155"/>
      <c r="AO689" s="155"/>
      <c r="AP689" s="155"/>
      <c r="AQ689" s="155"/>
      <c r="AR689" s="155"/>
      <c r="AS689" s="155"/>
      <c r="AT689" s="155"/>
      <c r="AU689" s="155"/>
      <c r="AV689" s="155"/>
      <c r="AW689" s="155"/>
      <c r="AX689" s="155"/>
      <c r="AY689" s="155"/>
      <c r="AZ689" s="155"/>
      <c r="BA689" s="155"/>
      <c r="BB689" s="155"/>
      <c r="BC689" s="155"/>
      <c r="BD689" s="155"/>
      <c r="BE689" s="155"/>
      <c r="BF689" s="155"/>
      <c r="BG689" s="155"/>
      <c r="BH689" s="155"/>
    </row>
    <row r="690" spans="1:60" ht="22.5" outlineLevel="1" x14ac:dyDescent="0.2">
      <c r="A690" s="203">
        <v>77</v>
      </c>
      <c r="B690" s="168" t="s">
        <v>454</v>
      </c>
      <c r="C690" s="189" t="s">
        <v>738</v>
      </c>
      <c r="D690" s="171" t="s">
        <v>1146</v>
      </c>
      <c r="E690" s="177">
        <v>89.531999999999996</v>
      </c>
      <c r="F690" s="186">
        <v>0</v>
      </c>
      <c r="G690" s="184">
        <f>ROUND(E690*F690,2)</f>
        <v>0</v>
      </c>
      <c r="H690" s="184">
        <v>21</v>
      </c>
      <c r="I690" s="184">
        <f>G690*(1+H690/100)</f>
        <v>0</v>
      </c>
      <c r="J690" s="184">
        <v>9.0799999999999995E-3</v>
      </c>
      <c r="K690" s="184">
        <f>ROUND(E690*J690,2)</f>
        <v>0.81</v>
      </c>
      <c r="L690" s="185" t="s">
        <v>187</v>
      </c>
      <c r="M690" s="205" t="s">
        <v>1131</v>
      </c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 t="s">
        <v>129</v>
      </c>
      <c r="AF690" s="155"/>
      <c r="AG690" s="155"/>
      <c r="AH690" s="155"/>
      <c r="AI690" s="155"/>
      <c r="AJ690" s="155"/>
      <c r="AK690" s="155"/>
      <c r="AL690" s="155"/>
      <c r="AM690" s="155">
        <v>21</v>
      </c>
      <c r="AN690" s="155"/>
      <c r="AO690" s="155"/>
      <c r="AP690" s="155"/>
      <c r="AQ690" s="155"/>
      <c r="AR690" s="155"/>
      <c r="AS690" s="155"/>
      <c r="AT690" s="155"/>
      <c r="AU690" s="155"/>
      <c r="AV690" s="155"/>
      <c r="AW690" s="155"/>
      <c r="AX690" s="155"/>
      <c r="AY690" s="155"/>
      <c r="AZ690" s="155"/>
      <c r="BA690" s="155"/>
      <c r="BB690" s="155"/>
      <c r="BC690" s="155"/>
      <c r="BD690" s="155"/>
      <c r="BE690" s="155"/>
      <c r="BF690" s="155"/>
      <c r="BG690" s="155"/>
      <c r="BH690" s="155"/>
    </row>
    <row r="691" spans="1:60" outlineLevel="1" x14ac:dyDescent="0.2">
      <c r="A691" s="202"/>
      <c r="B691" s="169"/>
      <c r="C691" s="190" t="s">
        <v>455</v>
      </c>
      <c r="D691" s="172"/>
      <c r="E691" s="178">
        <v>89.531999999999996</v>
      </c>
      <c r="F691" s="184"/>
      <c r="G691" s="184"/>
      <c r="H691" s="184"/>
      <c r="I691" s="184"/>
      <c r="J691" s="184"/>
      <c r="K691" s="184"/>
      <c r="L691" s="185"/>
      <c r="M691" s="20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  <c r="AF691" s="155"/>
      <c r="AG691" s="155"/>
      <c r="AH691" s="155"/>
      <c r="AI691" s="155"/>
      <c r="AJ691" s="155"/>
      <c r="AK691" s="155"/>
      <c r="AL691" s="155"/>
      <c r="AM691" s="155"/>
      <c r="AN691" s="155"/>
      <c r="AO691" s="155"/>
      <c r="AP691" s="155"/>
      <c r="AQ691" s="155"/>
      <c r="AR691" s="155"/>
      <c r="AS691" s="155"/>
      <c r="AT691" s="155"/>
      <c r="AU691" s="155"/>
      <c r="AV691" s="155"/>
      <c r="AW691" s="155"/>
      <c r="AX691" s="155"/>
      <c r="AY691" s="155"/>
      <c r="AZ691" s="155"/>
      <c r="BA691" s="155"/>
      <c r="BB691" s="155"/>
      <c r="BC691" s="155"/>
      <c r="BD691" s="155"/>
      <c r="BE691" s="155"/>
      <c r="BF691" s="155"/>
      <c r="BG691" s="155"/>
      <c r="BH691" s="155"/>
    </row>
    <row r="692" spans="1:60" outlineLevel="1" x14ac:dyDescent="0.2">
      <c r="A692" s="202"/>
      <c r="B692" s="169"/>
      <c r="C692" s="375"/>
      <c r="D692" s="376"/>
      <c r="E692" s="377"/>
      <c r="F692" s="378"/>
      <c r="G692" s="379"/>
      <c r="H692" s="184"/>
      <c r="I692" s="184"/>
      <c r="J692" s="184"/>
      <c r="K692" s="184"/>
      <c r="L692" s="185"/>
      <c r="M692" s="20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  <c r="AF692" s="155"/>
      <c r="AG692" s="155"/>
      <c r="AH692" s="155"/>
      <c r="AI692" s="155"/>
      <c r="AJ692" s="155"/>
      <c r="AK692" s="155"/>
      <c r="AL692" s="155"/>
      <c r="AM692" s="155"/>
      <c r="AN692" s="155"/>
      <c r="AO692" s="155"/>
      <c r="AP692" s="155"/>
      <c r="AQ692" s="155"/>
      <c r="AR692" s="155"/>
      <c r="AS692" s="155"/>
      <c r="AT692" s="155"/>
      <c r="AU692" s="155"/>
      <c r="AV692" s="155"/>
      <c r="AW692" s="155"/>
      <c r="AX692" s="155"/>
      <c r="AY692" s="155"/>
      <c r="AZ692" s="155"/>
      <c r="BA692" s="155"/>
      <c r="BB692" s="155"/>
      <c r="BC692" s="155"/>
      <c r="BD692" s="155"/>
      <c r="BE692" s="155"/>
      <c r="BF692" s="155"/>
      <c r="BG692" s="155"/>
      <c r="BH692" s="155"/>
    </row>
    <row r="693" spans="1:60" outlineLevel="1" x14ac:dyDescent="0.2">
      <c r="A693" s="203">
        <v>78</v>
      </c>
      <c r="B693" s="168" t="s">
        <v>456</v>
      </c>
      <c r="C693" s="189" t="s">
        <v>457</v>
      </c>
      <c r="D693" s="171" t="s">
        <v>1146</v>
      </c>
      <c r="E693" s="177">
        <v>234.4896</v>
      </c>
      <c r="F693" s="186">
        <v>0</v>
      </c>
      <c r="G693" s="184">
        <f>ROUND(E693*F693,2)</f>
        <v>0</v>
      </c>
      <c r="H693" s="184">
        <v>21</v>
      </c>
      <c r="I693" s="184">
        <f>G693*(1+H693/100)</f>
        <v>0</v>
      </c>
      <c r="J693" s="184">
        <v>1.4800000000000001E-2</v>
      </c>
      <c r="K693" s="184">
        <f>ROUND(E693*J693,2)</f>
        <v>3.47</v>
      </c>
      <c r="L693" s="185" t="s">
        <v>187</v>
      </c>
      <c r="M693" s="205" t="s">
        <v>1131</v>
      </c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 t="s">
        <v>129</v>
      </c>
      <c r="AF693" s="155"/>
      <c r="AG693" s="155"/>
      <c r="AH693" s="155"/>
      <c r="AI693" s="155"/>
      <c r="AJ693" s="155"/>
      <c r="AK693" s="155"/>
      <c r="AL693" s="155"/>
      <c r="AM693" s="155">
        <v>21</v>
      </c>
      <c r="AN693" s="155"/>
      <c r="AO693" s="155"/>
      <c r="AP693" s="155"/>
      <c r="AQ693" s="155"/>
      <c r="AR693" s="155"/>
      <c r="AS693" s="155"/>
      <c r="AT693" s="155"/>
      <c r="AU693" s="155"/>
      <c r="AV693" s="155"/>
      <c r="AW693" s="155"/>
      <c r="AX693" s="155"/>
      <c r="AY693" s="155"/>
      <c r="AZ693" s="155"/>
      <c r="BA693" s="155"/>
      <c r="BB693" s="155"/>
      <c r="BC693" s="155"/>
      <c r="BD693" s="155"/>
      <c r="BE693" s="155"/>
      <c r="BF693" s="155"/>
      <c r="BG693" s="155"/>
      <c r="BH693" s="155"/>
    </row>
    <row r="694" spans="1:60" outlineLevel="1" x14ac:dyDescent="0.2">
      <c r="A694" s="202"/>
      <c r="B694" s="169"/>
      <c r="C694" s="190" t="s">
        <v>458</v>
      </c>
      <c r="D694" s="172"/>
      <c r="E694" s="178">
        <v>81.27</v>
      </c>
      <c r="F694" s="184"/>
      <c r="G694" s="184"/>
      <c r="H694" s="184"/>
      <c r="I694" s="184"/>
      <c r="J694" s="184"/>
      <c r="K694" s="184"/>
      <c r="L694" s="185"/>
      <c r="M694" s="20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  <c r="AF694" s="155"/>
      <c r="AG694" s="155"/>
      <c r="AH694" s="155"/>
      <c r="AI694" s="155"/>
      <c r="AJ694" s="155"/>
      <c r="AK694" s="155"/>
      <c r="AL694" s="155"/>
      <c r="AM694" s="155"/>
      <c r="AN694" s="155"/>
      <c r="AO694" s="155"/>
      <c r="AP694" s="155"/>
      <c r="AQ694" s="155"/>
      <c r="AR694" s="155"/>
      <c r="AS694" s="155"/>
      <c r="AT694" s="155"/>
      <c r="AU694" s="155"/>
      <c r="AV694" s="155"/>
      <c r="AW694" s="155"/>
      <c r="AX694" s="155"/>
      <c r="AY694" s="155"/>
      <c r="AZ694" s="155"/>
      <c r="BA694" s="155"/>
      <c r="BB694" s="155"/>
      <c r="BC694" s="155"/>
      <c r="BD694" s="155"/>
      <c r="BE694" s="155"/>
      <c r="BF694" s="155"/>
      <c r="BG694" s="155"/>
      <c r="BH694" s="155"/>
    </row>
    <row r="695" spans="1:60" outlineLevel="1" x14ac:dyDescent="0.2">
      <c r="A695" s="202"/>
      <c r="B695" s="169"/>
      <c r="C695" s="190" t="s">
        <v>455</v>
      </c>
      <c r="D695" s="172"/>
      <c r="E695" s="178">
        <v>89.531999999999996</v>
      </c>
      <c r="F695" s="184"/>
      <c r="G695" s="184"/>
      <c r="H695" s="184"/>
      <c r="I695" s="184"/>
      <c r="J695" s="184"/>
      <c r="K695" s="184"/>
      <c r="L695" s="185"/>
      <c r="M695" s="20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  <c r="AF695" s="155"/>
      <c r="AG695" s="155"/>
      <c r="AH695" s="155"/>
      <c r="AI695" s="155"/>
      <c r="AJ695" s="155"/>
      <c r="AK695" s="155"/>
      <c r="AL695" s="155"/>
      <c r="AM695" s="155"/>
      <c r="AN695" s="155"/>
      <c r="AO695" s="155"/>
      <c r="AP695" s="155"/>
      <c r="AQ695" s="155"/>
      <c r="AR695" s="155"/>
      <c r="AS695" s="155"/>
      <c r="AT695" s="155"/>
      <c r="AU695" s="155"/>
      <c r="AV695" s="155"/>
      <c r="AW695" s="155"/>
      <c r="AX695" s="155"/>
      <c r="AY695" s="155"/>
      <c r="AZ695" s="155"/>
      <c r="BA695" s="155"/>
      <c r="BB695" s="155"/>
      <c r="BC695" s="155"/>
      <c r="BD695" s="155"/>
      <c r="BE695" s="155"/>
      <c r="BF695" s="155"/>
      <c r="BG695" s="155"/>
      <c r="BH695" s="155"/>
    </row>
    <row r="696" spans="1:60" outlineLevel="1" x14ac:dyDescent="0.2">
      <c r="A696" s="202"/>
      <c r="B696" s="169"/>
      <c r="C696" s="190" t="s">
        <v>459</v>
      </c>
      <c r="D696" s="172"/>
      <c r="E696" s="178">
        <v>63.687600000000003</v>
      </c>
      <c r="F696" s="184"/>
      <c r="G696" s="184"/>
      <c r="H696" s="184"/>
      <c r="I696" s="184"/>
      <c r="J696" s="184"/>
      <c r="K696" s="184"/>
      <c r="L696" s="185"/>
      <c r="M696" s="20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  <c r="AF696" s="155"/>
      <c r="AG696" s="155"/>
      <c r="AH696" s="155"/>
      <c r="AI696" s="155"/>
      <c r="AJ696" s="155"/>
      <c r="AK696" s="155"/>
      <c r="AL696" s="155"/>
      <c r="AM696" s="155"/>
      <c r="AN696" s="155"/>
      <c r="AO696" s="155"/>
      <c r="AP696" s="155"/>
      <c r="AQ696" s="155"/>
      <c r="AR696" s="155"/>
      <c r="AS696" s="155"/>
      <c r="AT696" s="155"/>
      <c r="AU696" s="155"/>
      <c r="AV696" s="155"/>
      <c r="AW696" s="155"/>
      <c r="AX696" s="155"/>
      <c r="AY696" s="155"/>
      <c r="AZ696" s="155"/>
      <c r="BA696" s="155"/>
      <c r="BB696" s="155"/>
      <c r="BC696" s="155"/>
      <c r="BD696" s="155"/>
      <c r="BE696" s="155"/>
      <c r="BF696" s="155"/>
      <c r="BG696" s="155"/>
      <c r="BH696" s="155"/>
    </row>
    <row r="697" spans="1:60" outlineLevel="1" x14ac:dyDescent="0.2">
      <c r="A697" s="202"/>
      <c r="B697" s="169"/>
      <c r="C697" s="375"/>
      <c r="D697" s="376"/>
      <c r="E697" s="377"/>
      <c r="F697" s="378"/>
      <c r="G697" s="379"/>
      <c r="H697" s="184"/>
      <c r="I697" s="184"/>
      <c r="J697" s="184"/>
      <c r="K697" s="184"/>
      <c r="L697" s="185"/>
      <c r="M697" s="20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  <c r="AF697" s="155"/>
      <c r="AG697" s="155"/>
      <c r="AH697" s="155"/>
      <c r="AI697" s="155"/>
      <c r="AJ697" s="155"/>
      <c r="AK697" s="155"/>
      <c r="AL697" s="155"/>
      <c r="AM697" s="155"/>
      <c r="AN697" s="155"/>
      <c r="AO697" s="155"/>
      <c r="AP697" s="155"/>
      <c r="AQ697" s="155"/>
      <c r="AR697" s="155"/>
      <c r="AS697" s="155"/>
      <c r="AT697" s="155"/>
      <c r="AU697" s="155"/>
      <c r="AV697" s="155"/>
      <c r="AW697" s="155"/>
      <c r="AX697" s="155"/>
      <c r="AY697" s="155"/>
      <c r="AZ697" s="155"/>
      <c r="BA697" s="155"/>
      <c r="BB697" s="155"/>
      <c r="BC697" s="155"/>
      <c r="BD697" s="155"/>
      <c r="BE697" s="155"/>
      <c r="BF697" s="155"/>
      <c r="BG697" s="155"/>
      <c r="BH697" s="155"/>
    </row>
    <row r="698" spans="1:60" ht="22.5" outlineLevel="1" x14ac:dyDescent="0.2">
      <c r="A698" s="203">
        <v>79</v>
      </c>
      <c r="B698" s="168" t="s">
        <v>460</v>
      </c>
      <c r="C698" s="189" t="s">
        <v>739</v>
      </c>
      <c r="D698" s="171" t="s">
        <v>1146</v>
      </c>
      <c r="E698" s="177">
        <v>412.59</v>
      </c>
      <c r="F698" s="186">
        <v>0</v>
      </c>
      <c r="G698" s="184">
        <f>ROUND(E698*F698,2)</f>
        <v>0</v>
      </c>
      <c r="H698" s="184">
        <v>21</v>
      </c>
      <c r="I698" s="184">
        <f>G698*(1+H698/100)</f>
        <v>0</v>
      </c>
      <c r="J698" s="184">
        <v>1.6000000000000001E-3</v>
      </c>
      <c r="K698" s="184">
        <f>ROUND(E698*J698,2)</f>
        <v>0.66</v>
      </c>
      <c r="L698" s="185" t="s">
        <v>187</v>
      </c>
      <c r="M698" s="205" t="s">
        <v>1131</v>
      </c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 t="s">
        <v>129</v>
      </c>
      <c r="AF698" s="155"/>
      <c r="AG698" s="155"/>
      <c r="AH698" s="155"/>
      <c r="AI698" s="155"/>
      <c r="AJ698" s="155"/>
      <c r="AK698" s="155"/>
      <c r="AL698" s="155"/>
      <c r="AM698" s="155">
        <v>21</v>
      </c>
      <c r="AN698" s="155"/>
      <c r="AO698" s="155"/>
      <c r="AP698" s="155"/>
      <c r="AQ698" s="155"/>
      <c r="AR698" s="155"/>
      <c r="AS698" s="155"/>
      <c r="AT698" s="155"/>
      <c r="AU698" s="155"/>
      <c r="AV698" s="155"/>
      <c r="AW698" s="155"/>
      <c r="AX698" s="155"/>
      <c r="AY698" s="155"/>
      <c r="AZ698" s="155"/>
      <c r="BA698" s="155"/>
      <c r="BB698" s="155"/>
      <c r="BC698" s="155"/>
      <c r="BD698" s="155"/>
      <c r="BE698" s="155"/>
      <c r="BF698" s="155"/>
      <c r="BG698" s="155"/>
      <c r="BH698" s="155"/>
    </row>
    <row r="699" spans="1:60" outlineLevel="1" x14ac:dyDescent="0.2">
      <c r="A699" s="202"/>
      <c r="B699" s="169"/>
      <c r="C699" s="190" t="s">
        <v>461</v>
      </c>
      <c r="D699" s="172"/>
      <c r="E699" s="178">
        <v>412.59</v>
      </c>
      <c r="F699" s="184"/>
      <c r="G699" s="184"/>
      <c r="H699" s="184"/>
      <c r="I699" s="184"/>
      <c r="J699" s="184"/>
      <c r="K699" s="184"/>
      <c r="L699" s="185"/>
      <c r="M699" s="20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  <c r="AF699" s="155"/>
      <c r="AG699" s="155"/>
      <c r="AH699" s="155"/>
      <c r="AI699" s="155"/>
      <c r="AJ699" s="155"/>
      <c r="AK699" s="155"/>
      <c r="AL699" s="155"/>
      <c r="AM699" s="155"/>
      <c r="AN699" s="155"/>
      <c r="AO699" s="155"/>
      <c r="AP699" s="155"/>
      <c r="AQ699" s="155"/>
      <c r="AR699" s="155"/>
      <c r="AS699" s="155"/>
      <c r="AT699" s="155"/>
      <c r="AU699" s="155"/>
      <c r="AV699" s="155"/>
      <c r="AW699" s="155"/>
      <c r="AX699" s="155"/>
      <c r="AY699" s="155"/>
      <c r="AZ699" s="155"/>
      <c r="BA699" s="155"/>
      <c r="BB699" s="155"/>
      <c r="BC699" s="155"/>
      <c r="BD699" s="155"/>
      <c r="BE699" s="155"/>
      <c r="BF699" s="155"/>
      <c r="BG699" s="155"/>
      <c r="BH699" s="155"/>
    </row>
    <row r="700" spans="1:60" outlineLevel="1" x14ac:dyDescent="0.2">
      <c r="A700" s="202"/>
      <c r="B700" s="169"/>
      <c r="C700" s="375"/>
      <c r="D700" s="376"/>
      <c r="E700" s="377"/>
      <c r="F700" s="378"/>
      <c r="G700" s="379"/>
      <c r="H700" s="184"/>
      <c r="I700" s="184"/>
      <c r="J700" s="184"/>
      <c r="K700" s="184"/>
      <c r="L700" s="185"/>
      <c r="M700" s="20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  <c r="AF700" s="155"/>
      <c r="AG700" s="155"/>
      <c r="AH700" s="155"/>
      <c r="AI700" s="155"/>
      <c r="AJ700" s="155"/>
      <c r="AK700" s="155"/>
      <c r="AL700" s="155"/>
      <c r="AM700" s="155"/>
      <c r="AN700" s="155"/>
      <c r="AO700" s="155"/>
      <c r="AP700" s="155"/>
      <c r="AQ700" s="155"/>
      <c r="AR700" s="155"/>
      <c r="AS700" s="155"/>
      <c r="AT700" s="155"/>
      <c r="AU700" s="155"/>
      <c r="AV700" s="155"/>
      <c r="AW700" s="155"/>
      <c r="AX700" s="155"/>
      <c r="AY700" s="155"/>
      <c r="AZ700" s="155"/>
      <c r="BA700" s="155"/>
      <c r="BB700" s="155"/>
      <c r="BC700" s="155"/>
      <c r="BD700" s="155"/>
      <c r="BE700" s="155"/>
      <c r="BF700" s="155"/>
      <c r="BG700" s="155"/>
      <c r="BH700" s="155"/>
    </row>
    <row r="701" spans="1:60" outlineLevel="1" x14ac:dyDescent="0.2">
      <c r="A701" s="203">
        <v>80</v>
      </c>
      <c r="B701" s="168" t="s">
        <v>462</v>
      </c>
      <c r="C701" s="189" t="s">
        <v>740</v>
      </c>
      <c r="D701" s="171" t="s">
        <v>1146</v>
      </c>
      <c r="E701" s="177">
        <v>3768.2006999999999</v>
      </c>
      <c r="F701" s="186">
        <v>0</v>
      </c>
      <c r="G701" s="184">
        <f>ROUND(E701*F701,2)</f>
        <v>0</v>
      </c>
      <c r="H701" s="184">
        <v>21</v>
      </c>
      <c r="I701" s="184">
        <f>G701*(1+H701/100)</f>
        <v>0</v>
      </c>
      <c r="J701" s="184">
        <v>2.1000000000000001E-4</v>
      </c>
      <c r="K701" s="184">
        <f>ROUND(E701*J701,2)</f>
        <v>0.79</v>
      </c>
      <c r="L701" s="185"/>
      <c r="M701" s="205" t="s">
        <v>128</v>
      </c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 t="s">
        <v>129</v>
      </c>
      <c r="AF701" s="155"/>
      <c r="AG701" s="155"/>
      <c r="AH701" s="155"/>
      <c r="AI701" s="155"/>
      <c r="AJ701" s="155"/>
      <c r="AK701" s="155"/>
      <c r="AL701" s="155"/>
      <c r="AM701" s="155">
        <v>21</v>
      </c>
      <c r="AN701" s="155"/>
      <c r="AO701" s="155"/>
      <c r="AP701" s="155"/>
      <c r="AQ701" s="155"/>
      <c r="AR701" s="155"/>
      <c r="AS701" s="155"/>
      <c r="AT701" s="155"/>
      <c r="AU701" s="155"/>
      <c r="AV701" s="155"/>
      <c r="AW701" s="155"/>
      <c r="AX701" s="155"/>
      <c r="AY701" s="155"/>
      <c r="AZ701" s="155"/>
      <c r="BA701" s="155"/>
      <c r="BB701" s="155"/>
      <c r="BC701" s="155"/>
      <c r="BD701" s="155"/>
      <c r="BE701" s="155"/>
      <c r="BF701" s="155"/>
      <c r="BG701" s="155"/>
      <c r="BH701" s="155"/>
    </row>
    <row r="702" spans="1:60" outlineLevel="1" x14ac:dyDescent="0.2">
      <c r="A702" s="202"/>
      <c r="B702" s="169"/>
      <c r="C702" s="190" t="s">
        <v>463</v>
      </c>
      <c r="D702" s="172"/>
      <c r="E702" s="178">
        <v>3768.2006999999999</v>
      </c>
      <c r="F702" s="184"/>
      <c r="G702" s="184"/>
      <c r="H702" s="184"/>
      <c r="I702" s="184"/>
      <c r="J702" s="184"/>
      <c r="K702" s="184"/>
      <c r="L702" s="185"/>
      <c r="M702" s="20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  <c r="AF702" s="155"/>
      <c r="AG702" s="155"/>
      <c r="AH702" s="155"/>
      <c r="AI702" s="155"/>
      <c r="AJ702" s="155"/>
      <c r="AK702" s="155"/>
      <c r="AL702" s="155"/>
      <c r="AM702" s="155"/>
      <c r="AN702" s="155"/>
      <c r="AO702" s="155"/>
      <c r="AP702" s="155"/>
      <c r="AQ702" s="155"/>
      <c r="AR702" s="155"/>
      <c r="AS702" s="155"/>
      <c r="AT702" s="155"/>
      <c r="AU702" s="155"/>
      <c r="AV702" s="155"/>
      <c r="AW702" s="155"/>
      <c r="AX702" s="155"/>
      <c r="AY702" s="155"/>
      <c r="AZ702" s="155"/>
      <c r="BA702" s="155"/>
      <c r="BB702" s="155"/>
      <c r="BC702" s="155"/>
      <c r="BD702" s="155"/>
      <c r="BE702" s="155"/>
      <c r="BF702" s="155"/>
      <c r="BG702" s="155"/>
      <c r="BH702" s="155"/>
    </row>
    <row r="703" spans="1:60" outlineLevel="1" x14ac:dyDescent="0.2">
      <c r="A703" s="202"/>
      <c r="B703" s="169"/>
      <c r="C703" s="375"/>
      <c r="D703" s="376"/>
      <c r="E703" s="377"/>
      <c r="F703" s="378"/>
      <c r="G703" s="379"/>
      <c r="H703" s="184"/>
      <c r="I703" s="184"/>
      <c r="J703" s="184"/>
      <c r="K703" s="184"/>
      <c r="L703" s="185"/>
      <c r="M703" s="20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  <c r="AF703" s="155"/>
      <c r="AG703" s="155"/>
      <c r="AH703" s="155"/>
      <c r="AI703" s="155"/>
      <c r="AJ703" s="155"/>
      <c r="AK703" s="155"/>
      <c r="AL703" s="155"/>
      <c r="AM703" s="155"/>
      <c r="AN703" s="155"/>
      <c r="AO703" s="155"/>
      <c r="AP703" s="155"/>
      <c r="AQ703" s="155"/>
      <c r="AR703" s="155"/>
      <c r="AS703" s="155"/>
      <c r="AT703" s="155"/>
      <c r="AU703" s="155"/>
      <c r="AV703" s="155"/>
      <c r="AW703" s="155"/>
      <c r="AX703" s="155"/>
      <c r="AY703" s="155"/>
      <c r="AZ703" s="155"/>
      <c r="BA703" s="155"/>
      <c r="BB703" s="155"/>
      <c r="BC703" s="155"/>
      <c r="BD703" s="155"/>
      <c r="BE703" s="155"/>
      <c r="BF703" s="155"/>
      <c r="BG703" s="155"/>
      <c r="BH703" s="155"/>
    </row>
    <row r="704" spans="1:60" ht="22.5" outlineLevel="1" x14ac:dyDescent="0.2">
      <c r="A704" s="203">
        <v>81</v>
      </c>
      <c r="B704" s="168" t="s">
        <v>464</v>
      </c>
      <c r="C704" s="189" t="s">
        <v>741</v>
      </c>
      <c r="D704" s="171" t="s">
        <v>1146</v>
      </c>
      <c r="E704" s="177">
        <v>3106.7732999999998</v>
      </c>
      <c r="F704" s="186">
        <v>0</v>
      </c>
      <c r="G704" s="184">
        <f>ROUND(E704*F704,2)</f>
        <v>0</v>
      </c>
      <c r="H704" s="184">
        <v>21</v>
      </c>
      <c r="I704" s="184">
        <f>G704*(1+H704/100)</f>
        <v>0</v>
      </c>
      <c r="J704" s="184">
        <v>2.9999999999999997E-4</v>
      </c>
      <c r="K704" s="184">
        <f>ROUND(E704*J704,2)</f>
        <v>0.93</v>
      </c>
      <c r="L704" s="185" t="s">
        <v>187</v>
      </c>
      <c r="M704" s="205" t="s">
        <v>1131</v>
      </c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 t="s">
        <v>129</v>
      </c>
      <c r="AF704" s="155"/>
      <c r="AG704" s="155"/>
      <c r="AH704" s="155"/>
      <c r="AI704" s="155"/>
      <c r="AJ704" s="155"/>
      <c r="AK704" s="155"/>
      <c r="AL704" s="155"/>
      <c r="AM704" s="155">
        <v>21</v>
      </c>
      <c r="AN704" s="155"/>
      <c r="AO704" s="155"/>
      <c r="AP704" s="155"/>
      <c r="AQ704" s="155"/>
      <c r="AR704" s="155"/>
      <c r="AS704" s="155"/>
      <c r="AT704" s="155"/>
      <c r="AU704" s="155"/>
      <c r="AV704" s="155"/>
      <c r="AW704" s="155"/>
      <c r="AX704" s="155"/>
      <c r="AY704" s="155"/>
      <c r="AZ704" s="155"/>
      <c r="BA704" s="155"/>
      <c r="BB704" s="155"/>
      <c r="BC704" s="155"/>
      <c r="BD704" s="155"/>
      <c r="BE704" s="155"/>
      <c r="BF704" s="155"/>
      <c r="BG704" s="155"/>
      <c r="BH704" s="155"/>
    </row>
    <row r="705" spans="1:60" outlineLevel="1" x14ac:dyDescent="0.2">
      <c r="A705" s="202"/>
      <c r="B705" s="169"/>
      <c r="C705" s="190" t="s">
        <v>465</v>
      </c>
      <c r="D705" s="172"/>
      <c r="E705" s="178">
        <v>3106.7732999999998</v>
      </c>
      <c r="F705" s="184"/>
      <c r="G705" s="184"/>
      <c r="H705" s="184"/>
      <c r="I705" s="184"/>
      <c r="J705" s="184"/>
      <c r="K705" s="184"/>
      <c r="L705" s="185"/>
      <c r="M705" s="20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  <c r="AA705" s="155"/>
      <c r="AB705" s="155"/>
      <c r="AC705" s="155"/>
      <c r="AD705" s="155"/>
      <c r="AE705" s="155"/>
      <c r="AF705" s="155"/>
      <c r="AG705" s="155"/>
      <c r="AH705" s="155"/>
      <c r="AI705" s="155"/>
      <c r="AJ705" s="155"/>
      <c r="AK705" s="155"/>
      <c r="AL705" s="155"/>
      <c r="AM705" s="155"/>
      <c r="AN705" s="155"/>
      <c r="AO705" s="155"/>
      <c r="AP705" s="155"/>
      <c r="AQ705" s="155"/>
      <c r="AR705" s="155"/>
      <c r="AS705" s="155"/>
      <c r="AT705" s="155"/>
      <c r="AU705" s="155"/>
      <c r="AV705" s="155"/>
      <c r="AW705" s="155"/>
      <c r="AX705" s="155"/>
      <c r="AY705" s="155"/>
      <c r="AZ705" s="155"/>
      <c r="BA705" s="155"/>
      <c r="BB705" s="155"/>
      <c r="BC705" s="155"/>
      <c r="BD705" s="155"/>
      <c r="BE705" s="155"/>
      <c r="BF705" s="155"/>
      <c r="BG705" s="155"/>
      <c r="BH705" s="155"/>
    </row>
    <row r="706" spans="1:60" outlineLevel="1" x14ac:dyDescent="0.2">
      <c r="A706" s="202"/>
      <c r="B706" s="169"/>
      <c r="C706" s="375"/>
      <c r="D706" s="376"/>
      <c r="E706" s="377"/>
      <c r="F706" s="378"/>
      <c r="G706" s="379"/>
      <c r="H706" s="184"/>
      <c r="I706" s="184"/>
      <c r="J706" s="184"/>
      <c r="K706" s="184"/>
      <c r="L706" s="185"/>
      <c r="M706" s="20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  <c r="AF706" s="155"/>
      <c r="AG706" s="155"/>
      <c r="AH706" s="155"/>
      <c r="AI706" s="155"/>
      <c r="AJ706" s="155"/>
      <c r="AK706" s="155"/>
      <c r="AL706" s="155"/>
      <c r="AM706" s="155"/>
      <c r="AN706" s="155"/>
      <c r="AO706" s="155"/>
      <c r="AP706" s="155"/>
      <c r="AQ706" s="155"/>
      <c r="AR706" s="155"/>
      <c r="AS706" s="155"/>
      <c r="AT706" s="155"/>
      <c r="AU706" s="155"/>
      <c r="AV706" s="155"/>
      <c r="AW706" s="155"/>
      <c r="AX706" s="155"/>
      <c r="AY706" s="155"/>
      <c r="AZ706" s="155"/>
      <c r="BA706" s="155"/>
      <c r="BB706" s="155"/>
      <c r="BC706" s="155"/>
      <c r="BD706" s="155"/>
      <c r="BE706" s="155"/>
      <c r="BF706" s="155"/>
      <c r="BG706" s="155"/>
      <c r="BH706" s="155"/>
    </row>
    <row r="707" spans="1:60" outlineLevel="1" x14ac:dyDescent="0.2">
      <c r="A707" s="203">
        <v>82</v>
      </c>
      <c r="B707" s="168" t="s">
        <v>466</v>
      </c>
      <c r="C707" s="189" t="s">
        <v>742</v>
      </c>
      <c r="D707" s="171" t="s">
        <v>1146</v>
      </c>
      <c r="E707" s="177">
        <v>456.33150000000001</v>
      </c>
      <c r="F707" s="186">
        <v>0</v>
      </c>
      <c r="G707" s="184">
        <f>ROUND(E707*F707,2)</f>
        <v>0</v>
      </c>
      <c r="H707" s="184">
        <v>21</v>
      </c>
      <c r="I707" s="184">
        <f>G707*(1+H707/100)</f>
        <v>0</v>
      </c>
      <c r="J707" s="184">
        <v>5.0000000000000001E-4</v>
      </c>
      <c r="K707" s="184">
        <f>ROUND(E707*J707,2)</f>
        <v>0.23</v>
      </c>
      <c r="L707" s="185"/>
      <c r="M707" s="205" t="s">
        <v>128</v>
      </c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 t="s">
        <v>129</v>
      </c>
      <c r="AF707" s="155"/>
      <c r="AG707" s="155"/>
      <c r="AH707" s="155"/>
      <c r="AI707" s="155"/>
      <c r="AJ707" s="155"/>
      <c r="AK707" s="155"/>
      <c r="AL707" s="155"/>
      <c r="AM707" s="155">
        <v>21</v>
      </c>
      <c r="AN707" s="155"/>
      <c r="AO707" s="155"/>
      <c r="AP707" s="155"/>
      <c r="AQ707" s="155"/>
      <c r="AR707" s="155"/>
      <c r="AS707" s="155"/>
      <c r="AT707" s="155"/>
      <c r="AU707" s="155"/>
      <c r="AV707" s="155"/>
      <c r="AW707" s="155"/>
      <c r="AX707" s="155"/>
      <c r="AY707" s="155"/>
      <c r="AZ707" s="155"/>
      <c r="BA707" s="155"/>
      <c r="BB707" s="155"/>
      <c r="BC707" s="155"/>
      <c r="BD707" s="155"/>
      <c r="BE707" s="155"/>
      <c r="BF707" s="155"/>
      <c r="BG707" s="155"/>
      <c r="BH707" s="155"/>
    </row>
    <row r="708" spans="1:60" outlineLevel="1" x14ac:dyDescent="0.2">
      <c r="A708" s="202"/>
      <c r="B708" s="169"/>
      <c r="C708" s="190" t="s">
        <v>467</v>
      </c>
      <c r="D708" s="172"/>
      <c r="E708" s="178">
        <v>456.33150000000001</v>
      </c>
      <c r="F708" s="184"/>
      <c r="G708" s="184"/>
      <c r="H708" s="184"/>
      <c r="I708" s="184"/>
      <c r="J708" s="184"/>
      <c r="K708" s="184"/>
      <c r="L708" s="185"/>
      <c r="M708" s="20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  <c r="AF708" s="155"/>
      <c r="AG708" s="155"/>
      <c r="AH708" s="155"/>
      <c r="AI708" s="155"/>
      <c r="AJ708" s="155"/>
      <c r="AK708" s="155"/>
      <c r="AL708" s="155"/>
      <c r="AM708" s="155"/>
      <c r="AN708" s="155"/>
      <c r="AO708" s="155"/>
      <c r="AP708" s="155"/>
      <c r="AQ708" s="155"/>
      <c r="AR708" s="155"/>
      <c r="AS708" s="155"/>
      <c r="AT708" s="155"/>
      <c r="AU708" s="155"/>
      <c r="AV708" s="155"/>
      <c r="AW708" s="155"/>
      <c r="AX708" s="155"/>
      <c r="AY708" s="155"/>
      <c r="AZ708" s="155"/>
      <c r="BA708" s="155"/>
      <c r="BB708" s="155"/>
      <c r="BC708" s="155"/>
      <c r="BD708" s="155"/>
      <c r="BE708" s="155"/>
      <c r="BF708" s="155"/>
      <c r="BG708" s="155"/>
      <c r="BH708" s="155"/>
    </row>
    <row r="709" spans="1:60" outlineLevel="1" x14ac:dyDescent="0.2">
      <c r="A709" s="202"/>
      <c r="B709" s="169"/>
      <c r="C709" s="375"/>
      <c r="D709" s="376"/>
      <c r="E709" s="377"/>
      <c r="F709" s="378"/>
      <c r="G709" s="379"/>
      <c r="H709" s="184"/>
      <c r="I709" s="184"/>
      <c r="J709" s="184"/>
      <c r="K709" s="184"/>
      <c r="L709" s="185"/>
      <c r="M709" s="20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  <c r="AF709" s="155"/>
      <c r="AG709" s="155"/>
      <c r="AH709" s="155"/>
      <c r="AI709" s="155"/>
      <c r="AJ709" s="155"/>
      <c r="AK709" s="155"/>
      <c r="AL709" s="155"/>
      <c r="AM709" s="155"/>
      <c r="AN709" s="155"/>
      <c r="AO709" s="155"/>
      <c r="AP709" s="155"/>
      <c r="AQ709" s="155"/>
      <c r="AR709" s="155"/>
      <c r="AS709" s="155"/>
      <c r="AT709" s="155"/>
      <c r="AU709" s="155"/>
      <c r="AV709" s="155"/>
      <c r="AW709" s="155"/>
      <c r="AX709" s="155"/>
      <c r="AY709" s="155"/>
      <c r="AZ709" s="155"/>
      <c r="BA709" s="155"/>
      <c r="BB709" s="155"/>
      <c r="BC709" s="155"/>
      <c r="BD709" s="155"/>
      <c r="BE709" s="155"/>
      <c r="BF709" s="155"/>
      <c r="BG709" s="155"/>
      <c r="BH709" s="155"/>
    </row>
    <row r="710" spans="1:60" outlineLevel="1" x14ac:dyDescent="0.2">
      <c r="A710" s="203">
        <v>83</v>
      </c>
      <c r="B710" s="168" t="s">
        <v>468</v>
      </c>
      <c r="C710" s="189" t="s">
        <v>469</v>
      </c>
      <c r="D710" s="171" t="s">
        <v>29</v>
      </c>
      <c r="E710" s="177">
        <v>155.65</v>
      </c>
      <c r="F710" s="186">
        <v>0</v>
      </c>
      <c r="G710" s="184">
        <f>ROUND(E710*F710,2)</f>
        <v>0</v>
      </c>
      <c r="H710" s="184">
        <v>21</v>
      </c>
      <c r="I710" s="184">
        <f>G710*(1+H710/100)</f>
        <v>0</v>
      </c>
      <c r="J710" s="184">
        <v>2.1800000000000001E-3</v>
      </c>
      <c r="K710" s="184">
        <f>ROUND(E710*J710,2)</f>
        <v>0.34</v>
      </c>
      <c r="L710" s="185"/>
      <c r="M710" s="205" t="s">
        <v>128</v>
      </c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 t="s">
        <v>129</v>
      </c>
      <c r="AF710" s="155"/>
      <c r="AG710" s="155"/>
      <c r="AH710" s="155"/>
      <c r="AI710" s="155"/>
      <c r="AJ710" s="155"/>
      <c r="AK710" s="155"/>
      <c r="AL710" s="155"/>
      <c r="AM710" s="155">
        <v>21</v>
      </c>
      <c r="AN710" s="155"/>
      <c r="AO710" s="155"/>
      <c r="AP710" s="155"/>
      <c r="AQ710" s="155"/>
      <c r="AR710" s="155"/>
      <c r="AS710" s="155"/>
      <c r="AT710" s="155"/>
      <c r="AU710" s="155"/>
      <c r="AV710" s="155"/>
      <c r="AW710" s="155"/>
      <c r="AX710" s="155"/>
      <c r="AY710" s="155"/>
      <c r="AZ710" s="155"/>
      <c r="BA710" s="155"/>
      <c r="BB710" s="155"/>
      <c r="BC710" s="155"/>
      <c r="BD710" s="155"/>
      <c r="BE710" s="155"/>
      <c r="BF710" s="155"/>
      <c r="BG710" s="155"/>
      <c r="BH710" s="155"/>
    </row>
    <row r="711" spans="1:60" outlineLevel="1" x14ac:dyDescent="0.2">
      <c r="A711" s="202"/>
      <c r="B711" s="169"/>
      <c r="C711" s="190" t="s">
        <v>414</v>
      </c>
      <c r="D711" s="172"/>
      <c r="E711" s="178">
        <v>155.65</v>
      </c>
      <c r="F711" s="184"/>
      <c r="G711" s="184"/>
      <c r="H711" s="184"/>
      <c r="I711" s="184"/>
      <c r="J711" s="184"/>
      <c r="K711" s="184"/>
      <c r="L711" s="185"/>
      <c r="M711" s="20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  <c r="AF711" s="155"/>
      <c r="AG711" s="155"/>
      <c r="AH711" s="155"/>
      <c r="AI711" s="155"/>
      <c r="AJ711" s="155"/>
      <c r="AK711" s="155"/>
      <c r="AL711" s="155"/>
      <c r="AM711" s="155"/>
      <c r="AN711" s="155"/>
      <c r="AO711" s="155"/>
      <c r="AP711" s="155"/>
      <c r="AQ711" s="155"/>
      <c r="AR711" s="155"/>
      <c r="AS711" s="155"/>
      <c r="AT711" s="155"/>
      <c r="AU711" s="155"/>
      <c r="AV711" s="155"/>
      <c r="AW711" s="155"/>
      <c r="AX711" s="155"/>
      <c r="AY711" s="155"/>
      <c r="AZ711" s="155"/>
      <c r="BA711" s="155"/>
      <c r="BB711" s="155"/>
      <c r="BC711" s="155"/>
      <c r="BD711" s="155"/>
      <c r="BE711" s="155"/>
      <c r="BF711" s="155"/>
      <c r="BG711" s="155"/>
      <c r="BH711" s="155"/>
    </row>
    <row r="712" spans="1:60" outlineLevel="1" x14ac:dyDescent="0.2">
      <c r="A712" s="202"/>
      <c r="B712" s="169"/>
      <c r="C712" s="190" t="s">
        <v>415</v>
      </c>
      <c r="D712" s="172"/>
      <c r="E712" s="178"/>
      <c r="F712" s="184"/>
      <c r="G712" s="184"/>
      <c r="H712" s="184"/>
      <c r="I712" s="184"/>
      <c r="J712" s="184"/>
      <c r="K712" s="184"/>
      <c r="L712" s="185"/>
      <c r="M712" s="20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  <c r="AF712" s="155"/>
      <c r="AG712" s="155"/>
      <c r="AH712" s="155"/>
      <c r="AI712" s="155"/>
      <c r="AJ712" s="155"/>
      <c r="AK712" s="155"/>
      <c r="AL712" s="155"/>
      <c r="AM712" s="155"/>
      <c r="AN712" s="155"/>
      <c r="AO712" s="155"/>
      <c r="AP712" s="155"/>
      <c r="AQ712" s="155"/>
      <c r="AR712" s="155"/>
      <c r="AS712" s="155"/>
      <c r="AT712" s="155"/>
      <c r="AU712" s="155"/>
      <c r="AV712" s="155"/>
      <c r="AW712" s="155"/>
      <c r="AX712" s="155"/>
      <c r="AY712" s="155"/>
      <c r="AZ712" s="155"/>
      <c r="BA712" s="155"/>
      <c r="BB712" s="155"/>
      <c r="BC712" s="155"/>
      <c r="BD712" s="155"/>
      <c r="BE712" s="155"/>
      <c r="BF712" s="155"/>
      <c r="BG712" s="155"/>
      <c r="BH712" s="155"/>
    </row>
    <row r="713" spans="1:60" outlineLevel="1" x14ac:dyDescent="0.2">
      <c r="A713" s="202"/>
      <c r="B713" s="169"/>
      <c r="C713" s="375"/>
      <c r="D713" s="376"/>
      <c r="E713" s="377"/>
      <c r="F713" s="378"/>
      <c r="G713" s="379"/>
      <c r="H713" s="184"/>
      <c r="I713" s="184"/>
      <c r="J713" s="184"/>
      <c r="K713" s="184"/>
      <c r="L713" s="185"/>
      <c r="M713" s="20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  <c r="AF713" s="155"/>
      <c r="AG713" s="155"/>
      <c r="AH713" s="155"/>
      <c r="AI713" s="155"/>
      <c r="AJ713" s="155"/>
      <c r="AK713" s="155"/>
      <c r="AL713" s="155"/>
      <c r="AM713" s="155"/>
      <c r="AN713" s="155"/>
      <c r="AO713" s="155"/>
      <c r="AP713" s="155"/>
      <c r="AQ713" s="155"/>
      <c r="AR713" s="155"/>
      <c r="AS713" s="155"/>
      <c r="AT713" s="155"/>
      <c r="AU713" s="155"/>
      <c r="AV713" s="155"/>
      <c r="AW713" s="155"/>
      <c r="AX713" s="155"/>
      <c r="AY713" s="155"/>
      <c r="AZ713" s="155"/>
      <c r="BA713" s="155"/>
      <c r="BB713" s="155"/>
      <c r="BC713" s="155"/>
      <c r="BD713" s="155"/>
      <c r="BE713" s="155"/>
      <c r="BF713" s="155"/>
      <c r="BG713" s="155"/>
      <c r="BH713" s="155"/>
    </row>
    <row r="714" spans="1:60" outlineLevel="1" x14ac:dyDescent="0.2">
      <c r="A714" s="203">
        <v>84</v>
      </c>
      <c r="B714" s="168" t="s">
        <v>470</v>
      </c>
      <c r="C714" s="189" t="s">
        <v>471</v>
      </c>
      <c r="D714" s="171" t="s">
        <v>185</v>
      </c>
      <c r="E714" s="177">
        <v>1</v>
      </c>
      <c r="F714" s="186">
        <v>0</v>
      </c>
      <c r="G714" s="184">
        <f>ROUND(E714*F714,2)</f>
        <v>0</v>
      </c>
      <c r="H714" s="184">
        <v>21</v>
      </c>
      <c r="I714" s="184">
        <f>G714*(1+H714/100)</f>
        <v>0</v>
      </c>
      <c r="J714" s="184">
        <v>0</v>
      </c>
      <c r="K714" s="184">
        <f>ROUND(E714*J714,2)</f>
        <v>0</v>
      </c>
      <c r="L714" s="185"/>
      <c r="M714" s="205" t="s">
        <v>128</v>
      </c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 t="s">
        <v>129</v>
      </c>
      <c r="AF714" s="155"/>
      <c r="AG714" s="155"/>
      <c r="AH714" s="155"/>
      <c r="AI714" s="155"/>
      <c r="AJ714" s="155"/>
      <c r="AK714" s="155"/>
      <c r="AL714" s="155"/>
      <c r="AM714" s="155">
        <v>21</v>
      </c>
      <c r="AN714" s="155"/>
      <c r="AO714" s="155"/>
      <c r="AP714" s="155"/>
      <c r="AQ714" s="155"/>
      <c r="AR714" s="155"/>
      <c r="AS714" s="155"/>
      <c r="AT714" s="155"/>
      <c r="AU714" s="155"/>
      <c r="AV714" s="155"/>
      <c r="AW714" s="155"/>
      <c r="AX714" s="155"/>
      <c r="AY714" s="155"/>
      <c r="AZ714" s="155"/>
      <c r="BA714" s="155"/>
      <c r="BB714" s="155"/>
      <c r="BC714" s="155"/>
      <c r="BD714" s="155"/>
      <c r="BE714" s="155"/>
      <c r="BF714" s="155"/>
      <c r="BG714" s="155"/>
      <c r="BH714" s="155"/>
    </row>
    <row r="715" spans="1:60" outlineLevel="1" x14ac:dyDescent="0.2">
      <c r="A715" s="202"/>
      <c r="B715" s="169"/>
      <c r="C715" s="375"/>
      <c r="D715" s="376"/>
      <c r="E715" s="377"/>
      <c r="F715" s="378"/>
      <c r="G715" s="379"/>
      <c r="H715" s="184"/>
      <c r="I715" s="184"/>
      <c r="J715" s="184"/>
      <c r="K715" s="184"/>
      <c r="L715" s="185"/>
      <c r="M715" s="20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  <c r="AF715" s="155"/>
      <c r="AG715" s="155"/>
      <c r="AH715" s="155"/>
      <c r="AI715" s="155"/>
      <c r="AJ715" s="155"/>
      <c r="AK715" s="155"/>
      <c r="AL715" s="155"/>
      <c r="AM715" s="155"/>
      <c r="AN715" s="155"/>
      <c r="AO715" s="155"/>
      <c r="AP715" s="155"/>
      <c r="AQ715" s="155"/>
      <c r="AR715" s="155"/>
      <c r="AS715" s="155"/>
      <c r="AT715" s="155"/>
      <c r="AU715" s="155"/>
      <c r="AV715" s="155"/>
      <c r="AW715" s="155"/>
      <c r="AX715" s="155"/>
      <c r="AY715" s="155"/>
      <c r="AZ715" s="155"/>
      <c r="BA715" s="155"/>
      <c r="BB715" s="155"/>
      <c r="BC715" s="155"/>
      <c r="BD715" s="155"/>
      <c r="BE715" s="155"/>
      <c r="BF715" s="155"/>
      <c r="BG715" s="155"/>
      <c r="BH715" s="155"/>
    </row>
    <row r="716" spans="1:60" outlineLevel="1" x14ac:dyDescent="0.2">
      <c r="A716" s="202"/>
      <c r="B716" s="369" t="s">
        <v>324</v>
      </c>
      <c r="C716" s="370"/>
      <c r="D716" s="371"/>
      <c r="E716" s="372"/>
      <c r="F716" s="373"/>
      <c r="G716" s="374"/>
      <c r="H716" s="184"/>
      <c r="I716" s="184"/>
      <c r="J716" s="184"/>
      <c r="K716" s="184"/>
      <c r="L716" s="185"/>
      <c r="M716" s="20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>
        <v>0</v>
      </c>
      <c r="AD716" s="155"/>
      <c r="AE716" s="155"/>
      <c r="AF716" s="155"/>
      <c r="AG716" s="155"/>
      <c r="AH716" s="155"/>
      <c r="AI716" s="155"/>
      <c r="AJ716" s="155"/>
      <c r="AK716" s="155"/>
      <c r="AL716" s="155"/>
      <c r="AM716" s="155"/>
      <c r="AN716" s="155"/>
      <c r="AO716" s="155"/>
      <c r="AP716" s="155"/>
      <c r="AQ716" s="155"/>
      <c r="AR716" s="155"/>
      <c r="AS716" s="155"/>
      <c r="AT716" s="155"/>
      <c r="AU716" s="155"/>
      <c r="AV716" s="155"/>
      <c r="AW716" s="155"/>
      <c r="AX716" s="155"/>
      <c r="AY716" s="155"/>
      <c r="AZ716" s="155"/>
      <c r="BA716" s="155"/>
      <c r="BB716" s="155"/>
      <c r="BC716" s="155"/>
      <c r="BD716" s="155"/>
      <c r="BE716" s="155"/>
      <c r="BF716" s="155"/>
      <c r="BG716" s="155"/>
      <c r="BH716" s="155"/>
    </row>
    <row r="717" spans="1:60" outlineLevel="1" x14ac:dyDescent="0.2">
      <c r="A717" s="202"/>
      <c r="B717" s="369" t="s">
        <v>325</v>
      </c>
      <c r="C717" s="370"/>
      <c r="D717" s="371"/>
      <c r="E717" s="372"/>
      <c r="F717" s="373"/>
      <c r="G717" s="374"/>
      <c r="H717" s="184"/>
      <c r="I717" s="184"/>
      <c r="J717" s="184"/>
      <c r="K717" s="184"/>
      <c r="L717" s="185"/>
      <c r="M717" s="20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 t="s">
        <v>1126</v>
      </c>
      <c r="AF717" s="155"/>
      <c r="AG717" s="155"/>
      <c r="AH717" s="155"/>
      <c r="AI717" s="155"/>
      <c r="AJ717" s="155"/>
      <c r="AK717" s="155"/>
      <c r="AL717" s="155"/>
      <c r="AM717" s="155"/>
      <c r="AN717" s="155"/>
      <c r="AO717" s="155"/>
      <c r="AP717" s="155"/>
      <c r="AQ717" s="155"/>
      <c r="AR717" s="155"/>
      <c r="AS717" s="155"/>
      <c r="AT717" s="155"/>
      <c r="AU717" s="155"/>
      <c r="AV717" s="155"/>
      <c r="AW717" s="155"/>
      <c r="AX717" s="155"/>
      <c r="AY717" s="155"/>
      <c r="AZ717" s="155"/>
      <c r="BA717" s="155"/>
      <c r="BB717" s="155"/>
      <c r="BC717" s="155"/>
      <c r="BD717" s="155"/>
      <c r="BE717" s="155"/>
      <c r="BF717" s="155"/>
      <c r="BG717" s="155"/>
      <c r="BH717" s="155"/>
    </row>
    <row r="718" spans="1:60" outlineLevel="1" x14ac:dyDescent="0.2">
      <c r="A718" s="202"/>
      <c r="B718" s="369" t="s">
        <v>472</v>
      </c>
      <c r="C718" s="370"/>
      <c r="D718" s="371"/>
      <c r="E718" s="372"/>
      <c r="F718" s="373"/>
      <c r="G718" s="374"/>
      <c r="H718" s="184"/>
      <c r="I718" s="184"/>
      <c r="J718" s="184"/>
      <c r="K718" s="184"/>
      <c r="L718" s="185"/>
      <c r="M718" s="20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  <c r="AA718" s="155"/>
      <c r="AB718" s="155"/>
      <c r="AC718" s="155">
        <v>1</v>
      </c>
      <c r="AD718" s="155"/>
      <c r="AE718" s="155"/>
      <c r="AF718" s="155"/>
      <c r="AG718" s="155"/>
      <c r="AH718" s="155"/>
      <c r="AI718" s="155"/>
      <c r="AJ718" s="155"/>
      <c r="AK718" s="155"/>
      <c r="AL718" s="155"/>
      <c r="AM718" s="155"/>
      <c r="AN718" s="155"/>
      <c r="AO718" s="155"/>
      <c r="AP718" s="155"/>
      <c r="AQ718" s="155"/>
      <c r="AR718" s="155"/>
      <c r="AS718" s="155"/>
      <c r="AT718" s="155"/>
      <c r="AU718" s="155"/>
      <c r="AV718" s="155"/>
      <c r="AW718" s="155"/>
      <c r="AX718" s="155"/>
      <c r="AY718" s="155"/>
      <c r="AZ718" s="155"/>
      <c r="BA718" s="155"/>
      <c r="BB718" s="155"/>
      <c r="BC718" s="155"/>
      <c r="BD718" s="155"/>
      <c r="BE718" s="155"/>
      <c r="BF718" s="155"/>
      <c r="BG718" s="155"/>
      <c r="BH718" s="155"/>
    </row>
    <row r="719" spans="1:60" outlineLevel="1" x14ac:dyDescent="0.2">
      <c r="A719" s="203">
        <v>85</v>
      </c>
      <c r="B719" s="168" t="s">
        <v>473</v>
      </c>
      <c r="C719" s="189" t="s">
        <v>328</v>
      </c>
      <c r="D719" s="171" t="s">
        <v>329</v>
      </c>
      <c r="E719" s="177">
        <v>43.657200000000003</v>
      </c>
      <c r="F719" s="186">
        <v>0</v>
      </c>
      <c r="G719" s="184">
        <f>ROUND(E719*F719,2)</f>
        <v>0</v>
      </c>
      <c r="H719" s="184">
        <v>21</v>
      </c>
      <c r="I719" s="184">
        <f>G719*(1+H719/100)</f>
        <v>0</v>
      </c>
      <c r="J719" s="184">
        <v>0</v>
      </c>
      <c r="K719" s="184">
        <f>ROUND(E719*J719,2)</f>
        <v>0</v>
      </c>
      <c r="L719" s="185" t="s">
        <v>1130</v>
      </c>
      <c r="M719" s="205" t="s">
        <v>1131</v>
      </c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  <c r="AA719" s="155"/>
      <c r="AB719" s="155"/>
      <c r="AC719" s="155"/>
      <c r="AD719" s="155"/>
      <c r="AE719" s="155" t="s">
        <v>1132</v>
      </c>
      <c r="AF719" s="155"/>
      <c r="AG719" s="155"/>
      <c r="AH719" s="155"/>
      <c r="AI719" s="155"/>
      <c r="AJ719" s="155"/>
      <c r="AK719" s="155"/>
      <c r="AL719" s="155"/>
      <c r="AM719" s="155">
        <v>21</v>
      </c>
      <c r="AN719" s="155"/>
      <c r="AO719" s="155"/>
      <c r="AP719" s="155"/>
      <c r="AQ719" s="155"/>
      <c r="AR719" s="155"/>
      <c r="AS719" s="155"/>
      <c r="AT719" s="155"/>
      <c r="AU719" s="155"/>
      <c r="AV719" s="155"/>
      <c r="AW719" s="155"/>
      <c r="AX719" s="155"/>
      <c r="AY719" s="155"/>
      <c r="AZ719" s="155"/>
      <c r="BA719" s="155"/>
      <c r="BB719" s="155"/>
      <c r="BC719" s="155"/>
      <c r="BD719" s="155"/>
      <c r="BE719" s="155"/>
      <c r="BF719" s="155"/>
      <c r="BG719" s="155"/>
      <c r="BH719" s="155"/>
    </row>
    <row r="720" spans="1:60" outlineLevel="1" x14ac:dyDescent="0.2">
      <c r="A720" s="202"/>
      <c r="B720" s="169"/>
      <c r="C720" s="375"/>
      <c r="D720" s="376"/>
      <c r="E720" s="377"/>
      <c r="F720" s="378"/>
      <c r="G720" s="379"/>
      <c r="H720" s="184"/>
      <c r="I720" s="184"/>
      <c r="J720" s="184"/>
      <c r="K720" s="184"/>
      <c r="L720" s="185"/>
      <c r="M720" s="20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  <c r="AF720" s="155"/>
      <c r="AG720" s="155"/>
      <c r="AH720" s="155"/>
      <c r="AI720" s="155"/>
      <c r="AJ720" s="155"/>
      <c r="AK720" s="155"/>
      <c r="AL720" s="155"/>
      <c r="AM720" s="155"/>
      <c r="AN720" s="155"/>
      <c r="AO720" s="155"/>
      <c r="AP720" s="155"/>
      <c r="AQ720" s="155"/>
      <c r="AR720" s="155"/>
      <c r="AS720" s="155"/>
      <c r="AT720" s="155"/>
      <c r="AU720" s="155"/>
      <c r="AV720" s="155"/>
      <c r="AW720" s="155"/>
      <c r="AX720" s="155"/>
      <c r="AY720" s="155"/>
      <c r="AZ720" s="155"/>
      <c r="BA720" s="155"/>
      <c r="BB720" s="155"/>
      <c r="BC720" s="155"/>
      <c r="BD720" s="155"/>
      <c r="BE720" s="155"/>
      <c r="BF720" s="155"/>
      <c r="BG720" s="155"/>
      <c r="BH720" s="155"/>
    </row>
    <row r="721" spans="1:60" x14ac:dyDescent="0.2">
      <c r="A721" s="201" t="s">
        <v>1122</v>
      </c>
      <c r="B721" s="167" t="s">
        <v>1061</v>
      </c>
      <c r="C721" s="188" t="s">
        <v>1062</v>
      </c>
      <c r="D721" s="170"/>
      <c r="E721" s="176"/>
      <c r="F721" s="380">
        <f>SUM(G722:G779)</f>
        <v>0</v>
      </c>
      <c r="G721" s="381"/>
      <c r="H721" s="182"/>
      <c r="I721" s="182">
        <f>SUM(I722:I779)</f>
        <v>0</v>
      </c>
      <c r="J721" s="182"/>
      <c r="K721" s="182">
        <f>SUM(K722:K779)</f>
        <v>3.5300000000000002</v>
      </c>
      <c r="L721" s="183"/>
      <c r="M721" s="204"/>
      <c r="AE721" t="s">
        <v>1123</v>
      </c>
    </row>
    <row r="722" spans="1:60" outlineLevel="1" x14ac:dyDescent="0.2">
      <c r="A722" s="202"/>
      <c r="B722" s="382" t="s">
        <v>474</v>
      </c>
      <c r="C722" s="383"/>
      <c r="D722" s="384"/>
      <c r="E722" s="385"/>
      <c r="F722" s="386"/>
      <c r="G722" s="387"/>
      <c r="H722" s="184"/>
      <c r="I722" s="184"/>
      <c r="J722" s="184"/>
      <c r="K722" s="184"/>
      <c r="L722" s="185"/>
      <c r="M722" s="20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  <c r="AA722" s="155"/>
      <c r="AB722" s="155"/>
      <c r="AC722" s="155">
        <v>0</v>
      </c>
      <c r="AD722" s="155"/>
      <c r="AE722" s="155"/>
      <c r="AF722" s="155"/>
      <c r="AG722" s="155"/>
      <c r="AH722" s="155"/>
      <c r="AI722" s="155"/>
      <c r="AJ722" s="155"/>
      <c r="AK722" s="155"/>
      <c r="AL722" s="155"/>
      <c r="AM722" s="155"/>
      <c r="AN722" s="155"/>
      <c r="AO722" s="155"/>
      <c r="AP722" s="155"/>
      <c r="AQ722" s="155"/>
      <c r="AR722" s="155"/>
      <c r="AS722" s="155"/>
      <c r="AT722" s="155"/>
      <c r="AU722" s="155"/>
      <c r="AV722" s="155"/>
      <c r="AW722" s="155"/>
      <c r="AX722" s="155"/>
      <c r="AY722" s="155"/>
      <c r="AZ722" s="155"/>
      <c r="BA722" s="155"/>
      <c r="BB722" s="155"/>
      <c r="BC722" s="155"/>
      <c r="BD722" s="155"/>
      <c r="BE722" s="155"/>
      <c r="BF722" s="155"/>
      <c r="BG722" s="155"/>
      <c r="BH722" s="155"/>
    </row>
    <row r="723" spans="1:60" outlineLevel="1" x14ac:dyDescent="0.2">
      <c r="A723" s="202"/>
      <c r="B723" s="369" t="s">
        <v>475</v>
      </c>
      <c r="C723" s="370"/>
      <c r="D723" s="371"/>
      <c r="E723" s="372"/>
      <c r="F723" s="373"/>
      <c r="G723" s="374"/>
      <c r="H723" s="184"/>
      <c r="I723" s="184"/>
      <c r="J723" s="184"/>
      <c r="K723" s="184"/>
      <c r="L723" s="185"/>
      <c r="M723" s="20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  <c r="AA723" s="155"/>
      <c r="AB723" s="155"/>
      <c r="AC723" s="155">
        <v>1</v>
      </c>
      <c r="AD723" s="155"/>
      <c r="AE723" s="155"/>
      <c r="AF723" s="155"/>
      <c r="AG723" s="155"/>
      <c r="AH723" s="155"/>
      <c r="AI723" s="155"/>
      <c r="AJ723" s="155"/>
      <c r="AK723" s="155"/>
      <c r="AL723" s="155"/>
      <c r="AM723" s="155"/>
      <c r="AN723" s="155"/>
      <c r="AO723" s="155"/>
      <c r="AP723" s="155"/>
      <c r="AQ723" s="155"/>
      <c r="AR723" s="155"/>
      <c r="AS723" s="155"/>
      <c r="AT723" s="155"/>
      <c r="AU723" s="155"/>
      <c r="AV723" s="155"/>
      <c r="AW723" s="155"/>
      <c r="AX723" s="155"/>
      <c r="AY723" s="155"/>
      <c r="AZ723" s="155"/>
      <c r="BA723" s="155"/>
      <c r="BB723" s="155"/>
      <c r="BC723" s="155"/>
      <c r="BD723" s="155"/>
      <c r="BE723" s="155"/>
      <c r="BF723" s="155"/>
      <c r="BG723" s="155"/>
      <c r="BH723" s="155"/>
    </row>
    <row r="724" spans="1:60" outlineLevel="1" x14ac:dyDescent="0.2">
      <c r="A724" s="203">
        <v>86</v>
      </c>
      <c r="B724" s="168" t="s">
        <v>476</v>
      </c>
      <c r="C724" s="189" t="s">
        <v>477</v>
      </c>
      <c r="D724" s="171" t="s">
        <v>1146</v>
      </c>
      <c r="E724" s="177">
        <v>40.11</v>
      </c>
      <c r="F724" s="186">
        <v>0</v>
      </c>
      <c r="G724" s="184">
        <f>ROUND(E724*F724,2)</f>
        <v>0</v>
      </c>
      <c r="H724" s="184">
        <v>21</v>
      </c>
      <c r="I724" s="184">
        <f>G724*(1+H724/100)</f>
        <v>0</v>
      </c>
      <c r="J724" s="184">
        <v>0</v>
      </c>
      <c r="K724" s="184">
        <f>ROUND(E724*J724,2)</f>
        <v>0</v>
      </c>
      <c r="L724" s="185" t="s">
        <v>408</v>
      </c>
      <c r="M724" s="205" t="s">
        <v>1131</v>
      </c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 t="s">
        <v>1132</v>
      </c>
      <c r="AF724" s="155"/>
      <c r="AG724" s="155"/>
      <c r="AH724" s="155"/>
      <c r="AI724" s="155"/>
      <c r="AJ724" s="155"/>
      <c r="AK724" s="155"/>
      <c r="AL724" s="155"/>
      <c r="AM724" s="155">
        <v>21</v>
      </c>
      <c r="AN724" s="155"/>
      <c r="AO724" s="155"/>
      <c r="AP724" s="155"/>
      <c r="AQ724" s="155"/>
      <c r="AR724" s="155"/>
      <c r="AS724" s="155"/>
      <c r="AT724" s="155"/>
      <c r="AU724" s="155"/>
      <c r="AV724" s="155"/>
      <c r="AW724" s="155"/>
      <c r="AX724" s="155"/>
      <c r="AY724" s="155"/>
      <c r="AZ724" s="155"/>
      <c r="BA724" s="155"/>
      <c r="BB724" s="155"/>
      <c r="BC724" s="155"/>
      <c r="BD724" s="155"/>
      <c r="BE724" s="155"/>
      <c r="BF724" s="155"/>
      <c r="BG724" s="155"/>
      <c r="BH724" s="155"/>
    </row>
    <row r="725" spans="1:60" outlineLevel="1" x14ac:dyDescent="0.2">
      <c r="A725" s="202"/>
      <c r="B725" s="169"/>
      <c r="C725" s="190" t="s">
        <v>478</v>
      </c>
      <c r="D725" s="172"/>
      <c r="E725" s="178">
        <v>7.95</v>
      </c>
      <c r="F725" s="184"/>
      <c r="G725" s="184"/>
      <c r="H725" s="184"/>
      <c r="I725" s="184"/>
      <c r="J725" s="184"/>
      <c r="K725" s="184"/>
      <c r="L725" s="185"/>
      <c r="M725" s="20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  <c r="AF725" s="155"/>
      <c r="AG725" s="155"/>
      <c r="AH725" s="155"/>
      <c r="AI725" s="155"/>
      <c r="AJ725" s="155"/>
      <c r="AK725" s="155"/>
      <c r="AL725" s="155"/>
      <c r="AM725" s="155"/>
      <c r="AN725" s="155"/>
      <c r="AO725" s="155"/>
      <c r="AP725" s="155"/>
      <c r="AQ725" s="155"/>
      <c r="AR725" s="155"/>
      <c r="AS725" s="155"/>
      <c r="AT725" s="155"/>
      <c r="AU725" s="155"/>
      <c r="AV725" s="155"/>
      <c r="AW725" s="155"/>
      <c r="AX725" s="155"/>
      <c r="AY725" s="155"/>
      <c r="AZ725" s="155"/>
      <c r="BA725" s="155"/>
      <c r="BB725" s="155"/>
      <c r="BC725" s="155"/>
      <c r="BD725" s="155"/>
      <c r="BE725" s="155"/>
      <c r="BF725" s="155"/>
      <c r="BG725" s="155"/>
      <c r="BH725" s="155"/>
    </row>
    <row r="726" spans="1:60" outlineLevel="1" x14ac:dyDescent="0.2">
      <c r="A726" s="202"/>
      <c r="B726" s="169"/>
      <c r="C726" s="190" t="s">
        <v>479</v>
      </c>
      <c r="D726" s="172"/>
      <c r="E726" s="178">
        <v>22.11</v>
      </c>
      <c r="F726" s="184"/>
      <c r="G726" s="184"/>
      <c r="H726" s="184"/>
      <c r="I726" s="184"/>
      <c r="J726" s="184"/>
      <c r="K726" s="184"/>
      <c r="L726" s="185"/>
      <c r="M726" s="20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  <c r="AF726" s="155"/>
      <c r="AG726" s="155"/>
      <c r="AH726" s="155"/>
      <c r="AI726" s="155"/>
      <c r="AJ726" s="155"/>
      <c r="AK726" s="155"/>
      <c r="AL726" s="155"/>
      <c r="AM726" s="155"/>
      <c r="AN726" s="155"/>
      <c r="AO726" s="155"/>
      <c r="AP726" s="155"/>
      <c r="AQ726" s="155"/>
      <c r="AR726" s="155"/>
      <c r="AS726" s="155"/>
      <c r="AT726" s="155"/>
      <c r="AU726" s="155"/>
      <c r="AV726" s="155"/>
      <c r="AW726" s="155"/>
      <c r="AX726" s="155"/>
      <c r="AY726" s="155"/>
      <c r="AZ726" s="155"/>
      <c r="BA726" s="155"/>
      <c r="BB726" s="155"/>
      <c r="BC726" s="155"/>
      <c r="BD726" s="155"/>
      <c r="BE726" s="155"/>
      <c r="BF726" s="155"/>
      <c r="BG726" s="155"/>
      <c r="BH726" s="155"/>
    </row>
    <row r="727" spans="1:60" outlineLevel="1" x14ac:dyDescent="0.2">
      <c r="A727" s="202"/>
      <c r="B727" s="169"/>
      <c r="C727" s="190" t="s">
        <v>480</v>
      </c>
      <c r="D727" s="172"/>
      <c r="E727" s="178">
        <v>10.050000000000001</v>
      </c>
      <c r="F727" s="184"/>
      <c r="G727" s="184"/>
      <c r="H727" s="184"/>
      <c r="I727" s="184"/>
      <c r="J727" s="184"/>
      <c r="K727" s="184"/>
      <c r="L727" s="185"/>
      <c r="M727" s="20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  <c r="AF727" s="155"/>
      <c r="AG727" s="155"/>
      <c r="AH727" s="155"/>
      <c r="AI727" s="155"/>
      <c r="AJ727" s="155"/>
      <c r="AK727" s="155"/>
      <c r="AL727" s="155"/>
      <c r="AM727" s="155"/>
      <c r="AN727" s="155"/>
      <c r="AO727" s="155"/>
      <c r="AP727" s="155"/>
      <c r="AQ727" s="155"/>
      <c r="AR727" s="155"/>
      <c r="AS727" s="155"/>
      <c r="AT727" s="155"/>
      <c r="AU727" s="155"/>
      <c r="AV727" s="155"/>
      <c r="AW727" s="155"/>
      <c r="AX727" s="155"/>
      <c r="AY727" s="155"/>
      <c r="AZ727" s="155"/>
      <c r="BA727" s="155"/>
      <c r="BB727" s="155"/>
      <c r="BC727" s="155"/>
      <c r="BD727" s="155"/>
      <c r="BE727" s="155"/>
      <c r="BF727" s="155"/>
      <c r="BG727" s="155"/>
      <c r="BH727" s="155"/>
    </row>
    <row r="728" spans="1:60" outlineLevel="1" x14ac:dyDescent="0.2">
      <c r="A728" s="202"/>
      <c r="B728" s="169"/>
      <c r="C728" s="375"/>
      <c r="D728" s="376"/>
      <c r="E728" s="377"/>
      <c r="F728" s="378"/>
      <c r="G728" s="379"/>
      <c r="H728" s="184"/>
      <c r="I728" s="184"/>
      <c r="J728" s="184"/>
      <c r="K728" s="184"/>
      <c r="L728" s="185"/>
      <c r="M728" s="20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  <c r="AF728" s="155"/>
      <c r="AG728" s="155"/>
      <c r="AH728" s="155"/>
      <c r="AI728" s="155"/>
      <c r="AJ728" s="155"/>
      <c r="AK728" s="155"/>
      <c r="AL728" s="155"/>
      <c r="AM728" s="155"/>
      <c r="AN728" s="155"/>
      <c r="AO728" s="155"/>
      <c r="AP728" s="155"/>
      <c r="AQ728" s="155"/>
      <c r="AR728" s="155"/>
      <c r="AS728" s="155"/>
      <c r="AT728" s="155"/>
      <c r="AU728" s="155"/>
      <c r="AV728" s="155"/>
      <c r="AW728" s="155"/>
      <c r="AX728" s="155"/>
      <c r="AY728" s="155"/>
      <c r="AZ728" s="155"/>
      <c r="BA728" s="155"/>
      <c r="BB728" s="155"/>
      <c r="BC728" s="155"/>
      <c r="BD728" s="155"/>
      <c r="BE728" s="155"/>
      <c r="BF728" s="155"/>
      <c r="BG728" s="155"/>
      <c r="BH728" s="155"/>
    </row>
    <row r="729" spans="1:60" outlineLevel="1" x14ac:dyDescent="0.2">
      <c r="A729" s="202"/>
      <c r="B729" s="369" t="s">
        <v>481</v>
      </c>
      <c r="C729" s="370"/>
      <c r="D729" s="371"/>
      <c r="E729" s="372"/>
      <c r="F729" s="373"/>
      <c r="G729" s="374"/>
      <c r="H729" s="184"/>
      <c r="I729" s="184"/>
      <c r="J729" s="184"/>
      <c r="K729" s="184"/>
      <c r="L729" s="185"/>
      <c r="M729" s="20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>
        <v>0</v>
      </c>
      <c r="AD729" s="155"/>
      <c r="AE729" s="155"/>
      <c r="AF729" s="155"/>
      <c r="AG729" s="155"/>
      <c r="AH729" s="155"/>
      <c r="AI729" s="155"/>
      <c r="AJ729" s="155"/>
      <c r="AK729" s="155"/>
      <c r="AL729" s="155"/>
      <c r="AM729" s="155"/>
      <c r="AN729" s="155"/>
      <c r="AO729" s="155"/>
      <c r="AP729" s="155"/>
      <c r="AQ729" s="155"/>
      <c r="AR729" s="155"/>
      <c r="AS729" s="155"/>
      <c r="AT729" s="155"/>
      <c r="AU729" s="155"/>
      <c r="AV729" s="155"/>
      <c r="AW729" s="155"/>
      <c r="AX729" s="155"/>
      <c r="AY729" s="155"/>
      <c r="AZ729" s="155"/>
      <c r="BA729" s="155"/>
      <c r="BB729" s="155"/>
      <c r="BC729" s="155"/>
      <c r="BD729" s="155"/>
      <c r="BE729" s="155"/>
      <c r="BF729" s="155"/>
      <c r="BG729" s="155"/>
      <c r="BH729" s="155"/>
    </row>
    <row r="730" spans="1:60" outlineLevel="1" x14ac:dyDescent="0.2">
      <c r="A730" s="202"/>
      <c r="B730" s="369" t="s">
        <v>482</v>
      </c>
      <c r="C730" s="370"/>
      <c r="D730" s="371"/>
      <c r="E730" s="372"/>
      <c r="F730" s="373"/>
      <c r="G730" s="374"/>
      <c r="H730" s="184"/>
      <c r="I730" s="184"/>
      <c r="J730" s="184"/>
      <c r="K730" s="184"/>
      <c r="L730" s="185"/>
      <c r="M730" s="20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  <c r="AA730" s="155"/>
      <c r="AB730" s="155"/>
      <c r="AC730" s="155">
        <v>1</v>
      </c>
      <c r="AD730" s="155"/>
      <c r="AE730" s="155"/>
      <c r="AF730" s="155"/>
      <c r="AG730" s="155"/>
      <c r="AH730" s="155"/>
      <c r="AI730" s="155"/>
      <c r="AJ730" s="155"/>
      <c r="AK730" s="155"/>
      <c r="AL730" s="155"/>
      <c r="AM730" s="155"/>
      <c r="AN730" s="155"/>
      <c r="AO730" s="155"/>
      <c r="AP730" s="155"/>
      <c r="AQ730" s="155"/>
      <c r="AR730" s="155"/>
      <c r="AS730" s="155"/>
      <c r="AT730" s="155"/>
      <c r="AU730" s="155"/>
      <c r="AV730" s="155"/>
      <c r="AW730" s="155"/>
      <c r="AX730" s="155"/>
      <c r="AY730" s="155"/>
      <c r="AZ730" s="155"/>
      <c r="BA730" s="155"/>
      <c r="BB730" s="155"/>
      <c r="BC730" s="155"/>
      <c r="BD730" s="155"/>
      <c r="BE730" s="155"/>
      <c r="BF730" s="155"/>
      <c r="BG730" s="155"/>
      <c r="BH730" s="155"/>
    </row>
    <row r="731" spans="1:60" outlineLevel="1" x14ac:dyDescent="0.2">
      <c r="A731" s="203">
        <v>87</v>
      </c>
      <c r="B731" s="168" t="s">
        <v>483</v>
      </c>
      <c r="C731" s="189" t="s">
        <v>484</v>
      </c>
      <c r="D731" s="171" t="s">
        <v>29</v>
      </c>
      <c r="E731" s="177">
        <v>214.4</v>
      </c>
      <c r="F731" s="186">
        <v>0</v>
      </c>
      <c r="G731" s="184">
        <f>ROUND(E731*F731,2)</f>
        <v>0</v>
      </c>
      <c r="H731" s="184">
        <v>21</v>
      </c>
      <c r="I731" s="184">
        <f>G731*(1+H731/100)</f>
        <v>0</v>
      </c>
      <c r="J731" s="184">
        <v>0</v>
      </c>
      <c r="K731" s="184">
        <f>ROUND(E731*J731,2)</f>
        <v>0</v>
      </c>
      <c r="L731" s="185" t="s">
        <v>408</v>
      </c>
      <c r="M731" s="205" t="s">
        <v>1131</v>
      </c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 t="s">
        <v>1132</v>
      </c>
      <c r="AF731" s="155"/>
      <c r="AG731" s="155"/>
      <c r="AH731" s="155"/>
      <c r="AI731" s="155"/>
      <c r="AJ731" s="155"/>
      <c r="AK731" s="155"/>
      <c r="AL731" s="155"/>
      <c r="AM731" s="155">
        <v>21</v>
      </c>
      <c r="AN731" s="155"/>
      <c r="AO731" s="155"/>
      <c r="AP731" s="155"/>
      <c r="AQ731" s="155"/>
      <c r="AR731" s="155"/>
      <c r="AS731" s="155"/>
      <c r="AT731" s="155"/>
      <c r="AU731" s="155"/>
      <c r="AV731" s="155"/>
      <c r="AW731" s="155"/>
      <c r="AX731" s="155"/>
      <c r="AY731" s="155"/>
      <c r="AZ731" s="155"/>
      <c r="BA731" s="155"/>
      <c r="BB731" s="155"/>
      <c r="BC731" s="155"/>
      <c r="BD731" s="155"/>
      <c r="BE731" s="155"/>
      <c r="BF731" s="155"/>
      <c r="BG731" s="155"/>
      <c r="BH731" s="155"/>
    </row>
    <row r="732" spans="1:60" outlineLevel="1" x14ac:dyDescent="0.2">
      <c r="A732" s="202"/>
      <c r="B732" s="169"/>
      <c r="C732" s="190" t="s">
        <v>353</v>
      </c>
      <c r="D732" s="172"/>
      <c r="E732" s="178">
        <v>49.15</v>
      </c>
      <c r="F732" s="184"/>
      <c r="G732" s="184"/>
      <c r="H732" s="184"/>
      <c r="I732" s="184"/>
      <c r="J732" s="184"/>
      <c r="K732" s="184"/>
      <c r="L732" s="185"/>
      <c r="M732" s="20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  <c r="AF732" s="155"/>
      <c r="AG732" s="155"/>
      <c r="AH732" s="155"/>
      <c r="AI732" s="155"/>
      <c r="AJ732" s="155"/>
      <c r="AK732" s="155"/>
      <c r="AL732" s="155"/>
      <c r="AM732" s="155"/>
      <c r="AN732" s="155"/>
      <c r="AO732" s="155"/>
      <c r="AP732" s="155"/>
      <c r="AQ732" s="155"/>
      <c r="AR732" s="155"/>
      <c r="AS732" s="155"/>
      <c r="AT732" s="155"/>
      <c r="AU732" s="155"/>
      <c r="AV732" s="155"/>
      <c r="AW732" s="155"/>
      <c r="AX732" s="155"/>
      <c r="AY732" s="155"/>
      <c r="AZ732" s="155"/>
      <c r="BA732" s="155"/>
      <c r="BB732" s="155"/>
      <c r="BC732" s="155"/>
      <c r="BD732" s="155"/>
      <c r="BE732" s="155"/>
      <c r="BF732" s="155"/>
      <c r="BG732" s="155"/>
      <c r="BH732" s="155"/>
    </row>
    <row r="733" spans="1:60" outlineLevel="1" x14ac:dyDescent="0.2">
      <c r="A733" s="202"/>
      <c r="B733" s="169"/>
      <c r="C733" s="190" t="s">
        <v>354</v>
      </c>
      <c r="D733" s="172"/>
      <c r="E733" s="178">
        <v>96.5</v>
      </c>
      <c r="F733" s="184"/>
      <c r="G733" s="184"/>
      <c r="H733" s="184"/>
      <c r="I733" s="184"/>
      <c r="J733" s="184"/>
      <c r="K733" s="184"/>
      <c r="L733" s="185"/>
      <c r="M733" s="20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  <c r="AF733" s="155"/>
      <c r="AG733" s="155"/>
      <c r="AH733" s="155"/>
      <c r="AI733" s="155"/>
      <c r="AJ733" s="155"/>
      <c r="AK733" s="155"/>
      <c r="AL733" s="155"/>
      <c r="AM733" s="155"/>
      <c r="AN733" s="155"/>
      <c r="AO733" s="155"/>
      <c r="AP733" s="155"/>
      <c r="AQ733" s="155"/>
      <c r="AR733" s="155"/>
      <c r="AS733" s="155"/>
      <c r="AT733" s="155"/>
      <c r="AU733" s="155"/>
      <c r="AV733" s="155"/>
      <c r="AW733" s="155"/>
      <c r="AX733" s="155"/>
      <c r="AY733" s="155"/>
      <c r="AZ733" s="155"/>
      <c r="BA733" s="155"/>
      <c r="BB733" s="155"/>
      <c r="BC733" s="155"/>
      <c r="BD733" s="155"/>
      <c r="BE733" s="155"/>
      <c r="BF733" s="155"/>
      <c r="BG733" s="155"/>
      <c r="BH733" s="155"/>
    </row>
    <row r="734" spans="1:60" outlineLevel="1" x14ac:dyDescent="0.2">
      <c r="A734" s="202"/>
      <c r="B734" s="169"/>
      <c r="C734" s="190" t="s">
        <v>355</v>
      </c>
      <c r="D734" s="172"/>
      <c r="E734" s="178">
        <v>68.75</v>
      </c>
      <c r="F734" s="184"/>
      <c r="G734" s="184"/>
      <c r="H734" s="184"/>
      <c r="I734" s="184"/>
      <c r="J734" s="184"/>
      <c r="K734" s="184"/>
      <c r="L734" s="185"/>
      <c r="M734" s="20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  <c r="AF734" s="155"/>
      <c r="AG734" s="155"/>
      <c r="AH734" s="155"/>
      <c r="AI734" s="155"/>
      <c r="AJ734" s="155"/>
      <c r="AK734" s="155"/>
      <c r="AL734" s="155"/>
      <c r="AM734" s="155"/>
      <c r="AN734" s="155"/>
      <c r="AO734" s="155"/>
      <c r="AP734" s="155"/>
      <c r="AQ734" s="155"/>
      <c r="AR734" s="155"/>
      <c r="AS734" s="155"/>
      <c r="AT734" s="155"/>
      <c r="AU734" s="155"/>
      <c r="AV734" s="155"/>
      <c r="AW734" s="155"/>
      <c r="AX734" s="155"/>
      <c r="AY734" s="155"/>
      <c r="AZ734" s="155"/>
      <c r="BA734" s="155"/>
      <c r="BB734" s="155"/>
      <c r="BC734" s="155"/>
      <c r="BD734" s="155"/>
      <c r="BE734" s="155"/>
      <c r="BF734" s="155"/>
      <c r="BG734" s="155"/>
      <c r="BH734" s="155"/>
    </row>
    <row r="735" spans="1:60" outlineLevel="1" x14ac:dyDescent="0.2">
      <c r="A735" s="202"/>
      <c r="B735" s="169"/>
      <c r="C735" s="375"/>
      <c r="D735" s="376"/>
      <c r="E735" s="377"/>
      <c r="F735" s="378"/>
      <c r="G735" s="379"/>
      <c r="H735" s="184"/>
      <c r="I735" s="184"/>
      <c r="J735" s="184"/>
      <c r="K735" s="184"/>
      <c r="L735" s="185"/>
      <c r="M735" s="20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  <c r="AF735" s="155"/>
      <c r="AG735" s="155"/>
      <c r="AH735" s="155"/>
      <c r="AI735" s="155"/>
      <c r="AJ735" s="155"/>
      <c r="AK735" s="155"/>
      <c r="AL735" s="155"/>
      <c r="AM735" s="155"/>
      <c r="AN735" s="155"/>
      <c r="AO735" s="155"/>
      <c r="AP735" s="155"/>
      <c r="AQ735" s="155"/>
      <c r="AR735" s="155"/>
      <c r="AS735" s="155"/>
      <c r="AT735" s="155"/>
      <c r="AU735" s="155"/>
      <c r="AV735" s="155"/>
      <c r="AW735" s="155"/>
      <c r="AX735" s="155"/>
      <c r="AY735" s="155"/>
      <c r="AZ735" s="155"/>
      <c r="BA735" s="155"/>
      <c r="BB735" s="155"/>
      <c r="BC735" s="155"/>
      <c r="BD735" s="155"/>
      <c r="BE735" s="155"/>
      <c r="BF735" s="155"/>
      <c r="BG735" s="155"/>
      <c r="BH735" s="155"/>
    </row>
    <row r="736" spans="1:60" outlineLevel="1" x14ac:dyDescent="0.2">
      <c r="A736" s="202"/>
      <c r="B736" s="369" t="s">
        <v>481</v>
      </c>
      <c r="C736" s="370"/>
      <c r="D736" s="371"/>
      <c r="E736" s="372"/>
      <c r="F736" s="373"/>
      <c r="G736" s="374"/>
      <c r="H736" s="184"/>
      <c r="I736" s="184"/>
      <c r="J736" s="184"/>
      <c r="K736" s="184"/>
      <c r="L736" s="185"/>
      <c r="M736" s="20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  <c r="AA736" s="155"/>
      <c r="AB736" s="155"/>
      <c r="AC736" s="155">
        <v>0</v>
      </c>
      <c r="AD736" s="155"/>
      <c r="AE736" s="155"/>
      <c r="AF736" s="155"/>
      <c r="AG736" s="155"/>
      <c r="AH736" s="155"/>
      <c r="AI736" s="155"/>
      <c r="AJ736" s="155"/>
      <c r="AK736" s="155"/>
      <c r="AL736" s="155"/>
      <c r="AM736" s="155"/>
      <c r="AN736" s="155"/>
      <c r="AO736" s="155"/>
      <c r="AP736" s="155"/>
      <c r="AQ736" s="155"/>
      <c r="AR736" s="155"/>
      <c r="AS736" s="155"/>
      <c r="AT736" s="155"/>
      <c r="AU736" s="155"/>
      <c r="AV736" s="155"/>
      <c r="AW736" s="155"/>
      <c r="AX736" s="155"/>
      <c r="AY736" s="155"/>
      <c r="AZ736" s="155"/>
      <c r="BA736" s="155"/>
      <c r="BB736" s="155"/>
      <c r="BC736" s="155"/>
      <c r="BD736" s="155"/>
      <c r="BE736" s="155"/>
      <c r="BF736" s="155"/>
      <c r="BG736" s="155"/>
      <c r="BH736" s="155"/>
    </row>
    <row r="737" spans="1:60" outlineLevel="1" x14ac:dyDescent="0.2">
      <c r="A737" s="202"/>
      <c r="B737" s="369" t="s">
        <v>482</v>
      </c>
      <c r="C737" s="370"/>
      <c r="D737" s="371"/>
      <c r="E737" s="372"/>
      <c r="F737" s="373"/>
      <c r="G737" s="374"/>
      <c r="H737" s="184"/>
      <c r="I737" s="184"/>
      <c r="J737" s="184"/>
      <c r="K737" s="184"/>
      <c r="L737" s="185"/>
      <c r="M737" s="20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  <c r="AA737" s="155"/>
      <c r="AB737" s="155"/>
      <c r="AC737" s="155">
        <v>1</v>
      </c>
      <c r="AD737" s="155"/>
      <c r="AE737" s="155"/>
      <c r="AF737" s="155"/>
      <c r="AG737" s="155"/>
      <c r="AH737" s="155"/>
      <c r="AI737" s="155"/>
      <c r="AJ737" s="155"/>
      <c r="AK737" s="155"/>
      <c r="AL737" s="155"/>
      <c r="AM737" s="155"/>
      <c r="AN737" s="155"/>
      <c r="AO737" s="155"/>
      <c r="AP737" s="155"/>
      <c r="AQ737" s="155"/>
      <c r="AR737" s="155"/>
      <c r="AS737" s="155"/>
      <c r="AT737" s="155"/>
      <c r="AU737" s="155"/>
      <c r="AV737" s="155"/>
      <c r="AW737" s="155"/>
      <c r="AX737" s="155"/>
      <c r="AY737" s="155"/>
      <c r="AZ737" s="155"/>
      <c r="BA737" s="155"/>
      <c r="BB737" s="155"/>
      <c r="BC737" s="155"/>
      <c r="BD737" s="155"/>
      <c r="BE737" s="155"/>
      <c r="BF737" s="155"/>
      <c r="BG737" s="155"/>
      <c r="BH737" s="155"/>
    </row>
    <row r="738" spans="1:60" outlineLevel="1" x14ac:dyDescent="0.2">
      <c r="A738" s="203">
        <v>88</v>
      </c>
      <c r="B738" s="168" t="s">
        <v>485</v>
      </c>
      <c r="C738" s="189" t="s">
        <v>486</v>
      </c>
      <c r="D738" s="171" t="s">
        <v>1139</v>
      </c>
      <c r="E738" s="177">
        <v>10</v>
      </c>
      <c r="F738" s="186">
        <v>0</v>
      </c>
      <c r="G738" s="184">
        <f>ROUND(E738*F738,2)</f>
        <v>0</v>
      </c>
      <c r="H738" s="184">
        <v>21</v>
      </c>
      <c r="I738" s="184">
        <f>G738*(1+H738/100)</f>
        <v>0</v>
      </c>
      <c r="J738" s="184">
        <v>0</v>
      </c>
      <c r="K738" s="184">
        <f>ROUND(E738*J738,2)</f>
        <v>0</v>
      </c>
      <c r="L738" s="185" t="s">
        <v>408</v>
      </c>
      <c r="M738" s="205" t="s">
        <v>1131</v>
      </c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 t="s">
        <v>1132</v>
      </c>
      <c r="AF738" s="155"/>
      <c r="AG738" s="155"/>
      <c r="AH738" s="155"/>
      <c r="AI738" s="155"/>
      <c r="AJ738" s="155"/>
      <c r="AK738" s="155"/>
      <c r="AL738" s="155"/>
      <c r="AM738" s="155">
        <v>21</v>
      </c>
      <c r="AN738" s="155"/>
      <c r="AO738" s="155"/>
      <c r="AP738" s="155"/>
      <c r="AQ738" s="155"/>
      <c r="AR738" s="155"/>
      <c r="AS738" s="155"/>
      <c r="AT738" s="155"/>
      <c r="AU738" s="155"/>
      <c r="AV738" s="155"/>
      <c r="AW738" s="155"/>
      <c r="AX738" s="155"/>
      <c r="AY738" s="155"/>
      <c r="AZ738" s="155"/>
      <c r="BA738" s="155"/>
      <c r="BB738" s="155"/>
      <c r="BC738" s="155"/>
      <c r="BD738" s="155"/>
      <c r="BE738" s="155"/>
      <c r="BF738" s="155"/>
      <c r="BG738" s="155"/>
      <c r="BH738" s="155"/>
    </row>
    <row r="739" spans="1:60" outlineLevel="1" x14ac:dyDescent="0.2">
      <c r="A739" s="202"/>
      <c r="B739" s="169"/>
      <c r="C739" s="190" t="s">
        <v>487</v>
      </c>
      <c r="D739" s="172"/>
      <c r="E739" s="178">
        <v>2</v>
      </c>
      <c r="F739" s="184"/>
      <c r="G739" s="184"/>
      <c r="H739" s="184"/>
      <c r="I739" s="184"/>
      <c r="J739" s="184"/>
      <c r="K739" s="184"/>
      <c r="L739" s="185"/>
      <c r="M739" s="20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  <c r="AF739" s="155"/>
      <c r="AG739" s="155"/>
      <c r="AH739" s="155"/>
      <c r="AI739" s="155"/>
      <c r="AJ739" s="155"/>
      <c r="AK739" s="155"/>
      <c r="AL739" s="155"/>
      <c r="AM739" s="155"/>
      <c r="AN739" s="155"/>
      <c r="AO739" s="155"/>
      <c r="AP739" s="155"/>
      <c r="AQ739" s="155"/>
      <c r="AR739" s="155"/>
      <c r="AS739" s="155"/>
      <c r="AT739" s="155"/>
      <c r="AU739" s="155"/>
      <c r="AV739" s="155"/>
      <c r="AW739" s="155"/>
      <c r="AX739" s="155"/>
      <c r="AY739" s="155"/>
      <c r="AZ739" s="155"/>
      <c r="BA739" s="155"/>
      <c r="BB739" s="155"/>
      <c r="BC739" s="155"/>
      <c r="BD739" s="155"/>
      <c r="BE739" s="155"/>
      <c r="BF739" s="155"/>
      <c r="BG739" s="155"/>
      <c r="BH739" s="155"/>
    </row>
    <row r="740" spans="1:60" outlineLevel="1" x14ac:dyDescent="0.2">
      <c r="A740" s="202"/>
      <c r="B740" s="169"/>
      <c r="C740" s="190" t="s">
        <v>488</v>
      </c>
      <c r="D740" s="172"/>
      <c r="E740" s="178">
        <v>4</v>
      </c>
      <c r="F740" s="184"/>
      <c r="G740" s="184"/>
      <c r="H740" s="184"/>
      <c r="I740" s="184"/>
      <c r="J740" s="184"/>
      <c r="K740" s="184"/>
      <c r="L740" s="185"/>
      <c r="M740" s="20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  <c r="AF740" s="155"/>
      <c r="AG740" s="155"/>
      <c r="AH740" s="155"/>
      <c r="AI740" s="155"/>
      <c r="AJ740" s="155"/>
      <c r="AK740" s="155"/>
      <c r="AL740" s="155"/>
      <c r="AM740" s="155"/>
      <c r="AN740" s="155"/>
      <c r="AO740" s="155"/>
      <c r="AP740" s="155"/>
      <c r="AQ740" s="155"/>
      <c r="AR740" s="155"/>
      <c r="AS740" s="155"/>
      <c r="AT740" s="155"/>
      <c r="AU740" s="155"/>
      <c r="AV740" s="155"/>
      <c r="AW740" s="155"/>
      <c r="AX740" s="155"/>
      <c r="AY740" s="155"/>
      <c r="AZ740" s="155"/>
      <c r="BA740" s="155"/>
      <c r="BB740" s="155"/>
      <c r="BC740" s="155"/>
      <c r="BD740" s="155"/>
      <c r="BE740" s="155"/>
      <c r="BF740" s="155"/>
      <c r="BG740" s="155"/>
      <c r="BH740" s="155"/>
    </row>
    <row r="741" spans="1:60" outlineLevel="1" x14ac:dyDescent="0.2">
      <c r="A741" s="202"/>
      <c r="B741" s="169"/>
      <c r="C741" s="190" t="s">
        <v>489</v>
      </c>
      <c r="D741" s="172"/>
      <c r="E741" s="178">
        <v>4</v>
      </c>
      <c r="F741" s="184"/>
      <c r="G741" s="184"/>
      <c r="H741" s="184"/>
      <c r="I741" s="184"/>
      <c r="J741" s="184"/>
      <c r="K741" s="184"/>
      <c r="L741" s="185"/>
      <c r="M741" s="20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  <c r="AF741" s="155"/>
      <c r="AG741" s="155"/>
      <c r="AH741" s="155"/>
      <c r="AI741" s="155"/>
      <c r="AJ741" s="155"/>
      <c r="AK741" s="155"/>
      <c r="AL741" s="155"/>
      <c r="AM741" s="155"/>
      <c r="AN741" s="155"/>
      <c r="AO741" s="155"/>
      <c r="AP741" s="155"/>
      <c r="AQ741" s="155"/>
      <c r="AR741" s="155"/>
      <c r="AS741" s="155"/>
      <c r="AT741" s="155"/>
      <c r="AU741" s="155"/>
      <c r="AV741" s="155"/>
      <c r="AW741" s="155"/>
      <c r="AX741" s="155"/>
      <c r="AY741" s="155"/>
      <c r="AZ741" s="155"/>
      <c r="BA741" s="155"/>
      <c r="BB741" s="155"/>
      <c r="BC741" s="155"/>
      <c r="BD741" s="155"/>
      <c r="BE741" s="155"/>
      <c r="BF741" s="155"/>
      <c r="BG741" s="155"/>
      <c r="BH741" s="155"/>
    </row>
    <row r="742" spans="1:60" outlineLevel="1" x14ac:dyDescent="0.2">
      <c r="A742" s="202"/>
      <c r="B742" s="169"/>
      <c r="C742" s="375"/>
      <c r="D742" s="376"/>
      <c r="E742" s="377"/>
      <c r="F742" s="378"/>
      <c r="G742" s="379"/>
      <c r="H742" s="184"/>
      <c r="I742" s="184"/>
      <c r="J742" s="184"/>
      <c r="K742" s="184"/>
      <c r="L742" s="185"/>
      <c r="M742" s="20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  <c r="AA742" s="155"/>
      <c r="AB742" s="155"/>
      <c r="AC742" s="155"/>
      <c r="AD742" s="155"/>
      <c r="AE742" s="155"/>
      <c r="AF742" s="155"/>
      <c r="AG742" s="155"/>
      <c r="AH742" s="155"/>
      <c r="AI742" s="155"/>
      <c r="AJ742" s="155"/>
      <c r="AK742" s="155"/>
      <c r="AL742" s="155"/>
      <c r="AM742" s="155"/>
      <c r="AN742" s="155"/>
      <c r="AO742" s="155"/>
      <c r="AP742" s="155"/>
      <c r="AQ742" s="155"/>
      <c r="AR742" s="155"/>
      <c r="AS742" s="155"/>
      <c r="AT742" s="155"/>
      <c r="AU742" s="155"/>
      <c r="AV742" s="155"/>
      <c r="AW742" s="155"/>
      <c r="AX742" s="155"/>
      <c r="AY742" s="155"/>
      <c r="AZ742" s="155"/>
      <c r="BA742" s="155"/>
      <c r="BB742" s="155"/>
      <c r="BC742" s="155"/>
      <c r="BD742" s="155"/>
      <c r="BE742" s="155"/>
      <c r="BF742" s="155"/>
      <c r="BG742" s="155"/>
      <c r="BH742" s="155"/>
    </row>
    <row r="743" spans="1:60" outlineLevel="1" x14ac:dyDescent="0.2">
      <c r="A743" s="202"/>
      <c r="B743" s="369" t="s">
        <v>490</v>
      </c>
      <c r="C743" s="370"/>
      <c r="D743" s="371"/>
      <c r="E743" s="372"/>
      <c r="F743" s="373"/>
      <c r="G743" s="374"/>
      <c r="H743" s="184"/>
      <c r="I743" s="184"/>
      <c r="J743" s="184"/>
      <c r="K743" s="184"/>
      <c r="L743" s="185"/>
      <c r="M743" s="20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  <c r="AA743" s="155"/>
      <c r="AB743" s="155"/>
      <c r="AC743" s="155">
        <v>0</v>
      </c>
      <c r="AD743" s="155"/>
      <c r="AE743" s="155"/>
      <c r="AF743" s="155"/>
      <c r="AG743" s="155"/>
      <c r="AH743" s="155"/>
      <c r="AI743" s="155"/>
      <c r="AJ743" s="155"/>
      <c r="AK743" s="155"/>
      <c r="AL743" s="155"/>
      <c r="AM743" s="155"/>
      <c r="AN743" s="155"/>
      <c r="AO743" s="155"/>
      <c r="AP743" s="155"/>
      <c r="AQ743" s="155"/>
      <c r="AR743" s="155"/>
      <c r="AS743" s="155"/>
      <c r="AT743" s="155"/>
      <c r="AU743" s="155"/>
      <c r="AV743" s="155"/>
      <c r="AW743" s="155"/>
      <c r="AX743" s="155"/>
      <c r="AY743" s="155"/>
      <c r="AZ743" s="155"/>
      <c r="BA743" s="155"/>
      <c r="BB743" s="155"/>
      <c r="BC743" s="155"/>
      <c r="BD743" s="155"/>
      <c r="BE743" s="155"/>
      <c r="BF743" s="155"/>
      <c r="BG743" s="155"/>
      <c r="BH743" s="155"/>
    </row>
    <row r="744" spans="1:60" outlineLevel="1" x14ac:dyDescent="0.2">
      <c r="A744" s="202"/>
      <c r="B744" s="369" t="s">
        <v>491</v>
      </c>
      <c r="C744" s="370"/>
      <c r="D744" s="371"/>
      <c r="E744" s="372"/>
      <c r="F744" s="373"/>
      <c r="G744" s="374"/>
      <c r="H744" s="184"/>
      <c r="I744" s="184"/>
      <c r="J744" s="184"/>
      <c r="K744" s="184"/>
      <c r="L744" s="185"/>
      <c r="M744" s="20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  <c r="AA744" s="155"/>
      <c r="AB744" s="155"/>
      <c r="AC744" s="155">
        <v>1</v>
      </c>
      <c r="AD744" s="155"/>
      <c r="AE744" s="155"/>
      <c r="AF744" s="155"/>
      <c r="AG744" s="155"/>
      <c r="AH744" s="155"/>
      <c r="AI744" s="155"/>
      <c r="AJ744" s="155"/>
      <c r="AK744" s="155"/>
      <c r="AL744" s="155"/>
      <c r="AM744" s="155"/>
      <c r="AN744" s="155"/>
      <c r="AO744" s="155"/>
      <c r="AP744" s="155"/>
      <c r="AQ744" s="155"/>
      <c r="AR744" s="155"/>
      <c r="AS744" s="155"/>
      <c r="AT744" s="155"/>
      <c r="AU744" s="155"/>
      <c r="AV744" s="155"/>
      <c r="AW744" s="155"/>
      <c r="AX744" s="155"/>
      <c r="AY744" s="155"/>
      <c r="AZ744" s="155"/>
      <c r="BA744" s="155"/>
      <c r="BB744" s="155"/>
      <c r="BC744" s="155"/>
      <c r="BD744" s="155"/>
      <c r="BE744" s="155"/>
      <c r="BF744" s="155"/>
      <c r="BG744" s="155"/>
      <c r="BH744" s="155"/>
    </row>
    <row r="745" spans="1:60" outlineLevel="1" x14ac:dyDescent="0.2">
      <c r="A745" s="203">
        <v>89</v>
      </c>
      <c r="B745" s="168" t="s">
        <v>492</v>
      </c>
      <c r="C745" s="189" t="s">
        <v>493</v>
      </c>
      <c r="D745" s="171" t="s">
        <v>29</v>
      </c>
      <c r="E745" s="177">
        <v>87.9</v>
      </c>
      <c r="F745" s="186">
        <v>0</v>
      </c>
      <c r="G745" s="184">
        <f>ROUND(E745*F745,2)</f>
        <v>0</v>
      </c>
      <c r="H745" s="184">
        <v>21</v>
      </c>
      <c r="I745" s="184">
        <f>G745*(1+H745/100)</f>
        <v>0</v>
      </c>
      <c r="J745" s="184">
        <v>2.7E-4</v>
      </c>
      <c r="K745" s="184">
        <f>ROUND(E745*J745,2)</f>
        <v>0.02</v>
      </c>
      <c r="L745" s="185" t="s">
        <v>408</v>
      </c>
      <c r="M745" s="205" t="s">
        <v>1131</v>
      </c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 t="s">
        <v>1132</v>
      </c>
      <c r="AF745" s="155"/>
      <c r="AG745" s="155"/>
      <c r="AH745" s="155"/>
      <c r="AI745" s="155"/>
      <c r="AJ745" s="155"/>
      <c r="AK745" s="155"/>
      <c r="AL745" s="155"/>
      <c r="AM745" s="155">
        <v>21</v>
      </c>
      <c r="AN745" s="155"/>
      <c r="AO745" s="155"/>
      <c r="AP745" s="155"/>
      <c r="AQ745" s="155"/>
      <c r="AR745" s="155"/>
      <c r="AS745" s="155"/>
      <c r="AT745" s="155"/>
      <c r="AU745" s="155"/>
      <c r="AV745" s="155"/>
      <c r="AW745" s="155"/>
      <c r="AX745" s="155"/>
      <c r="AY745" s="155"/>
      <c r="AZ745" s="155"/>
      <c r="BA745" s="155"/>
      <c r="BB745" s="155"/>
      <c r="BC745" s="155"/>
      <c r="BD745" s="155"/>
      <c r="BE745" s="155"/>
      <c r="BF745" s="155"/>
      <c r="BG745" s="155"/>
      <c r="BH745" s="155"/>
    </row>
    <row r="746" spans="1:60" outlineLevel="1" x14ac:dyDescent="0.2">
      <c r="A746" s="202"/>
      <c r="B746" s="169"/>
      <c r="C746" s="396" t="s">
        <v>494</v>
      </c>
      <c r="D746" s="397"/>
      <c r="E746" s="398"/>
      <c r="F746" s="399"/>
      <c r="G746" s="400"/>
      <c r="H746" s="184"/>
      <c r="I746" s="184"/>
      <c r="J746" s="184"/>
      <c r="K746" s="184"/>
      <c r="L746" s="185"/>
      <c r="M746" s="20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  <c r="AF746" s="155"/>
      <c r="AG746" s="155"/>
      <c r="AH746" s="155"/>
      <c r="AI746" s="155"/>
      <c r="AJ746" s="155"/>
      <c r="AK746" s="155"/>
      <c r="AL746" s="155"/>
      <c r="AM746" s="155"/>
      <c r="AN746" s="155"/>
      <c r="AO746" s="155"/>
      <c r="AP746" s="155"/>
      <c r="AQ746" s="155"/>
      <c r="AR746" s="155"/>
      <c r="AS746" s="155"/>
      <c r="AT746" s="155"/>
      <c r="AU746" s="155"/>
      <c r="AV746" s="155"/>
      <c r="AW746" s="155"/>
      <c r="AX746" s="155"/>
      <c r="AY746" s="155"/>
      <c r="AZ746" s="155"/>
      <c r="BA746" s="160" t="str">
        <f>C746</f>
        <v>včetně zednické výpomoci.</v>
      </c>
      <c r="BB746" s="155"/>
      <c r="BC746" s="155"/>
      <c r="BD746" s="155"/>
      <c r="BE746" s="155"/>
      <c r="BF746" s="155"/>
      <c r="BG746" s="155"/>
      <c r="BH746" s="155"/>
    </row>
    <row r="747" spans="1:60" outlineLevel="1" x14ac:dyDescent="0.2">
      <c r="A747" s="202"/>
      <c r="B747" s="169"/>
      <c r="C747" s="190" t="s">
        <v>495</v>
      </c>
      <c r="D747" s="172"/>
      <c r="E747" s="178">
        <v>26.35</v>
      </c>
      <c r="F747" s="184"/>
      <c r="G747" s="184"/>
      <c r="H747" s="184"/>
      <c r="I747" s="184"/>
      <c r="J747" s="184"/>
      <c r="K747" s="184"/>
      <c r="L747" s="185"/>
      <c r="M747" s="20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  <c r="AA747" s="155"/>
      <c r="AB747" s="155"/>
      <c r="AC747" s="155"/>
      <c r="AD747" s="155"/>
      <c r="AE747" s="155"/>
      <c r="AF747" s="155"/>
      <c r="AG747" s="155"/>
      <c r="AH747" s="155"/>
      <c r="AI747" s="155"/>
      <c r="AJ747" s="155"/>
      <c r="AK747" s="155"/>
      <c r="AL747" s="155"/>
      <c r="AM747" s="155"/>
      <c r="AN747" s="155"/>
      <c r="AO747" s="155"/>
      <c r="AP747" s="155"/>
      <c r="AQ747" s="155"/>
      <c r="AR747" s="155"/>
      <c r="AS747" s="155"/>
      <c r="AT747" s="155"/>
      <c r="AU747" s="155"/>
      <c r="AV747" s="155"/>
      <c r="AW747" s="155"/>
      <c r="AX747" s="155"/>
      <c r="AY747" s="155"/>
      <c r="AZ747" s="155"/>
      <c r="BA747" s="155"/>
      <c r="BB747" s="155"/>
      <c r="BC747" s="155"/>
      <c r="BD747" s="155"/>
      <c r="BE747" s="155"/>
      <c r="BF747" s="155"/>
      <c r="BG747" s="155"/>
      <c r="BH747" s="155"/>
    </row>
    <row r="748" spans="1:60" outlineLevel="1" x14ac:dyDescent="0.2">
      <c r="A748" s="202"/>
      <c r="B748" s="169"/>
      <c r="C748" s="190" t="s">
        <v>496</v>
      </c>
      <c r="D748" s="172"/>
      <c r="E748" s="178">
        <v>34.25</v>
      </c>
      <c r="F748" s="184"/>
      <c r="G748" s="184"/>
      <c r="H748" s="184"/>
      <c r="I748" s="184"/>
      <c r="J748" s="184"/>
      <c r="K748" s="184"/>
      <c r="L748" s="185"/>
      <c r="M748" s="20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  <c r="AF748" s="155"/>
      <c r="AG748" s="155"/>
      <c r="AH748" s="155"/>
      <c r="AI748" s="155"/>
      <c r="AJ748" s="155"/>
      <c r="AK748" s="155"/>
      <c r="AL748" s="155"/>
      <c r="AM748" s="155"/>
      <c r="AN748" s="155"/>
      <c r="AO748" s="155"/>
      <c r="AP748" s="155"/>
      <c r="AQ748" s="155"/>
      <c r="AR748" s="155"/>
      <c r="AS748" s="155"/>
      <c r="AT748" s="155"/>
      <c r="AU748" s="155"/>
      <c r="AV748" s="155"/>
      <c r="AW748" s="155"/>
      <c r="AX748" s="155"/>
      <c r="AY748" s="155"/>
      <c r="AZ748" s="155"/>
      <c r="BA748" s="155"/>
      <c r="BB748" s="155"/>
      <c r="BC748" s="155"/>
      <c r="BD748" s="155"/>
      <c r="BE748" s="155"/>
      <c r="BF748" s="155"/>
      <c r="BG748" s="155"/>
      <c r="BH748" s="155"/>
    </row>
    <row r="749" spans="1:60" outlineLevel="1" x14ac:dyDescent="0.2">
      <c r="A749" s="202"/>
      <c r="B749" s="169"/>
      <c r="C749" s="190" t="s">
        <v>497</v>
      </c>
      <c r="D749" s="172"/>
      <c r="E749" s="178">
        <v>27.3</v>
      </c>
      <c r="F749" s="184"/>
      <c r="G749" s="184"/>
      <c r="H749" s="184"/>
      <c r="I749" s="184"/>
      <c r="J749" s="184"/>
      <c r="K749" s="184"/>
      <c r="L749" s="185"/>
      <c r="M749" s="20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  <c r="AF749" s="155"/>
      <c r="AG749" s="155"/>
      <c r="AH749" s="155"/>
      <c r="AI749" s="155"/>
      <c r="AJ749" s="155"/>
      <c r="AK749" s="155"/>
      <c r="AL749" s="155"/>
      <c r="AM749" s="155"/>
      <c r="AN749" s="155"/>
      <c r="AO749" s="155"/>
      <c r="AP749" s="155"/>
      <c r="AQ749" s="155"/>
      <c r="AR749" s="155"/>
      <c r="AS749" s="155"/>
      <c r="AT749" s="155"/>
      <c r="AU749" s="155"/>
      <c r="AV749" s="155"/>
      <c r="AW749" s="155"/>
      <c r="AX749" s="155"/>
      <c r="AY749" s="155"/>
      <c r="AZ749" s="155"/>
      <c r="BA749" s="155"/>
      <c r="BB749" s="155"/>
      <c r="BC749" s="155"/>
      <c r="BD749" s="155"/>
      <c r="BE749" s="155"/>
      <c r="BF749" s="155"/>
      <c r="BG749" s="155"/>
      <c r="BH749" s="155"/>
    </row>
    <row r="750" spans="1:60" outlineLevel="1" x14ac:dyDescent="0.2">
      <c r="A750" s="202"/>
      <c r="B750" s="169"/>
      <c r="C750" s="375"/>
      <c r="D750" s="376"/>
      <c r="E750" s="377"/>
      <c r="F750" s="378"/>
      <c r="G750" s="379"/>
      <c r="H750" s="184"/>
      <c r="I750" s="184"/>
      <c r="J750" s="184"/>
      <c r="K750" s="184"/>
      <c r="L750" s="185"/>
      <c r="M750" s="20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  <c r="AF750" s="155"/>
      <c r="AG750" s="155"/>
      <c r="AH750" s="155"/>
      <c r="AI750" s="155"/>
      <c r="AJ750" s="155"/>
      <c r="AK750" s="155"/>
      <c r="AL750" s="155"/>
      <c r="AM750" s="155"/>
      <c r="AN750" s="155"/>
      <c r="AO750" s="155"/>
      <c r="AP750" s="155"/>
      <c r="AQ750" s="155"/>
      <c r="AR750" s="155"/>
      <c r="AS750" s="155"/>
      <c r="AT750" s="155"/>
      <c r="AU750" s="155"/>
      <c r="AV750" s="155"/>
      <c r="AW750" s="155"/>
      <c r="AX750" s="155"/>
      <c r="AY750" s="155"/>
      <c r="AZ750" s="155"/>
      <c r="BA750" s="155"/>
      <c r="BB750" s="155"/>
      <c r="BC750" s="155"/>
      <c r="BD750" s="155"/>
      <c r="BE750" s="155"/>
      <c r="BF750" s="155"/>
      <c r="BG750" s="155"/>
      <c r="BH750" s="155"/>
    </row>
    <row r="751" spans="1:60" ht="22.5" outlineLevel="1" x14ac:dyDescent="0.2">
      <c r="A751" s="203">
        <v>90</v>
      </c>
      <c r="B751" s="168" t="s">
        <v>498</v>
      </c>
      <c r="C751" s="189" t="s">
        <v>507</v>
      </c>
      <c r="D751" s="171" t="s">
        <v>29</v>
      </c>
      <c r="E751" s="177">
        <v>214.4</v>
      </c>
      <c r="F751" s="186">
        <v>0</v>
      </c>
      <c r="G751" s="184">
        <f>ROUND(E751*F751,2)</f>
        <v>0</v>
      </c>
      <c r="H751" s="184">
        <v>21</v>
      </c>
      <c r="I751" s="184">
        <f>G751*(1+H751/100)</f>
        <v>0</v>
      </c>
      <c r="J751" s="184">
        <v>0</v>
      </c>
      <c r="K751" s="184">
        <f>ROUND(E751*J751,2)</f>
        <v>0</v>
      </c>
      <c r="L751" s="185"/>
      <c r="M751" s="205" t="s">
        <v>128</v>
      </c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 t="s">
        <v>129</v>
      </c>
      <c r="AF751" s="155"/>
      <c r="AG751" s="155"/>
      <c r="AH751" s="155"/>
      <c r="AI751" s="155"/>
      <c r="AJ751" s="155"/>
      <c r="AK751" s="155"/>
      <c r="AL751" s="155"/>
      <c r="AM751" s="155">
        <v>21</v>
      </c>
      <c r="AN751" s="155"/>
      <c r="AO751" s="155"/>
      <c r="AP751" s="155"/>
      <c r="AQ751" s="155"/>
      <c r="AR751" s="155"/>
      <c r="AS751" s="155"/>
      <c r="AT751" s="155"/>
      <c r="AU751" s="155"/>
      <c r="AV751" s="155"/>
      <c r="AW751" s="155"/>
      <c r="AX751" s="155"/>
      <c r="AY751" s="155"/>
      <c r="AZ751" s="155"/>
      <c r="BA751" s="155"/>
      <c r="BB751" s="155"/>
      <c r="BC751" s="155"/>
      <c r="BD751" s="155"/>
      <c r="BE751" s="155"/>
      <c r="BF751" s="155"/>
      <c r="BG751" s="155"/>
      <c r="BH751" s="155"/>
    </row>
    <row r="752" spans="1:60" outlineLevel="1" x14ac:dyDescent="0.2">
      <c r="A752" s="202"/>
      <c r="B752" s="169"/>
      <c r="C752" s="190" t="s">
        <v>353</v>
      </c>
      <c r="D752" s="172"/>
      <c r="E752" s="178">
        <v>49.15</v>
      </c>
      <c r="F752" s="184"/>
      <c r="G752" s="184"/>
      <c r="H752" s="184"/>
      <c r="I752" s="184"/>
      <c r="J752" s="184"/>
      <c r="K752" s="184"/>
      <c r="L752" s="185"/>
      <c r="M752" s="20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  <c r="AF752" s="155"/>
      <c r="AG752" s="155"/>
      <c r="AH752" s="155"/>
      <c r="AI752" s="155"/>
      <c r="AJ752" s="155"/>
      <c r="AK752" s="155"/>
      <c r="AL752" s="155"/>
      <c r="AM752" s="155"/>
      <c r="AN752" s="155"/>
      <c r="AO752" s="155"/>
      <c r="AP752" s="155"/>
      <c r="AQ752" s="155"/>
      <c r="AR752" s="155"/>
      <c r="AS752" s="155"/>
      <c r="AT752" s="155"/>
      <c r="AU752" s="155"/>
      <c r="AV752" s="155"/>
      <c r="AW752" s="155"/>
      <c r="AX752" s="155"/>
      <c r="AY752" s="155"/>
      <c r="AZ752" s="155"/>
      <c r="BA752" s="155"/>
      <c r="BB752" s="155"/>
      <c r="BC752" s="155"/>
      <c r="BD752" s="155"/>
      <c r="BE752" s="155"/>
      <c r="BF752" s="155"/>
      <c r="BG752" s="155"/>
      <c r="BH752" s="155"/>
    </row>
    <row r="753" spans="1:60" outlineLevel="1" x14ac:dyDescent="0.2">
      <c r="A753" s="202"/>
      <c r="B753" s="169"/>
      <c r="C753" s="190" t="s">
        <v>354</v>
      </c>
      <c r="D753" s="172"/>
      <c r="E753" s="178">
        <v>96.5</v>
      </c>
      <c r="F753" s="184"/>
      <c r="G753" s="184"/>
      <c r="H753" s="184"/>
      <c r="I753" s="184"/>
      <c r="J753" s="184"/>
      <c r="K753" s="184"/>
      <c r="L753" s="185"/>
      <c r="M753" s="20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  <c r="AF753" s="155"/>
      <c r="AG753" s="155"/>
      <c r="AH753" s="155"/>
      <c r="AI753" s="155"/>
      <c r="AJ753" s="155"/>
      <c r="AK753" s="155"/>
      <c r="AL753" s="155"/>
      <c r="AM753" s="155"/>
      <c r="AN753" s="155"/>
      <c r="AO753" s="155"/>
      <c r="AP753" s="155"/>
      <c r="AQ753" s="155"/>
      <c r="AR753" s="155"/>
      <c r="AS753" s="155"/>
      <c r="AT753" s="155"/>
      <c r="AU753" s="155"/>
      <c r="AV753" s="155"/>
      <c r="AW753" s="155"/>
      <c r="AX753" s="155"/>
      <c r="AY753" s="155"/>
      <c r="AZ753" s="155"/>
      <c r="BA753" s="155"/>
      <c r="BB753" s="155"/>
      <c r="BC753" s="155"/>
      <c r="BD753" s="155"/>
      <c r="BE753" s="155"/>
      <c r="BF753" s="155"/>
      <c r="BG753" s="155"/>
      <c r="BH753" s="155"/>
    </row>
    <row r="754" spans="1:60" outlineLevel="1" x14ac:dyDescent="0.2">
      <c r="A754" s="202"/>
      <c r="B754" s="169"/>
      <c r="C754" s="190" t="s">
        <v>355</v>
      </c>
      <c r="D754" s="172"/>
      <c r="E754" s="178">
        <v>68.75</v>
      </c>
      <c r="F754" s="184"/>
      <c r="G754" s="184"/>
      <c r="H754" s="184"/>
      <c r="I754" s="184"/>
      <c r="J754" s="184"/>
      <c r="K754" s="184"/>
      <c r="L754" s="185"/>
      <c r="M754" s="20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  <c r="AF754" s="155"/>
      <c r="AG754" s="155"/>
      <c r="AH754" s="155"/>
      <c r="AI754" s="155"/>
      <c r="AJ754" s="155"/>
      <c r="AK754" s="155"/>
      <c r="AL754" s="155"/>
      <c r="AM754" s="155"/>
      <c r="AN754" s="155"/>
      <c r="AO754" s="155"/>
      <c r="AP754" s="155"/>
      <c r="AQ754" s="155"/>
      <c r="AR754" s="155"/>
      <c r="AS754" s="155"/>
      <c r="AT754" s="155"/>
      <c r="AU754" s="155"/>
      <c r="AV754" s="155"/>
      <c r="AW754" s="155"/>
      <c r="AX754" s="155"/>
      <c r="AY754" s="155"/>
      <c r="AZ754" s="155"/>
      <c r="BA754" s="155"/>
      <c r="BB754" s="155"/>
      <c r="BC754" s="155"/>
      <c r="BD754" s="155"/>
      <c r="BE754" s="155"/>
      <c r="BF754" s="155"/>
      <c r="BG754" s="155"/>
      <c r="BH754" s="155"/>
    </row>
    <row r="755" spans="1:60" outlineLevel="1" x14ac:dyDescent="0.2">
      <c r="A755" s="202"/>
      <c r="B755" s="169"/>
      <c r="C755" s="375"/>
      <c r="D755" s="376"/>
      <c r="E755" s="377"/>
      <c r="F755" s="378"/>
      <c r="G755" s="379"/>
      <c r="H755" s="184"/>
      <c r="I755" s="184"/>
      <c r="J755" s="184"/>
      <c r="K755" s="184"/>
      <c r="L755" s="185"/>
      <c r="M755" s="20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  <c r="AA755" s="155"/>
      <c r="AB755" s="155"/>
      <c r="AC755" s="155"/>
      <c r="AD755" s="155"/>
      <c r="AE755" s="155"/>
      <c r="AF755" s="155"/>
      <c r="AG755" s="155"/>
      <c r="AH755" s="155"/>
      <c r="AI755" s="155"/>
      <c r="AJ755" s="155"/>
      <c r="AK755" s="155"/>
      <c r="AL755" s="155"/>
      <c r="AM755" s="155"/>
      <c r="AN755" s="155"/>
      <c r="AO755" s="155"/>
      <c r="AP755" s="155"/>
      <c r="AQ755" s="155"/>
      <c r="AR755" s="155"/>
      <c r="AS755" s="155"/>
      <c r="AT755" s="155"/>
      <c r="AU755" s="155"/>
      <c r="AV755" s="155"/>
      <c r="AW755" s="155"/>
      <c r="AX755" s="155"/>
      <c r="AY755" s="155"/>
      <c r="AZ755" s="155"/>
      <c r="BA755" s="155"/>
      <c r="BB755" s="155"/>
      <c r="BC755" s="155"/>
      <c r="BD755" s="155"/>
      <c r="BE755" s="155"/>
      <c r="BF755" s="155"/>
      <c r="BG755" s="155"/>
      <c r="BH755" s="155"/>
    </row>
    <row r="756" spans="1:60" outlineLevel="1" x14ac:dyDescent="0.2">
      <c r="A756" s="203">
        <v>91</v>
      </c>
      <c r="B756" s="168" t="s">
        <v>508</v>
      </c>
      <c r="C756" s="189" t="s">
        <v>509</v>
      </c>
      <c r="D756" s="171" t="s">
        <v>29</v>
      </c>
      <c r="E756" s="177">
        <v>333.56</v>
      </c>
      <c r="F756" s="186">
        <v>0</v>
      </c>
      <c r="G756" s="184">
        <f>ROUND(E756*F756,2)</f>
        <v>0</v>
      </c>
      <c r="H756" s="184">
        <v>21</v>
      </c>
      <c r="I756" s="184">
        <f>G756*(1+H756/100)</f>
        <v>0</v>
      </c>
      <c r="J756" s="184">
        <v>1.58E-3</v>
      </c>
      <c r="K756" s="184">
        <f>ROUND(E756*J756,2)</f>
        <v>0.53</v>
      </c>
      <c r="L756" s="185"/>
      <c r="M756" s="205" t="s">
        <v>128</v>
      </c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 t="s">
        <v>129</v>
      </c>
      <c r="AF756" s="155"/>
      <c r="AG756" s="155"/>
      <c r="AH756" s="155"/>
      <c r="AI756" s="155"/>
      <c r="AJ756" s="155"/>
      <c r="AK756" s="155"/>
      <c r="AL756" s="155"/>
      <c r="AM756" s="155">
        <v>21</v>
      </c>
      <c r="AN756" s="155"/>
      <c r="AO756" s="155"/>
      <c r="AP756" s="155"/>
      <c r="AQ756" s="155"/>
      <c r="AR756" s="155"/>
      <c r="AS756" s="155"/>
      <c r="AT756" s="155"/>
      <c r="AU756" s="155"/>
      <c r="AV756" s="155"/>
      <c r="AW756" s="155"/>
      <c r="AX756" s="155"/>
      <c r="AY756" s="155"/>
      <c r="AZ756" s="155"/>
      <c r="BA756" s="155"/>
      <c r="BB756" s="155"/>
      <c r="BC756" s="155"/>
      <c r="BD756" s="155"/>
      <c r="BE756" s="155"/>
      <c r="BF756" s="155"/>
      <c r="BG756" s="155"/>
      <c r="BH756" s="155"/>
    </row>
    <row r="757" spans="1:60" outlineLevel="1" x14ac:dyDescent="0.2">
      <c r="A757" s="202"/>
      <c r="B757" s="169"/>
      <c r="C757" s="396" t="s">
        <v>494</v>
      </c>
      <c r="D757" s="397"/>
      <c r="E757" s="398"/>
      <c r="F757" s="399"/>
      <c r="G757" s="400"/>
      <c r="H757" s="184"/>
      <c r="I757" s="184"/>
      <c r="J757" s="184"/>
      <c r="K757" s="184"/>
      <c r="L757" s="185"/>
      <c r="M757" s="20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  <c r="AF757" s="155"/>
      <c r="AG757" s="155"/>
      <c r="AH757" s="155"/>
      <c r="AI757" s="155"/>
      <c r="AJ757" s="155"/>
      <c r="AK757" s="155"/>
      <c r="AL757" s="155"/>
      <c r="AM757" s="155"/>
      <c r="AN757" s="155"/>
      <c r="AO757" s="155"/>
      <c r="AP757" s="155"/>
      <c r="AQ757" s="155"/>
      <c r="AR757" s="155"/>
      <c r="AS757" s="155"/>
      <c r="AT757" s="155"/>
      <c r="AU757" s="155"/>
      <c r="AV757" s="155"/>
      <c r="AW757" s="155"/>
      <c r="AX757" s="155"/>
      <c r="AY757" s="155"/>
      <c r="AZ757" s="155"/>
      <c r="BA757" s="160" t="str">
        <f>C757</f>
        <v>včetně zednické výpomoci.</v>
      </c>
      <c r="BB757" s="155"/>
      <c r="BC757" s="155"/>
      <c r="BD757" s="155"/>
      <c r="BE757" s="155"/>
      <c r="BF757" s="155"/>
      <c r="BG757" s="155"/>
      <c r="BH757" s="155"/>
    </row>
    <row r="758" spans="1:60" outlineLevel="1" x14ac:dyDescent="0.2">
      <c r="A758" s="202"/>
      <c r="B758" s="169"/>
      <c r="C758" s="375"/>
      <c r="D758" s="376"/>
      <c r="E758" s="377"/>
      <c r="F758" s="378"/>
      <c r="G758" s="379"/>
      <c r="H758" s="184"/>
      <c r="I758" s="184"/>
      <c r="J758" s="184"/>
      <c r="K758" s="184"/>
      <c r="L758" s="185"/>
      <c r="M758" s="20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  <c r="AF758" s="155"/>
      <c r="AG758" s="155"/>
      <c r="AH758" s="155"/>
      <c r="AI758" s="155"/>
      <c r="AJ758" s="155"/>
      <c r="AK758" s="155"/>
      <c r="AL758" s="155"/>
      <c r="AM758" s="155"/>
      <c r="AN758" s="155"/>
      <c r="AO758" s="155"/>
      <c r="AP758" s="155"/>
      <c r="AQ758" s="155"/>
      <c r="AR758" s="155"/>
      <c r="AS758" s="155"/>
      <c r="AT758" s="155"/>
      <c r="AU758" s="155"/>
      <c r="AV758" s="155"/>
      <c r="AW758" s="155"/>
      <c r="AX758" s="155"/>
      <c r="AY758" s="155"/>
      <c r="AZ758" s="155"/>
      <c r="BA758" s="155"/>
      <c r="BB758" s="155"/>
      <c r="BC758" s="155"/>
      <c r="BD758" s="155"/>
      <c r="BE758" s="155"/>
      <c r="BF758" s="155"/>
      <c r="BG758" s="155"/>
      <c r="BH758" s="155"/>
    </row>
    <row r="759" spans="1:60" ht="22.5" outlineLevel="1" x14ac:dyDescent="0.2">
      <c r="A759" s="203">
        <v>92</v>
      </c>
      <c r="B759" s="168" t="s">
        <v>510</v>
      </c>
      <c r="C759" s="189" t="s">
        <v>511</v>
      </c>
      <c r="D759" s="171" t="s">
        <v>29</v>
      </c>
      <c r="E759" s="177">
        <v>87.9</v>
      </c>
      <c r="F759" s="186">
        <v>0</v>
      </c>
      <c r="G759" s="184">
        <f>ROUND(E759*F759,2)</f>
        <v>0</v>
      </c>
      <c r="H759" s="184">
        <v>21</v>
      </c>
      <c r="I759" s="184">
        <f>G759*(1+H759/100)</f>
        <v>0</v>
      </c>
      <c r="J759" s="184">
        <v>2.7E-4</v>
      </c>
      <c r="K759" s="184">
        <f>ROUND(E759*J759,2)</f>
        <v>0.02</v>
      </c>
      <c r="L759" s="185"/>
      <c r="M759" s="205" t="s">
        <v>128</v>
      </c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 t="s">
        <v>129</v>
      </c>
      <c r="AF759" s="155"/>
      <c r="AG759" s="155"/>
      <c r="AH759" s="155"/>
      <c r="AI759" s="155"/>
      <c r="AJ759" s="155"/>
      <c r="AK759" s="155"/>
      <c r="AL759" s="155"/>
      <c r="AM759" s="155">
        <v>21</v>
      </c>
      <c r="AN759" s="155"/>
      <c r="AO759" s="155"/>
      <c r="AP759" s="155"/>
      <c r="AQ759" s="155"/>
      <c r="AR759" s="155"/>
      <c r="AS759" s="155"/>
      <c r="AT759" s="155"/>
      <c r="AU759" s="155"/>
      <c r="AV759" s="155"/>
      <c r="AW759" s="155"/>
      <c r="AX759" s="155"/>
      <c r="AY759" s="155"/>
      <c r="AZ759" s="155"/>
      <c r="BA759" s="155"/>
      <c r="BB759" s="155"/>
      <c r="BC759" s="155"/>
      <c r="BD759" s="155"/>
      <c r="BE759" s="155"/>
      <c r="BF759" s="155"/>
      <c r="BG759" s="155"/>
      <c r="BH759" s="155"/>
    </row>
    <row r="760" spans="1:60" outlineLevel="1" x14ac:dyDescent="0.2">
      <c r="A760" s="202"/>
      <c r="B760" s="169"/>
      <c r="C760" s="396" t="s">
        <v>494</v>
      </c>
      <c r="D760" s="397"/>
      <c r="E760" s="398"/>
      <c r="F760" s="399"/>
      <c r="G760" s="400"/>
      <c r="H760" s="184"/>
      <c r="I760" s="184"/>
      <c r="J760" s="184"/>
      <c r="K760" s="184"/>
      <c r="L760" s="185"/>
      <c r="M760" s="20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  <c r="AF760" s="155"/>
      <c r="AG760" s="155"/>
      <c r="AH760" s="155"/>
      <c r="AI760" s="155"/>
      <c r="AJ760" s="155"/>
      <c r="AK760" s="155"/>
      <c r="AL760" s="155"/>
      <c r="AM760" s="155"/>
      <c r="AN760" s="155"/>
      <c r="AO760" s="155"/>
      <c r="AP760" s="155"/>
      <c r="AQ760" s="155"/>
      <c r="AR760" s="155"/>
      <c r="AS760" s="155"/>
      <c r="AT760" s="155"/>
      <c r="AU760" s="155"/>
      <c r="AV760" s="155"/>
      <c r="AW760" s="155"/>
      <c r="AX760" s="155"/>
      <c r="AY760" s="155"/>
      <c r="AZ760" s="155"/>
      <c r="BA760" s="160" t="str">
        <f>C760</f>
        <v>včetně zednické výpomoci.</v>
      </c>
      <c r="BB760" s="155"/>
      <c r="BC760" s="155"/>
      <c r="BD760" s="155"/>
      <c r="BE760" s="155"/>
      <c r="BF760" s="155"/>
      <c r="BG760" s="155"/>
      <c r="BH760" s="155"/>
    </row>
    <row r="761" spans="1:60" outlineLevel="1" x14ac:dyDescent="0.2">
      <c r="A761" s="202"/>
      <c r="B761" s="169"/>
      <c r="C761" s="190" t="s">
        <v>495</v>
      </c>
      <c r="D761" s="172"/>
      <c r="E761" s="178">
        <v>26.35</v>
      </c>
      <c r="F761" s="184"/>
      <c r="G761" s="184"/>
      <c r="H761" s="184"/>
      <c r="I761" s="184"/>
      <c r="J761" s="184"/>
      <c r="K761" s="184"/>
      <c r="L761" s="185"/>
      <c r="M761" s="20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  <c r="AA761" s="155"/>
      <c r="AB761" s="155"/>
      <c r="AC761" s="155"/>
      <c r="AD761" s="155"/>
      <c r="AE761" s="155"/>
      <c r="AF761" s="155"/>
      <c r="AG761" s="155"/>
      <c r="AH761" s="155"/>
      <c r="AI761" s="155"/>
      <c r="AJ761" s="155"/>
      <c r="AK761" s="155"/>
      <c r="AL761" s="155"/>
      <c r="AM761" s="155"/>
      <c r="AN761" s="155"/>
      <c r="AO761" s="155"/>
      <c r="AP761" s="155"/>
      <c r="AQ761" s="155"/>
      <c r="AR761" s="155"/>
      <c r="AS761" s="155"/>
      <c r="AT761" s="155"/>
      <c r="AU761" s="155"/>
      <c r="AV761" s="155"/>
      <c r="AW761" s="155"/>
      <c r="AX761" s="155"/>
      <c r="AY761" s="155"/>
      <c r="AZ761" s="155"/>
      <c r="BA761" s="155"/>
      <c r="BB761" s="155"/>
      <c r="BC761" s="155"/>
      <c r="BD761" s="155"/>
      <c r="BE761" s="155"/>
      <c r="BF761" s="155"/>
      <c r="BG761" s="155"/>
      <c r="BH761" s="155"/>
    </row>
    <row r="762" spans="1:60" outlineLevel="1" x14ac:dyDescent="0.2">
      <c r="A762" s="202"/>
      <c r="B762" s="169"/>
      <c r="C762" s="190" t="s">
        <v>496</v>
      </c>
      <c r="D762" s="172"/>
      <c r="E762" s="178">
        <v>34.25</v>
      </c>
      <c r="F762" s="184"/>
      <c r="G762" s="184"/>
      <c r="H762" s="184"/>
      <c r="I762" s="184"/>
      <c r="J762" s="184"/>
      <c r="K762" s="184"/>
      <c r="L762" s="185"/>
      <c r="M762" s="20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  <c r="AF762" s="155"/>
      <c r="AG762" s="155"/>
      <c r="AH762" s="155"/>
      <c r="AI762" s="155"/>
      <c r="AJ762" s="155"/>
      <c r="AK762" s="155"/>
      <c r="AL762" s="155"/>
      <c r="AM762" s="155"/>
      <c r="AN762" s="155"/>
      <c r="AO762" s="155"/>
      <c r="AP762" s="155"/>
      <c r="AQ762" s="155"/>
      <c r="AR762" s="155"/>
      <c r="AS762" s="155"/>
      <c r="AT762" s="155"/>
      <c r="AU762" s="155"/>
      <c r="AV762" s="155"/>
      <c r="AW762" s="155"/>
      <c r="AX762" s="155"/>
      <c r="AY762" s="155"/>
      <c r="AZ762" s="155"/>
      <c r="BA762" s="155"/>
      <c r="BB762" s="155"/>
      <c r="BC762" s="155"/>
      <c r="BD762" s="155"/>
      <c r="BE762" s="155"/>
      <c r="BF762" s="155"/>
      <c r="BG762" s="155"/>
      <c r="BH762" s="155"/>
    </row>
    <row r="763" spans="1:60" outlineLevel="1" x14ac:dyDescent="0.2">
      <c r="A763" s="202"/>
      <c r="B763" s="169"/>
      <c r="C763" s="190" t="s">
        <v>497</v>
      </c>
      <c r="D763" s="172"/>
      <c r="E763" s="178">
        <v>27.3</v>
      </c>
      <c r="F763" s="184"/>
      <c r="G763" s="184"/>
      <c r="H763" s="184"/>
      <c r="I763" s="184"/>
      <c r="J763" s="184"/>
      <c r="K763" s="184"/>
      <c r="L763" s="185"/>
      <c r="M763" s="20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  <c r="AF763" s="155"/>
      <c r="AG763" s="155"/>
      <c r="AH763" s="155"/>
      <c r="AI763" s="155"/>
      <c r="AJ763" s="155"/>
      <c r="AK763" s="155"/>
      <c r="AL763" s="155"/>
      <c r="AM763" s="155"/>
      <c r="AN763" s="155"/>
      <c r="AO763" s="155"/>
      <c r="AP763" s="155"/>
      <c r="AQ763" s="155"/>
      <c r="AR763" s="155"/>
      <c r="AS763" s="155"/>
      <c r="AT763" s="155"/>
      <c r="AU763" s="155"/>
      <c r="AV763" s="155"/>
      <c r="AW763" s="155"/>
      <c r="AX763" s="155"/>
      <c r="AY763" s="155"/>
      <c r="AZ763" s="155"/>
      <c r="BA763" s="155"/>
      <c r="BB763" s="155"/>
      <c r="BC763" s="155"/>
      <c r="BD763" s="155"/>
      <c r="BE763" s="155"/>
      <c r="BF763" s="155"/>
      <c r="BG763" s="155"/>
      <c r="BH763" s="155"/>
    </row>
    <row r="764" spans="1:60" outlineLevel="1" x14ac:dyDescent="0.2">
      <c r="A764" s="202"/>
      <c r="B764" s="169"/>
      <c r="C764" s="375"/>
      <c r="D764" s="376"/>
      <c r="E764" s="377"/>
      <c r="F764" s="378"/>
      <c r="G764" s="379"/>
      <c r="H764" s="184"/>
      <c r="I764" s="184"/>
      <c r="J764" s="184"/>
      <c r="K764" s="184"/>
      <c r="L764" s="185"/>
      <c r="M764" s="20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  <c r="AF764" s="155"/>
      <c r="AG764" s="155"/>
      <c r="AH764" s="155"/>
      <c r="AI764" s="155"/>
      <c r="AJ764" s="155"/>
      <c r="AK764" s="155"/>
      <c r="AL764" s="155"/>
      <c r="AM764" s="155"/>
      <c r="AN764" s="155"/>
      <c r="AO764" s="155"/>
      <c r="AP764" s="155"/>
      <c r="AQ764" s="155"/>
      <c r="AR764" s="155"/>
      <c r="AS764" s="155"/>
      <c r="AT764" s="155"/>
      <c r="AU764" s="155"/>
      <c r="AV764" s="155"/>
      <c r="AW764" s="155"/>
      <c r="AX764" s="155"/>
      <c r="AY764" s="155"/>
      <c r="AZ764" s="155"/>
      <c r="BA764" s="155"/>
      <c r="BB764" s="155"/>
      <c r="BC764" s="155"/>
      <c r="BD764" s="155"/>
      <c r="BE764" s="155"/>
      <c r="BF764" s="155"/>
      <c r="BG764" s="155"/>
      <c r="BH764" s="155"/>
    </row>
    <row r="765" spans="1:60" ht="33.75" outlineLevel="1" x14ac:dyDescent="0.2">
      <c r="A765" s="203">
        <v>93</v>
      </c>
      <c r="B765" s="168" t="s">
        <v>512</v>
      </c>
      <c r="C765" s="189" t="s">
        <v>513</v>
      </c>
      <c r="D765" s="171" t="s">
        <v>1146</v>
      </c>
      <c r="E765" s="177">
        <v>308.24279999999999</v>
      </c>
      <c r="F765" s="186">
        <v>0</v>
      </c>
      <c r="G765" s="184">
        <f>ROUND(E765*F765,2)</f>
        <v>0</v>
      </c>
      <c r="H765" s="184">
        <v>21</v>
      </c>
      <c r="I765" s="184">
        <f>G765*(1+H765/100)</f>
        <v>0</v>
      </c>
      <c r="J765" s="184">
        <v>9.5999999999999992E-3</v>
      </c>
      <c r="K765" s="184">
        <f>ROUND(E765*J765,2)</f>
        <v>2.96</v>
      </c>
      <c r="L765" s="185" t="s">
        <v>187</v>
      </c>
      <c r="M765" s="205" t="s">
        <v>1131</v>
      </c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 t="s">
        <v>129</v>
      </c>
      <c r="AF765" s="155"/>
      <c r="AG765" s="155"/>
      <c r="AH765" s="155"/>
      <c r="AI765" s="155"/>
      <c r="AJ765" s="155"/>
      <c r="AK765" s="155"/>
      <c r="AL765" s="155"/>
      <c r="AM765" s="155">
        <v>21</v>
      </c>
      <c r="AN765" s="155"/>
      <c r="AO765" s="155"/>
      <c r="AP765" s="155"/>
      <c r="AQ765" s="155"/>
      <c r="AR765" s="155"/>
      <c r="AS765" s="155"/>
      <c r="AT765" s="155"/>
      <c r="AU765" s="155"/>
      <c r="AV765" s="155"/>
      <c r="AW765" s="155"/>
      <c r="AX765" s="155"/>
      <c r="AY765" s="155"/>
      <c r="AZ765" s="155"/>
      <c r="BA765" s="155"/>
      <c r="BB765" s="155"/>
      <c r="BC765" s="155"/>
      <c r="BD765" s="155"/>
      <c r="BE765" s="155"/>
      <c r="BF765" s="155"/>
      <c r="BG765" s="155"/>
      <c r="BH765" s="155"/>
    </row>
    <row r="766" spans="1:60" outlineLevel="1" x14ac:dyDescent="0.2">
      <c r="A766" s="202"/>
      <c r="B766" s="169"/>
      <c r="C766" s="191" t="s">
        <v>1211</v>
      </c>
      <c r="D766" s="173"/>
      <c r="E766" s="179"/>
      <c r="F766" s="184"/>
      <c r="G766" s="184"/>
      <c r="H766" s="184"/>
      <c r="I766" s="184"/>
      <c r="J766" s="184"/>
      <c r="K766" s="184"/>
      <c r="L766" s="185"/>
      <c r="M766" s="20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  <c r="AF766" s="155"/>
      <c r="AG766" s="155"/>
      <c r="AH766" s="155"/>
      <c r="AI766" s="155"/>
      <c r="AJ766" s="155"/>
      <c r="AK766" s="155"/>
      <c r="AL766" s="155"/>
      <c r="AM766" s="155"/>
      <c r="AN766" s="155"/>
      <c r="AO766" s="155"/>
      <c r="AP766" s="155"/>
      <c r="AQ766" s="155"/>
      <c r="AR766" s="155"/>
      <c r="AS766" s="155"/>
      <c r="AT766" s="155"/>
      <c r="AU766" s="155"/>
      <c r="AV766" s="155"/>
      <c r="AW766" s="155"/>
      <c r="AX766" s="155"/>
      <c r="AY766" s="155"/>
      <c r="AZ766" s="155"/>
      <c r="BA766" s="155"/>
      <c r="BB766" s="155"/>
      <c r="BC766" s="155"/>
      <c r="BD766" s="155"/>
      <c r="BE766" s="155"/>
      <c r="BF766" s="155"/>
      <c r="BG766" s="155"/>
      <c r="BH766" s="155"/>
    </row>
    <row r="767" spans="1:60" outlineLevel="1" x14ac:dyDescent="0.2">
      <c r="A767" s="202"/>
      <c r="B767" s="169"/>
      <c r="C767" s="192" t="s">
        <v>514</v>
      </c>
      <c r="D767" s="173"/>
      <c r="E767" s="179">
        <v>133.42400000000001</v>
      </c>
      <c r="F767" s="184"/>
      <c r="G767" s="184"/>
      <c r="H767" s="184"/>
      <c r="I767" s="184"/>
      <c r="J767" s="184"/>
      <c r="K767" s="184"/>
      <c r="L767" s="185"/>
      <c r="M767" s="20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  <c r="AF767" s="155"/>
      <c r="AG767" s="155"/>
      <c r="AH767" s="155"/>
      <c r="AI767" s="155"/>
      <c r="AJ767" s="155"/>
      <c r="AK767" s="155"/>
      <c r="AL767" s="155"/>
      <c r="AM767" s="155"/>
      <c r="AN767" s="155"/>
      <c r="AO767" s="155"/>
      <c r="AP767" s="155"/>
      <c r="AQ767" s="155"/>
      <c r="AR767" s="155"/>
      <c r="AS767" s="155"/>
      <c r="AT767" s="155"/>
      <c r="AU767" s="155"/>
      <c r="AV767" s="155"/>
      <c r="AW767" s="155"/>
      <c r="AX767" s="155"/>
      <c r="AY767" s="155"/>
      <c r="AZ767" s="155"/>
      <c r="BA767" s="155"/>
      <c r="BB767" s="155"/>
      <c r="BC767" s="155"/>
      <c r="BD767" s="155"/>
      <c r="BE767" s="155"/>
      <c r="BF767" s="155"/>
      <c r="BG767" s="155"/>
      <c r="BH767" s="155"/>
    </row>
    <row r="768" spans="1:60" outlineLevel="1" x14ac:dyDescent="0.2">
      <c r="A768" s="202"/>
      <c r="B768" s="169"/>
      <c r="C768" s="192" t="s">
        <v>515</v>
      </c>
      <c r="D768" s="173"/>
      <c r="E768" s="179">
        <v>40.11</v>
      </c>
      <c r="F768" s="184"/>
      <c r="G768" s="184"/>
      <c r="H768" s="184"/>
      <c r="I768" s="184"/>
      <c r="J768" s="184"/>
      <c r="K768" s="184"/>
      <c r="L768" s="185"/>
      <c r="M768" s="20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  <c r="AF768" s="155"/>
      <c r="AG768" s="155"/>
      <c r="AH768" s="155"/>
      <c r="AI768" s="155"/>
      <c r="AJ768" s="155"/>
      <c r="AK768" s="155"/>
      <c r="AL768" s="155"/>
      <c r="AM768" s="155"/>
      <c r="AN768" s="155"/>
      <c r="AO768" s="155"/>
      <c r="AP768" s="155"/>
      <c r="AQ768" s="155"/>
      <c r="AR768" s="155"/>
      <c r="AS768" s="155"/>
      <c r="AT768" s="155"/>
      <c r="AU768" s="155"/>
      <c r="AV768" s="155"/>
      <c r="AW768" s="155"/>
      <c r="AX768" s="155"/>
      <c r="AY768" s="155"/>
      <c r="AZ768" s="155"/>
      <c r="BA768" s="155"/>
      <c r="BB768" s="155"/>
      <c r="BC768" s="155"/>
      <c r="BD768" s="155"/>
      <c r="BE768" s="155"/>
      <c r="BF768" s="155"/>
      <c r="BG768" s="155"/>
      <c r="BH768" s="155"/>
    </row>
    <row r="769" spans="1:60" outlineLevel="1" x14ac:dyDescent="0.2">
      <c r="A769" s="202"/>
      <c r="B769" s="169"/>
      <c r="C769" s="192" t="s">
        <v>516</v>
      </c>
      <c r="D769" s="173"/>
      <c r="E769" s="179">
        <v>33.120719999999999</v>
      </c>
      <c r="F769" s="184"/>
      <c r="G769" s="184"/>
      <c r="H769" s="184"/>
      <c r="I769" s="184"/>
      <c r="J769" s="184"/>
      <c r="K769" s="184"/>
      <c r="L769" s="185"/>
      <c r="M769" s="20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  <c r="AF769" s="155"/>
      <c r="AG769" s="155"/>
      <c r="AH769" s="155"/>
      <c r="AI769" s="155"/>
      <c r="AJ769" s="155"/>
      <c r="AK769" s="155"/>
      <c r="AL769" s="155"/>
      <c r="AM769" s="155"/>
      <c r="AN769" s="155"/>
      <c r="AO769" s="155"/>
      <c r="AP769" s="155"/>
      <c r="AQ769" s="155"/>
      <c r="AR769" s="155"/>
      <c r="AS769" s="155"/>
      <c r="AT769" s="155"/>
      <c r="AU769" s="155"/>
      <c r="AV769" s="155"/>
      <c r="AW769" s="155"/>
      <c r="AX769" s="155"/>
      <c r="AY769" s="155"/>
      <c r="AZ769" s="155"/>
      <c r="BA769" s="155"/>
      <c r="BB769" s="155"/>
      <c r="BC769" s="155"/>
      <c r="BD769" s="155"/>
      <c r="BE769" s="155"/>
      <c r="BF769" s="155"/>
      <c r="BG769" s="155"/>
      <c r="BH769" s="155"/>
    </row>
    <row r="770" spans="1:60" outlineLevel="1" x14ac:dyDescent="0.2">
      <c r="A770" s="202"/>
      <c r="B770" s="169"/>
      <c r="C770" s="192" t="s">
        <v>517</v>
      </c>
      <c r="D770" s="173"/>
      <c r="E770" s="179">
        <v>70.751999999999995</v>
      </c>
      <c r="F770" s="184"/>
      <c r="G770" s="184"/>
      <c r="H770" s="184"/>
      <c r="I770" s="184"/>
      <c r="J770" s="184"/>
      <c r="K770" s="184"/>
      <c r="L770" s="185"/>
      <c r="M770" s="20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  <c r="AF770" s="155"/>
      <c r="AG770" s="155"/>
      <c r="AH770" s="155"/>
      <c r="AI770" s="155"/>
      <c r="AJ770" s="155"/>
      <c r="AK770" s="155"/>
      <c r="AL770" s="155"/>
      <c r="AM770" s="155"/>
      <c r="AN770" s="155"/>
      <c r="AO770" s="155"/>
      <c r="AP770" s="155"/>
      <c r="AQ770" s="155"/>
      <c r="AR770" s="155"/>
      <c r="AS770" s="155"/>
      <c r="AT770" s="155"/>
      <c r="AU770" s="155"/>
      <c r="AV770" s="155"/>
      <c r="AW770" s="155"/>
      <c r="AX770" s="155"/>
      <c r="AY770" s="155"/>
      <c r="AZ770" s="155"/>
      <c r="BA770" s="155"/>
      <c r="BB770" s="155"/>
      <c r="BC770" s="155"/>
      <c r="BD770" s="155"/>
      <c r="BE770" s="155"/>
      <c r="BF770" s="155"/>
      <c r="BG770" s="155"/>
      <c r="BH770" s="155"/>
    </row>
    <row r="771" spans="1:60" outlineLevel="1" x14ac:dyDescent="0.2">
      <c r="A771" s="202"/>
      <c r="B771" s="169"/>
      <c r="C771" s="192" t="s">
        <v>518</v>
      </c>
      <c r="D771" s="173"/>
      <c r="E771" s="179">
        <v>8</v>
      </c>
      <c r="F771" s="184"/>
      <c r="G771" s="184"/>
      <c r="H771" s="184"/>
      <c r="I771" s="184"/>
      <c r="J771" s="184"/>
      <c r="K771" s="184"/>
      <c r="L771" s="185"/>
      <c r="M771" s="20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  <c r="AF771" s="155"/>
      <c r="AG771" s="155"/>
      <c r="AH771" s="155"/>
      <c r="AI771" s="155"/>
      <c r="AJ771" s="155"/>
      <c r="AK771" s="155"/>
      <c r="AL771" s="155"/>
      <c r="AM771" s="155"/>
      <c r="AN771" s="155"/>
      <c r="AO771" s="155"/>
      <c r="AP771" s="155"/>
      <c r="AQ771" s="155"/>
      <c r="AR771" s="155"/>
      <c r="AS771" s="155"/>
      <c r="AT771" s="155"/>
      <c r="AU771" s="155"/>
      <c r="AV771" s="155"/>
      <c r="AW771" s="155"/>
      <c r="AX771" s="155"/>
      <c r="AY771" s="155"/>
      <c r="AZ771" s="155"/>
      <c r="BA771" s="155"/>
      <c r="BB771" s="155"/>
      <c r="BC771" s="155"/>
      <c r="BD771" s="155"/>
      <c r="BE771" s="155"/>
      <c r="BF771" s="155"/>
      <c r="BG771" s="155"/>
      <c r="BH771" s="155"/>
    </row>
    <row r="772" spans="1:60" outlineLevel="1" x14ac:dyDescent="0.2">
      <c r="A772" s="202"/>
      <c r="B772" s="169"/>
      <c r="C772" s="193" t="s">
        <v>1216</v>
      </c>
      <c r="D772" s="174"/>
      <c r="E772" s="180">
        <v>285.40672000000001</v>
      </c>
      <c r="F772" s="184"/>
      <c r="G772" s="184"/>
      <c r="H772" s="184"/>
      <c r="I772" s="184"/>
      <c r="J772" s="184"/>
      <c r="K772" s="184"/>
      <c r="L772" s="185"/>
      <c r="M772" s="20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  <c r="AF772" s="155"/>
      <c r="AG772" s="155"/>
      <c r="AH772" s="155"/>
      <c r="AI772" s="155"/>
      <c r="AJ772" s="155"/>
      <c r="AK772" s="155"/>
      <c r="AL772" s="155"/>
      <c r="AM772" s="155"/>
      <c r="AN772" s="155"/>
      <c r="AO772" s="155"/>
      <c r="AP772" s="155"/>
      <c r="AQ772" s="155"/>
      <c r="AR772" s="155"/>
      <c r="AS772" s="155"/>
      <c r="AT772" s="155"/>
      <c r="AU772" s="155"/>
      <c r="AV772" s="155"/>
      <c r="AW772" s="155"/>
      <c r="AX772" s="155"/>
      <c r="AY772" s="155"/>
      <c r="AZ772" s="155"/>
      <c r="BA772" s="155"/>
      <c r="BB772" s="155"/>
      <c r="BC772" s="155"/>
      <c r="BD772" s="155"/>
      <c r="BE772" s="155"/>
      <c r="BF772" s="155"/>
      <c r="BG772" s="155"/>
      <c r="BH772" s="155"/>
    </row>
    <row r="773" spans="1:60" outlineLevel="1" x14ac:dyDescent="0.2">
      <c r="A773" s="202"/>
      <c r="B773" s="169"/>
      <c r="C773" s="191" t="s">
        <v>1217</v>
      </c>
      <c r="D773" s="173"/>
      <c r="E773" s="179"/>
      <c r="F773" s="184"/>
      <c r="G773" s="184"/>
      <c r="H773" s="184"/>
      <c r="I773" s="184"/>
      <c r="J773" s="184"/>
      <c r="K773" s="184"/>
      <c r="L773" s="185"/>
      <c r="M773" s="20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  <c r="AF773" s="155"/>
      <c r="AG773" s="155"/>
      <c r="AH773" s="155"/>
      <c r="AI773" s="155"/>
      <c r="AJ773" s="155"/>
      <c r="AK773" s="155"/>
      <c r="AL773" s="155"/>
      <c r="AM773" s="155"/>
      <c r="AN773" s="155"/>
      <c r="AO773" s="155"/>
      <c r="AP773" s="155"/>
      <c r="AQ773" s="155"/>
      <c r="AR773" s="155"/>
      <c r="AS773" s="155"/>
      <c r="AT773" s="155"/>
      <c r="AU773" s="155"/>
      <c r="AV773" s="155"/>
      <c r="AW773" s="155"/>
      <c r="AX773" s="155"/>
      <c r="AY773" s="155"/>
      <c r="AZ773" s="155"/>
      <c r="BA773" s="155"/>
      <c r="BB773" s="155"/>
      <c r="BC773" s="155"/>
      <c r="BD773" s="155"/>
      <c r="BE773" s="155"/>
      <c r="BF773" s="155"/>
      <c r="BG773" s="155"/>
      <c r="BH773" s="155"/>
    </row>
    <row r="774" spans="1:60" outlineLevel="1" x14ac:dyDescent="0.2">
      <c r="A774" s="202"/>
      <c r="B774" s="169"/>
      <c r="C774" s="190" t="s">
        <v>519</v>
      </c>
      <c r="D774" s="172"/>
      <c r="E774" s="178">
        <v>308.24279999999999</v>
      </c>
      <c r="F774" s="184"/>
      <c r="G774" s="184"/>
      <c r="H774" s="184"/>
      <c r="I774" s="184"/>
      <c r="J774" s="184"/>
      <c r="K774" s="184"/>
      <c r="L774" s="185"/>
      <c r="M774" s="20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  <c r="AF774" s="155"/>
      <c r="AG774" s="155"/>
      <c r="AH774" s="155"/>
      <c r="AI774" s="155"/>
      <c r="AJ774" s="155"/>
      <c r="AK774" s="155"/>
      <c r="AL774" s="155"/>
      <c r="AM774" s="155"/>
      <c r="AN774" s="155"/>
      <c r="AO774" s="155"/>
      <c r="AP774" s="155"/>
      <c r="AQ774" s="155"/>
      <c r="AR774" s="155"/>
      <c r="AS774" s="155"/>
      <c r="AT774" s="155"/>
      <c r="AU774" s="155"/>
      <c r="AV774" s="155"/>
      <c r="AW774" s="155"/>
      <c r="AX774" s="155"/>
      <c r="AY774" s="155"/>
      <c r="AZ774" s="155"/>
      <c r="BA774" s="155"/>
      <c r="BB774" s="155"/>
      <c r="BC774" s="155"/>
      <c r="BD774" s="155"/>
      <c r="BE774" s="155"/>
      <c r="BF774" s="155"/>
      <c r="BG774" s="155"/>
      <c r="BH774" s="155"/>
    </row>
    <row r="775" spans="1:60" outlineLevel="1" x14ac:dyDescent="0.2">
      <c r="A775" s="202"/>
      <c r="B775" s="169"/>
      <c r="C775" s="375"/>
      <c r="D775" s="376"/>
      <c r="E775" s="377"/>
      <c r="F775" s="378"/>
      <c r="G775" s="379"/>
      <c r="H775" s="184"/>
      <c r="I775" s="184"/>
      <c r="J775" s="184"/>
      <c r="K775" s="184"/>
      <c r="L775" s="185"/>
      <c r="M775" s="20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  <c r="AF775" s="155"/>
      <c r="AG775" s="155"/>
      <c r="AH775" s="155"/>
      <c r="AI775" s="155"/>
      <c r="AJ775" s="155"/>
      <c r="AK775" s="155"/>
      <c r="AL775" s="155"/>
      <c r="AM775" s="155"/>
      <c r="AN775" s="155"/>
      <c r="AO775" s="155"/>
      <c r="AP775" s="155"/>
      <c r="AQ775" s="155"/>
      <c r="AR775" s="155"/>
      <c r="AS775" s="155"/>
      <c r="AT775" s="155"/>
      <c r="AU775" s="155"/>
      <c r="AV775" s="155"/>
      <c r="AW775" s="155"/>
      <c r="AX775" s="155"/>
      <c r="AY775" s="155"/>
      <c r="AZ775" s="155"/>
      <c r="BA775" s="155"/>
      <c r="BB775" s="155"/>
      <c r="BC775" s="155"/>
      <c r="BD775" s="155"/>
      <c r="BE775" s="155"/>
      <c r="BF775" s="155"/>
      <c r="BG775" s="155"/>
      <c r="BH775" s="155"/>
    </row>
    <row r="776" spans="1:60" outlineLevel="1" x14ac:dyDescent="0.2">
      <c r="A776" s="202"/>
      <c r="B776" s="369" t="s">
        <v>520</v>
      </c>
      <c r="C776" s="370"/>
      <c r="D776" s="371"/>
      <c r="E776" s="372"/>
      <c r="F776" s="373"/>
      <c r="G776" s="374"/>
      <c r="H776" s="184"/>
      <c r="I776" s="184"/>
      <c r="J776" s="184"/>
      <c r="K776" s="184"/>
      <c r="L776" s="185"/>
      <c r="M776" s="20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  <c r="AA776" s="155"/>
      <c r="AB776" s="155"/>
      <c r="AC776" s="155">
        <v>0</v>
      </c>
      <c r="AD776" s="155"/>
      <c r="AE776" s="155"/>
      <c r="AF776" s="155"/>
      <c r="AG776" s="155"/>
      <c r="AH776" s="155"/>
      <c r="AI776" s="155"/>
      <c r="AJ776" s="155"/>
      <c r="AK776" s="155"/>
      <c r="AL776" s="155"/>
      <c r="AM776" s="155"/>
      <c r="AN776" s="155"/>
      <c r="AO776" s="155"/>
      <c r="AP776" s="155"/>
      <c r="AQ776" s="155"/>
      <c r="AR776" s="155"/>
      <c r="AS776" s="155"/>
      <c r="AT776" s="155"/>
      <c r="AU776" s="155"/>
      <c r="AV776" s="155"/>
      <c r="AW776" s="155"/>
      <c r="AX776" s="155"/>
      <c r="AY776" s="155"/>
      <c r="AZ776" s="155"/>
      <c r="BA776" s="155"/>
      <c r="BB776" s="155"/>
      <c r="BC776" s="155"/>
      <c r="BD776" s="155"/>
      <c r="BE776" s="155"/>
      <c r="BF776" s="155"/>
      <c r="BG776" s="155"/>
      <c r="BH776" s="155"/>
    </row>
    <row r="777" spans="1:60" outlineLevel="1" x14ac:dyDescent="0.2">
      <c r="A777" s="202"/>
      <c r="B777" s="369" t="s">
        <v>521</v>
      </c>
      <c r="C777" s="370"/>
      <c r="D777" s="371"/>
      <c r="E777" s="372"/>
      <c r="F777" s="373"/>
      <c r="G777" s="374"/>
      <c r="H777" s="184"/>
      <c r="I777" s="184"/>
      <c r="J777" s="184"/>
      <c r="K777" s="184"/>
      <c r="L777" s="185"/>
      <c r="M777" s="20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 t="s">
        <v>1126</v>
      </c>
      <c r="AF777" s="155"/>
      <c r="AG777" s="155"/>
      <c r="AH777" s="155"/>
      <c r="AI777" s="155"/>
      <c r="AJ777" s="155"/>
      <c r="AK777" s="155"/>
      <c r="AL777" s="155"/>
      <c r="AM777" s="155"/>
      <c r="AN777" s="155"/>
      <c r="AO777" s="155"/>
      <c r="AP777" s="155"/>
      <c r="AQ777" s="155"/>
      <c r="AR777" s="155"/>
      <c r="AS777" s="155"/>
      <c r="AT777" s="155"/>
      <c r="AU777" s="155"/>
      <c r="AV777" s="155"/>
      <c r="AW777" s="155"/>
      <c r="AX777" s="155"/>
      <c r="AY777" s="155"/>
      <c r="AZ777" s="155"/>
      <c r="BA777" s="155"/>
      <c r="BB777" s="155"/>
      <c r="BC777" s="155"/>
      <c r="BD777" s="155"/>
      <c r="BE777" s="155"/>
      <c r="BF777" s="155"/>
      <c r="BG777" s="155"/>
      <c r="BH777" s="155"/>
    </row>
    <row r="778" spans="1:60" outlineLevel="1" x14ac:dyDescent="0.2">
      <c r="A778" s="203">
        <v>94</v>
      </c>
      <c r="B778" s="168" t="s">
        <v>522</v>
      </c>
      <c r="C778" s="189" t="s">
        <v>523</v>
      </c>
      <c r="D778" s="171" t="s">
        <v>524</v>
      </c>
      <c r="E778" s="177">
        <v>3070.6756</v>
      </c>
      <c r="F778" s="186">
        <v>0</v>
      </c>
      <c r="G778" s="184">
        <f>ROUND(E778*F778,2)</f>
        <v>0</v>
      </c>
      <c r="H778" s="184">
        <v>21</v>
      </c>
      <c r="I778" s="184">
        <f>G778*(1+H778/100)</f>
        <v>0</v>
      </c>
      <c r="J778" s="184">
        <v>0</v>
      </c>
      <c r="K778" s="184">
        <f>ROUND(E778*J778,2)</f>
        <v>0</v>
      </c>
      <c r="L778" s="185" t="s">
        <v>408</v>
      </c>
      <c r="M778" s="205" t="s">
        <v>1131</v>
      </c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 t="s">
        <v>1132</v>
      </c>
      <c r="AF778" s="155"/>
      <c r="AG778" s="155"/>
      <c r="AH778" s="155"/>
      <c r="AI778" s="155"/>
      <c r="AJ778" s="155"/>
      <c r="AK778" s="155"/>
      <c r="AL778" s="155"/>
      <c r="AM778" s="155">
        <v>21</v>
      </c>
      <c r="AN778" s="155"/>
      <c r="AO778" s="155"/>
      <c r="AP778" s="155"/>
      <c r="AQ778" s="155"/>
      <c r="AR778" s="155"/>
      <c r="AS778" s="155"/>
      <c r="AT778" s="155"/>
      <c r="AU778" s="155"/>
      <c r="AV778" s="155"/>
      <c r="AW778" s="155"/>
      <c r="AX778" s="155"/>
      <c r="AY778" s="155"/>
      <c r="AZ778" s="155"/>
      <c r="BA778" s="155"/>
      <c r="BB778" s="155"/>
      <c r="BC778" s="155"/>
      <c r="BD778" s="155"/>
      <c r="BE778" s="155"/>
      <c r="BF778" s="155"/>
      <c r="BG778" s="155"/>
      <c r="BH778" s="155"/>
    </row>
    <row r="779" spans="1:60" outlineLevel="1" x14ac:dyDescent="0.2">
      <c r="A779" s="202"/>
      <c r="B779" s="169"/>
      <c r="C779" s="375"/>
      <c r="D779" s="376"/>
      <c r="E779" s="377"/>
      <c r="F779" s="378"/>
      <c r="G779" s="379"/>
      <c r="H779" s="184"/>
      <c r="I779" s="184"/>
      <c r="J779" s="184"/>
      <c r="K779" s="184"/>
      <c r="L779" s="185"/>
      <c r="M779" s="20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  <c r="AF779" s="155"/>
      <c r="AG779" s="155"/>
      <c r="AH779" s="155"/>
      <c r="AI779" s="155"/>
      <c r="AJ779" s="155"/>
      <c r="AK779" s="155"/>
      <c r="AL779" s="155"/>
      <c r="AM779" s="155"/>
      <c r="AN779" s="155"/>
      <c r="AO779" s="155"/>
      <c r="AP779" s="155"/>
      <c r="AQ779" s="155"/>
      <c r="AR779" s="155"/>
      <c r="AS779" s="155"/>
      <c r="AT779" s="155"/>
      <c r="AU779" s="155"/>
      <c r="AV779" s="155"/>
      <c r="AW779" s="155"/>
      <c r="AX779" s="155"/>
      <c r="AY779" s="155"/>
      <c r="AZ779" s="155"/>
      <c r="BA779" s="155"/>
      <c r="BB779" s="155"/>
      <c r="BC779" s="155"/>
      <c r="BD779" s="155"/>
      <c r="BE779" s="155"/>
      <c r="BF779" s="155"/>
      <c r="BG779" s="155"/>
      <c r="BH779" s="155"/>
    </row>
    <row r="780" spans="1:60" x14ac:dyDescent="0.2">
      <c r="A780" s="201" t="s">
        <v>1122</v>
      </c>
      <c r="B780" s="167" t="s">
        <v>1063</v>
      </c>
      <c r="C780" s="188" t="s">
        <v>1064</v>
      </c>
      <c r="D780" s="170"/>
      <c r="E780" s="176"/>
      <c r="F780" s="380">
        <f>SUM(G781:G831)</f>
        <v>0</v>
      </c>
      <c r="G780" s="381"/>
      <c r="H780" s="182"/>
      <c r="I780" s="182">
        <f>SUM(I781:I831)</f>
        <v>0</v>
      </c>
      <c r="J780" s="182"/>
      <c r="K780" s="182">
        <f>SUM(K781:K831)</f>
        <v>0</v>
      </c>
      <c r="L780" s="183"/>
      <c r="M780" s="204"/>
      <c r="AE780" t="s">
        <v>1123</v>
      </c>
    </row>
    <row r="781" spans="1:60" outlineLevel="1" x14ac:dyDescent="0.2">
      <c r="A781" s="202"/>
      <c r="B781" s="382" t="s">
        <v>525</v>
      </c>
      <c r="C781" s="383"/>
      <c r="D781" s="384"/>
      <c r="E781" s="385"/>
      <c r="F781" s="386"/>
      <c r="G781" s="387"/>
      <c r="H781" s="184"/>
      <c r="I781" s="184"/>
      <c r="J781" s="184"/>
      <c r="K781" s="184"/>
      <c r="L781" s="185"/>
      <c r="M781" s="20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  <c r="AA781" s="155"/>
      <c r="AB781" s="155"/>
      <c r="AC781" s="155">
        <v>0</v>
      </c>
      <c r="AD781" s="155"/>
      <c r="AE781" s="155"/>
      <c r="AF781" s="155"/>
      <c r="AG781" s="155"/>
      <c r="AH781" s="155"/>
      <c r="AI781" s="155"/>
      <c r="AJ781" s="155"/>
      <c r="AK781" s="155"/>
      <c r="AL781" s="155"/>
      <c r="AM781" s="155"/>
      <c r="AN781" s="155"/>
      <c r="AO781" s="155"/>
      <c r="AP781" s="155"/>
      <c r="AQ781" s="155"/>
      <c r="AR781" s="155"/>
      <c r="AS781" s="155"/>
      <c r="AT781" s="155"/>
      <c r="AU781" s="155"/>
      <c r="AV781" s="155"/>
      <c r="AW781" s="155"/>
      <c r="AX781" s="155"/>
      <c r="AY781" s="155"/>
      <c r="AZ781" s="155"/>
      <c r="BA781" s="155"/>
      <c r="BB781" s="155"/>
      <c r="BC781" s="155"/>
      <c r="BD781" s="155"/>
      <c r="BE781" s="155"/>
      <c r="BF781" s="155"/>
      <c r="BG781" s="155"/>
      <c r="BH781" s="155"/>
    </row>
    <row r="782" spans="1:60" outlineLevel="1" x14ac:dyDescent="0.2">
      <c r="A782" s="203">
        <v>95</v>
      </c>
      <c r="B782" s="168" t="s">
        <v>526</v>
      </c>
      <c r="C782" s="189" t="s">
        <v>527</v>
      </c>
      <c r="D782" s="171" t="s">
        <v>1146</v>
      </c>
      <c r="E782" s="177">
        <v>40.11</v>
      </c>
      <c r="F782" s="186">
        <v>0</v>
      </c>
      <c r="G782" s="184">
        <f>ROUND(E782*F782,2)</f>
        <v>0</v>
      </c>
      <c r="H782" s="184">
        <v>21</v>
      </c>
      <c r="I782" s="184">
        <f>G782*(1+H782/100)</f>
        <v>0</v>
      </c>
      <c r="J782" s="184">
        <v>0</v>
      </c>
      <c r="K782" s="184">
        <f>ROUND(E782*J782,2)</f>
        <v>0</v>
      </c>
      <c r="L782" s="185" t="s">
        <v>408</v>
      </c>
      <c r="M782" s="205" t="s">
        <v>1131</v>
      </c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 t="s">
        <v>1132</v>
      </c>
      <c r="AF782" s="155"/>
      <c r="AG782" s="155"/>
      <c r="AH782" s="155"/>
      <c r="AI782" s="155"/>
      <c r="AJ782" s="155"/>
      <c r="AK782" s="155"/>
      <c r="AL782" s="155"/>
      <c r="AM782" s="155">
        <v>21</v>
      </c>
      <c r="AN782" s="155"/>
      <c r="AO782" s="155"/>
      <c r="AP782" s="155"/>
      <c r="AQ782" s="155"/>
      <c r="AR782" s="155"/>
      <c r="AS782" s="155"/>
      <c r="AT782" s="155"/>
      <c r="AU782" s="155"/>
      <c r="AV782" s="155"/>
      <c r="AW782" s="155"/>
      <c r="AX782" s="155"/>
      <c r="AY782" s="155"/>
      <c r="AZ782" s="155"/>
      <c r="BA782" s="155"/>
      <c r="BB782" s="155"/>
      <c r="BC782" s="155"/>
      <c r="BD782" s="155"/>
      <c r="BE782" s="155"/>
      <c r="BF782" s="155"/>
      <c r="BG782" s="155"/>
      <c r="BH782" s="155"/>
    </row>
    <row r="783" spans="1:60" outlineLevel="1" x14ac:dyDescent="0.2">
      <c r="A783" s="202"/>
      <c r="B783" s="169"/>
      <c r="C783" s="190" t="s">
        <v>478</v>
      </c>
      <c r="D783" s="172"/>
      <c r="E783" s="178">
        <v>7.95</v>
      </c>
      <c r="F783" s="184"/>
      <c r="G783" s="184"/>
      <c r="H783" s="184"/>
      <c r="I783" s="184"/>
      <c r="J783" s="184"/>
      <c r="K783" s="184"/>
      <c r="L783" s="185"/>
      <c r="M783" s="20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  <c r="AF783" s="155"/>
      <c r="AG783" s="155"/>
      <c r="AH783" s="155"/>
      <c r="AI783" s="155"/>
      <c r="AJ783" s="155"/>
      <c r="AK783" s="155"/>
      <c r="AL783" s="155"/>
      <c r="AM783" s="155"/>
      <c r="AN783" s="155"/>
      <c r="AO783" s="155"/>
      <c r="AP783" s="155"/>
      <c r="AQ783" s="155"/>
      <c r="AR783" s="155"/>
      <c r="AS783" s="155"/>
      <c r="AT783" s="155"/>
      <c r="AU783" s="155"/>
      <c r="AV783" s="155"/>
      <c r="AW783" s="155"/>
      <c r="AX783" s="155"/>
      <c r="AY783" s="155"/>
      <c r="AZ783" s="155"/>
      <c r="BA783" s="155"/>
      <c r="BB783" s="155"/>
      <c r="BC783" s="155"/>
      <c r="BD783" s="155"/>
      <c r="BE783" s="155"/>
      <c r="BF783" s="155"/>
      <c r="BG783" s="155"/>
      <c r="BH783" s="155"/>
    </row>
    <row r="784" spans="1:60" outlineLevel="1" x14ac:dyDescent="0.2">
      <c r="A784" s="202"/>
      <c r="B784" s="169"/>
      <c r="C784" s="190" t="s">
        <v>479</v>
      </c>
      <c r="D784" s="172"/>
      <c r="E784" s="178">
        <v>22.11</v>
      </c>
      <c r="F784" s="184"/>
      <c r="G784" s="184"/>
      <c r="H784" s="184"/>
      <c r="I784" s="184"/>
      <c r="J784" s="184"/>
      <c r="K784" s="184"/>
      <c r="L784" s="185"/>
      <c r="M784" s="20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  <c r="AF784" s="155"/>
      <c r="AG784" s="155"/>
      <c r="AH784" s="155"/>
      <c r="AI784" s="155"/>
      <c r="AJ784" s="155"/>
      <c r="AK784" s="155"/>
      <c r="AL784" s="155"/>
      <c r="AM784" s="155"/>
      <c r="AN784" s="155"/>
      <c r="AO784" s="155"/>
      <c r="AP784" s="155"/>
      <c r="AQ784" s="155"/>
      <c r="AR784" s="155"/>
      <c r="AS784" s="155"/>
      <c r="AT784" s="155"/>
      <c r="AU784" s="155"/>
      <c r="AV784" s="155"/>
      <c r="AW784" s="155"/>
      <c r="AX784" s="155"/>
      <c r="AY784" s="155"/>
      <c r="AZ784" s="155"/>
      <c r="BA784" s="155"/>
      <c r="BB784" s="155"/>
      <c r="BC784" s="155"/>
      <c r="BD784" s="155"/>
      <c r="BE784" s="155"/>
      <c r="BF784" s="155"/>
      <c r="BG784" s="155"/>
      <c r="BH784" s="155"/>
    </row>
    <row r="785" spans="1:60" outlineLevel="1" x14ac:dyDescent="0.2">
      <c r="A785" s="202"/>
      <c r="B785" s="169"/>
      <c r="C785" s="190" t="s">
        <v>480</v>
      </c>
      <c r="D785" s="172"/>
      <c r="E785" s="178">
        <v>10.050000000000001</v>
      </c>
      <c r="F785" s="184"/>
      <c r="G785" s="184"/>
      <c r="H785" s="184"/>
      <c r="I785" s="184"/>
      <c r="J785" s="184"/>
      <c r="K785" s="184"/>
      <c r="L785" s="185"/>
      <c r="M785" s="20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  <c r="AF785" s="155"/>
      <c r="AG785" s="155"/>
      <c r="AH785" s="155"/>
      <c r="AI785" s="155"/>
      <c r="AJ785" s="155"/>
      <c r="AK785" s="155"/>
      <c r="AL785" s="155"/>
      <c r="AM785" s="155"/>
      <c r="AN785" s="155"/>
      <c r="AO785" s="155"/>
      <c r="AP785" s="155"/>
      <c r="AQ785" s="155"/>
      <c r="AR785" s="155"/>
      <c r="AS785" s="155"/>
      <c r="AT785" s="155"/>
      <c r="AU785" s="155"/>
      <c r="AV785" s="155"/>
      <c r="AW785" s="155"/>
      <c r="AX785" s="155"/>
      <c r="AY785" s="155"/>
      <c r="AZ785" s="155"/>
      <c r="BA785" s="155"/>
      <c r="BB785" s="155"/>
      <c r="BC785" s="155"/>
      <c r="BD785" s="155"/>
      <c r="BE785" s="155"/>
      <c r="BF785" s="155"/>
      <c r="BG785" s="155"/>
      <c r="BH785" s="155"/>
    </row>
    <row r="786" spans="1:60" outlineLevel="1" x14ac:dyDescent="0.2">
      <c r="A786" s="202"/>
      <c r="B786" s="169"/>
      <c r="C786" s="375"/>
      <c r="D786" s="376"/>
      <c r="E786" s="377"/>
      <c r="F786" s="378"/>
      <c r="G786" s="379"/>
      <c r="H786" s="184"/>
      <c r="I786" s="184"/>
      <c r="J786" s="184"/>
      <c r="K786" s="184"/>
      <c r="L786" s="185"/>
      <c r="M786" s="20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  <c r="AF786" s="155"/>
      <c r="AG786" s="155"/>
      <c r="AH786" s="155"/>
      <c r="AI786" s="155"/>
      <c r="AJ786" s="155"/>
      <c r="AK786" s="155"/>
      <c r="AL786" s="155"/>
      <c r="AM786" s="155"/>
      <c r="AN786" s="155"/>
      <c r="AO786" s="155"/>
      <c r="AP786" s="155"/>
      <c r="AQ786" s="155"/>
      <c r="AR786" s="155"/>
      <c r="AS786" s="155"/>
      <c r="AT786" s="155"/>
      <c r="AU786" s="155"/>
      <c r="AV786" s="155"/>
      <c r="AW786" s="155"/>
      <c r="AX786" s="155"/>
      <c r="AY786" s="155"/>
      <c r="AZ786" s="155"/>
      <c r="BA786" s="155"/>
      <c r="BB786" s="155"/>
      <c r="BC786" s="155"/>
      <c r="BD786" s="155"/>
      <c r="BE786" s="155"/>
      <c r="BF786" s="155"/>
      <c r="BG786" s="155"/>
      <c r="BH786" s="155"/>
    </row>
    <row r="787" spans="1:60" outlineLevel="1" x14ac:dyDescent="0.2">
      <c r="A787" s="202"/>
      <c r="B787" s="369" t="s">
        <v>404</v>
      </c>
      <c r="C787" s="370"/>
      <c r="D787" s="371"/>
      <c r="E787" s="372"/>
      <c r="F787" s="373"/>
      <c r="G787" s="374"/>
      <c r="H787" s="184"/>
      <c r="I787" s="184"/>
      <c r="J787" s="184"/>
      <c r="K787" s="184"/>
      <c r="L787" s="185"/>
      <c r="M787" s="20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  <c r="AA787" s="155"/>
      <c r="AB787" s="155"/>
      <c r="AC787" s="155">
        <v>0</v>
      </c>
      <c r="AD787" s="155"/>
      <c r="AE787" s="155"/>
      <c r="AF787" s="155"/>
      <c r="AG787" s="155"/>
      <c r="AH787" s="155"/>
      <c r="AI787" s="155"/>
      <c r="AJ787" s="155"/>
      <c r="AK787" s="155"/>
      <c r="AL787" s="155"/>
      <c r="AM787" s="155"/>
      <c r="AN787" s="155"/>
      <c r="AO787" s="155"/>
      <c r="AP787" s="155"/>
      <c r="AQ787" s="155"/>
      <c r="AR787" s="155"/>
      <c r="AS787" s="155"/>
      <c r="AT787" s="155"/>
      <c r="AU787" s="155"/>
      <c r="AV787" s="155"/>
      <c r="AW787" s="155"/>
      <c r="AX787" s="155"/>
      <c r="AY787" s="155"/>
      <c r="AZ787" s="155"/>
      <c r="BA787" s="155"/>
      <c r="BB787" s="155"/>
      <c r="BC787" s="155"/>
      <c r="BD787" s="155"/>
      <c r="BE787" s="155"/>
      <c r="BF787" s="155"/>
      <c r="BG787" s="155"/>
      <c r="BH787" s="155"/>
    </row>
    <row r="788" spans="1:60" outlineLevel="1" x14ac:dyDescent="0.2">
      <c r="A788" s="202"/>
      <c r="B788" s="369" t="s">
        <v>405</v>
      </c>
      <c r="C788" s="370"/>
      <c r="D788" s="371"/>
      <c r="E788" s="372"/>
      <c r="F788" s="373"/>
      <c r="G788" s="374"/>
      <c r="H788" s="184"/>
      <c r="I788" s="184"/>
      <c r="J788" s="184"/>
      <c r="K788" s="184"/>
      <c r="L788" s="185"/>
      <c r="M788" s="20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  <c r="AA788" s="155"/>
      <c r="AB788" s="155"/>
      <c r="AC788" s="155">
        <v>1</v>
      </c>
      <c r="AD788" s="155"/>
      <c r="AE788" s="155"/>
      <c r="AF788" s="155"/>
      <c r="AG788" s="155"/>
      <c r="AH788" s="155"/>
      <c r="AI788" s="155"/>
      <c r="AJ788" s="155"/>
      <c r="AK788" s="155"/>
      <c r="AL788" s="155"/>
      <c r="AM788" s="155"/>
      <c r="AN788" s="155"/>
      <c r="AO788" s="155"/>
      <c r="AP788" s="155"/>
      <c r="AQ788" s="155"/>
      <c r="AR788" s="155"/>
      <c r="AS788" s="155"/>
      <c r="AT788" s="155"/>
      <c r="AU788" s="155"/>
      <c r="AV788" s="155"/>
      <c r="AW788" s="155"/>
      <c r="AX788" s="155"/>
      <c r="AY788" s="155"/>
      <c r="AZ788" s="155"/>
      <c r="BA788" s="155"/>
      <c r="BB788" s="155"/>
      <c r="BC788" s="155"/>
      <c r="BD788" s="155"/>
      <c r="BE788" s="155"/>
      <c r="BF788" s="155"/>
      <c r="BG788" s="155"/>
      <c r="BH788" s="155"/>
    </row>
    <row r="789" spans="1:60" outlineLevel="1" x14ac:dyDescent="0.2">
      <c r="A789" s="203">
        <v>96</v>
      </c>
      <c r="B789" s="168" t="s">
        <v>528</v>
      </c>
      <c r="C789" s="189" t="s">
        <v>529</v>
      </c>
      <c r="D789" s="171" t="s">
        <v>29</v>
      </c>
      <c r="E789" s="177">
        <v>5.3</v>
      </c>
      <c r="F789" s="186">
        <v>0</v>
      </c>
      <c r="G789" s="184">
        <f>ROUND(E789*F789,2)</f>
        <v>0</v>
      </c>
      <c r="H789" s="184">
        <v>21</v>
      </c>
      <c r="I789" s="184">
        <f>G789*(1+H789/100)</f>
        <v>0</v>
      </c>
      <c r="J789" s="184">
        <v>0</v>
      </c>
      <c r="K789" s="184">
        <f>ROUND(E789*J789,2)</f>
        <v>0</v>
      </c>
      <c r="L789" s="185" t="s">
        <v>408</v>
      </c>
      <c r="M789" s="205" t="s">
        <v>1131</v>
      </c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  <c r="AA789" s="155"/>
      <c r="AB789" s="155"/>
      <c r="AC789" s="155"/>
      <c r="AD789" s="155"/>
      <c r="AE789" s="155" t="s">
        <v>1132</v>
      </c>
      <c r="AF789" s="155"/>
      <c r="AG789" s="155"/>
      <c r="AH789" s="155"/>
      <c r="AI789" s="155"/>
      <c r="AJ789" s="155"/>
      <c r="AK789" s="155"/>
      <c r="AL789" s="155"/>
      <c r="AM789" s="155">
        <v>21</v>
      </c>
      <c r="AN789" s="155"/>
      <c r="AO789" s="155"/>
      <c r="AP789" s="155"/>
      <c r="AQ789" s="155"/>
      <c r="AR789" s="155"/>
      <c r="AS789" s="155"/>
      <c r="AT789" s="155"/>
      <c r="AU789" s="155"/>
      <c r="AV789" s="155"/>
      <c r="AW789" s="155"/>
      <c r="AX789" s="155"/>
      <c r="AY789" s="155"/>
      <c r="AZ789" s="155"/>
      <c r="BA789" s="155"/>
      <c r="BB789" s="155"/>
      <c r="BC789" s="155"/>
      <c r="BD789" s="155"/>
      <c r="BE789" s="155"/>
      <c r="BF789" s="155"/>
      <c r="BG789" s="155"/>
      <c r="BH789" s="155"/>
    </row>
    <row r="790" spans="1:60" outlineLevel="1" x14ac:dyDescent="0.2">
      <c r="A790" s="202"/>
      <c r="B790" s="169"/>
      <c r="C790" s="375"/>
      <c r="D790" s="376"/>
      <c r="E790" s="377"/>
      <c r="F790" s="378"/>
      <c r="G790" s="379"/>
      <c r="H790" s="184"/>
      <c r="I790" s="184"/>
      <c r="J790" s="184"/>
      <c r="K790" s="184"/>
      <c r="L790" s="185"/>
      <c r="M790" s="20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  <c r="AF790" s="155"/>
      <c r="AG790" s="155"/>
      <c r="AH790" s="155"/>
      <c r="AI790" s="155"/>
      <c r="AJ790" s="155"/>
      <c r="AK790" s="155"/>
      <c r="AL790" s="155"/>
      <c r="AM790" s="155"/>
      <c r="AN790" s="155"/>
      <c r="AO790" s="155"/>
      <c r="AP790" s="155"/>
      <c r="AQ790" s="155"/>
      <c r="AR790" s="155"/>
      <c r="AS790" s="155"/>
      <c r="AT790" s="155"/>
      <c r="AU790" s="155"/>
      <c r="AV790" s="155"/>
      <c r="AW790" s="155"/>
      <c r="AX790" s="155"/>
      <c r="AY790" s="155"/>
      <c r="AZ790" s="155"/>
      <c r="BA790" s="155"/>
      <c r="BB790" s="155"/>
      <c r="BC790" s="155"/>
      <c r="BD790" s="155"/>
      <c r="BE790" s="155"/>
      <c r="BF790" s="155"/>
      <c r="BG790" s="155"/>
      <c r="BH790" s="155"/>
    </row>
    <row r="791" spans="1:60" outlineLevel="1" x14ac:dyDescent="0.2">
      <c r="A791" s="202"/>
      <c r="B791" s="369" t="s">
        <v>530</v>
      </c>
      <c r="C791" s="370"/>
      <c r="D791" s="371"/>
      <c r="E791" s="372"/>
      <c r="F791" s="373"/>
      <c r="G791" s="374"/>
      <c r="H791" s="184"/>
      <c r="I791" s="184"/>
      <c r="J791" s="184"/>
      <c r="K791" s="184"/>
      <c r="L791" s="185"/>
      <c r="M791" s="20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  <c r="AA791" s="155"/>
      <c r="AB791" s="155"/>
      <c r="AC791" s="155">
        <v>0</v>
      </c>
      <c r="AD791" s="155"/>
      <c r="AE791" s="155"/>
      <c r="AF791" s="155"/>
      <c r="AG791" s="155"/>
      <c r="AH791" s="155"/>
      <c r="AI791" s="155"/>
      <c r="AJ791" s="155"/>
      <c r="AK791" s="155"/>
      <c r="AL791" s="155"/>
      <c r="AM791" s="155"/>
      <c r="AN791" s="155"/>
      <c r="AO791" s="155"/>
      <c r="AP791" s="155"/>
      <c r="AQ791" s="155"/>
      <c r="AR791" s="155"/>
      <c r="AS791" s="155"/>
      <c r="AT791" s="155"/>
      <c r="AU791" s="155"/>
      <c r="AV791" s="155"/>
      <c r="AW791" s="155"/>
      <c r="AX791" s="155"/>
      <c r="AY791" s="155"/>
      <c r="AZ791" s="155"/>
      <c r="BA791" s="155"/>
      <c r="BB791" s="155"/>
      <c r="BC791" s="155"/>
      <c r="BD791" s="155"/>
      <c r="BE791" s="155"/>
      <c r="BF791" s="155"/>
      <c r="BG791" s="155"/>
      <c r="BH791" s="155"/>
    </row>
    <row r="792" spans="1:60" outlineLevel="1" x14ac:dyDescent="0.2">
      <c r="A792" s="203">
        <v>97</v>
      </c>
      <c r="B792" s="168" t="s">
        <v>531</v>
      </c>
      <c r="C792" s="189" t="s">
        <v>532</v>
      </c>
      <c r="D792" s="171" t="s">
        <v>29</v>
      </c>
      <c r="E792" s="177">
        <v>214.4</v>
      </c>
      <c r="F792" s="186">
        <v>0</v>
      </c>
      <c r="G792" s="184">
        <f>ROUND(E792*F792,2)</f>
        <v>0</v>
      </c>
      <c r="H792" s="184">
        <v>21</v>
      </c>
      <c r="I792" s="184">
        <f>G792*(1+H792/100)</f>
        <v>0</v>
      </c>
      <c r="J792" s="184">
        <v>0</v>
      </c>
      <c r="K792" s="184">
        <f>ROUND(E792*J792,2)</f>
        <v>0</v>
      </c>
      <c r="L792" s="185" t="s">
        <v>408</v>
      </c>
      <c r="M792" s="205" t="s">
        <v>1131</v>
      </c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  <c r="AA792" s="155"/>
      <c r="AB792" s="155"/>
      <c r="AC792" s="155"/>
      <c r="AD792" s="155"/>
      <c r="AE792" s="155" t="s">
        <v>1132</v>
      </c>
      <c r="AF792" s="155"/>
      <c r="AG792" s="155"/>
      <c r="AH792" s="155"/>
      <c r="AI792" s="155"/>
      <c r="AJ792" s="155"/>
      <c r="AK792" s="155"/>
      <c r="AL792" s="155"/>
      <c r="AM792" s="155">
        <v>21</v>
      </c>
      <c r="AN792" s="155"/>
      <c r="AO792" s="155"/>
      <c r="AP792" s="155"/>
      <c r="AQ792" s="155"/>
      <c r="AR792" s="155"/>
      <c r="AS792" s="155"/>
      <c r="AT792" s="155"/>
      <c r="AU792" s="155"/>
      <c r="AV792" s="155"/>
      <c r="AW792" s="155"/>
      <c r="AX792" s="155"/>
      <c r="AY792" s="155"/>
      <c r="AZ792" s="155"/>
      <c r="BA792" s="155"/>
      <c r="BB792" s="155"/>
      <c r="BC792" s="155"/>
      <c r="BD792" s="155"/>
      <c r="BE792" s="155"/>
      <c r="BF792" s="155"/>
      <c r="BG792" s="155"/>
      <c r="BH792" s="155"/>
    </row>
    <row r="793" spans="1:60" outlineLevel="1" x14ac:dyDescent="0.2">
      <c r="A793" s="202"/>
      <c r="B793" s="169"/>
      <c r="C793" s="190" t="s">
        <v>353</v>
      </c>
      <c r="D793" s="172"/>
      <c r="E793" s="178">
        <v>49.15</v>
      </c>
      <c r="F793" s="184"/>
      <c r="G793" s="184"/>
      <c r="H793" s="184"/>
      <c r="I793" s="184"/>
      <c r="J793" s="184"/>
      <c r="K793" s="184"/>
      <c r="L793" s="185"/>
      <c r="M793" s="20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  <c r="AF793" s="155"/>
      <c r="AG793" s="155"/>
      <c r="AH793" s="155"/>
      <c r="AI793" s="155"/>
      <c r="AJ793" s="155"/>
      <c r="AK793" s="155"/>
      <c r="AL793" s="155"/>
      <c r="AM793" s="155"/>
      <c r="AN793" s="155"/>
      <c r="AO793" s="155"/>
      <c r="AP793" s="155"/>
      <c r="AQ793" s="155"/>
      <c r="AR793" s="155"/>
      <c r="AS793" s="155"/>
      <c r="AT793" s="155"/>
      <c r="AU793" s="155"/>
      <c r="AV793" s="155"/>
      <c r="AW793" s="155"/>
      <c r="AX793" s="155"/>
      <c r="AY793" s="155"/>
      <c r="AZ793" s="155"/>
      <c r="BA793" s="155"/>
      <c r="BB793" s="155"/>
      <c r="BC793" s="155"/>
      <c r="BD793" s="155"/>
      <c r="BE793" s="155"/>
      <c r="BF793" s="155"/>
      <c r="BG793" s="155"/>
      <c r="BH793" s="155"/>
    </row>
    <row r="794" spans="1:60" outlineLevel="1" x14ac:dyDescent="0.2">
      <c r="A794" s="202"/>
      <c r="B794" s="169"/>
      <c r="C794" s="190" t="s">
        <v>354</v>
      </c>
      <c r="D794" s="172"/>
      <c r="E794" s="178">
        <v>96.5</v>
      </c>
      <c r="F794" s="184"/>
      <c r="G794" s="184"/>
      <c r="H794" s="184"/>
      <c r="I794" s="184"/>
      <c r="J794" s="184"/>
      <c r="K794" s="184"/>
      <c r="L794" s="185"/>
      <c r="M794" s="20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  <c r="AF794" s="155"/>
      <c r="AG794" s="155"/>
      <c r="AH794" s="155"/>
      <c r="AI794" s="155"/>
      <c r="AJ794" s="155"/>
      <c r="AK794" s="155"/>
      <c r="AL794" s="155"/>
      <c r="AM794" s="155"/>
      <c r="AN794" s="155"/>
      <c r="AO794" s="155"/>
      <c r="AP794" s="155"/>
      <c r="AQ794" s="155"/>
      <c r="AR794" s="155"/>
      <c r="AS794" s="155"/>
      <c r="AT794" s="155"/>
      <c r="AU794" s="155"/>
      <c r="AV794" s="155"/>
      <c r="AW794" s="155"/>
      <c r="AX794" s="155"/>
      <c r="AY794" s="155"/>
      <c r="AZ794" s="155"/>
      <c r="BA794" s="155"/>
      <c r="BB794" s="155"/>
      <c r="BC794" s="155"/>
      <c r="BD794" s="155"/>
      <c r="BE794" s="155"/>
      <c r="BF794" s="155"/>
      <c r="BG794" s="155"/>
      <c r="BH794" s="155"/>
    </row>
    <row r="795" spans="1:60" outlineLevel="1" x14ac:dyDescent="0.2">
      <c r="A795" s="202"/>
      <c r="B795" s="169"/>
      <c r="C795" s="190" t="s">
        <v>355</v>
      </c>
      <c r="D795" s="172"/>
      <c r="E795" s="178">
        <v>68.75</v>
      </c>
      <c r="F795" s="184"/>
      <c r="G795" s="184"/>
      <c r="H795" s="184"/>
      <c r="I795" s="184"/>
      <c r="J795" s="184"/>
      <c r="K795" s="184"/>
      <c r="L795" s="185"/>
      <c r="M795" s="20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  <c r="AF795" s="155"/>
      <c r="AG795" s="155"/>
      <c r="AH795" s="155"/>
      <c r="AI795" s="155"/>
      <c r="AJ795" s="155"/>
      <c r="AK795" s="155"/>
      <c r="AL795" s="155"/>
      <c r="AM795" s="155"/>
      <c r="AN795" s="155"/>
      <c r="AO795" s="155"/>
      <c r="AP795" s="155"/>
      <c r="AQ795" s="155"/>
      <c r="AR795" s="155"/>
      <c r="AS795" s="155"/>
      <c r="AT795" s="155"/>
      <c r="AU795" s="155"/>
      <c r="AV795" s="155"/>
      <c r="AW795" s="155"/>
      <c r="AX795" s="155"/>
      <c r="AY795" s="155"/>
      <c r="AZ795" s="155"/>
      <c r="BA795" s="155"/>
      <c r="BB795" s="155"/>
      <c r="BC795" s="155"/>
      <c r="BD795" s="155"/>
      <c r="BE795" s="155"/>
      <c r="BF795" s="155"/>
      <c r="BG795" s="155"/>
      <c r="BH795" s="155"/>
    </row>
    <row r="796" spans="1:60" outlineLevel="1" x14ac:dyDescent="0.2">
      <c r="A796" s="202"/>
      <c r="B796" s="169"/>
      <c r="C796" s="375"/>
      <c r="D796" s="376"/>
      <c r="E796" s="377"/>
      <c r="F796" s="378"/>
      <c r="G796" s="379"/>
      <c r="H796" s="184"/>
      <c r="I796" s="184"/>
      <c r="J796" s="184"/>
      <c r="K796" s="184"/>
      <c r="L796" s="185"/>
      <c r="M796" s="20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  <c r="AF796" s="155"/>
      <c r="AG796" s="155"/>
      <c r="AH796" s="155"/>
      <c r="AI796" s="155"/>
      <c r="AJ796" s="155"/>
      <c r="AK796" s="155"/>
      <c r="AL796" s="155"/>
      <c r="AM796" s="155"/>
      <c r="AN796" s="155"/>
      <c r="AO796" s="155"/>
      <c r="AP796" s="155"/>
      <c r="AQ796" s="155"/>
      <c r="AR796" s="155"/>
      <c r="AS796" s="155"/>
      <c r="AT796" s="155"/>
      <c r="AU796" s="155"/>
      <c r="AV796" s="155"/>
      <c r="AW796" s="155"/>
      <c r="AX796" s="155"/>
      <c r="AY796" s="155"/>
      <c r="AZ796" s="155"/>
      <c r="BA796" s="155"/>
      <c r="BB796" s="155"/>
      <c r="BC796" s="155"/>
      <c r="BD796" s="155"/>
      <c r="BE796" s="155"/>
      <c r="BF796" s="155"/>
      <c r="BG796" s="155"/>
      <c r="BH796" s="155"/>
    </row>
    <row r="797" spans="1:60" outlineLevel="1" x14ac:dyDescent="0.2">
      <c r="A797" s="202"/>
      <c r="B797" s="369" t="s">
        <v>533</v>
      </c>
      <c r="C797" s="370"/>
      <c r="D797" s="371"/>
      <c r="E797" s="372"/>
      <c r="F797" s="373"/>
      <c r="G797" s="374"/>
      <c r="H797" s="184"/>
      <c r="I797" s="184"/>
      <c r="J797" s="184"/>
      <c r="K797" s="184"/>
      <c r="L797" s="185"/>
      <c r="M797" s="20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  <c r="AA797" s="155"/>
      <c r="AB797" s="155"/>
      <c r="AC797" s="155">
        <v>0</v>
      </c>
      <c r="AD797" s="155"/>
      <c r="AE797" s="155"/>
      <c r="AF797" s="155"/>
      <c r="AG797" s="155"/>
      <c r="AH797" s="155"/>
      <c r="AI797" s="155"/>
      <c r="AJ797" s="155"/>
      <c r="AK797" s="155"/>
      <c r="AL797" s="155"/>
      <c r="AM797" s="155"/>
      <c r="AN797" s="155"/>
      <c r="AO797" s="155"/>
      <c r="AP797" s="155"/>
      <c r="AQ797" s="155"/>
      <c r="AR797" s="155"/>
      <c r="AS797" s="155"/>
      <c r="AT797" s="155"/>
      <c r="AU797" s="155"/>
      <c r="AV797" s="155"/>
      <c r="AW797" s="155"/>
      <c r="AX797" s="155"/>
      <c r="AY797" s="155"/>
      <c r="AZ797" s="155"/>
      <c r="BA797" s="155"/>
      <c r="BB797" s="155"/>
      <c r="BC797" s="155"/>
      <c r="BD797" s="155"/>
      <c r="BE797" s="155"/>
      <c r="BF797" s="155"/>
      <c r="BG797" s="155"/>
      <c r="BH797" s="155"/>
    </row>
    <row r="798" spans="1:60" outlineLevel="1" x14ac:dyDescent="0.2">
      <c r="A798" s="203">
        <v>98</v>
      </c>
      <c r="B798" s="168" t="s">
        <v>534</v>
      </c>
      <c r="C798" s="189" t="s">
        <v>535</v>
      </c>
      <c r="D798" s="171" t="s">
        <v>29</v>
      </c>
      <c r="E798" s="177">
        <v>333.56</v>
      </c>
      <c r="F798" s="186">
        <v>0</v>
      </c>
      <c r="G798" s="184">
        <f>ROUND(E798*F798,2)</f>
        <v>0</v>
      </c>
      <c r="H798" s="184">
        <v>21</v>
      </c>
      <c r="I798" s="184">
        <f>G798*(1+H798/100)</f>
        <v>0</v>
      </c>
      <c r="J798" s="184">
        <v>0</v>
      </c>
      <c r="K798" s="184">
        <f>ROUND(E798*J798,2)</f>
        <v>0</v>
      </c>
      <c r="L798" s="185" t="s">
        <v>408</v>
      </c>
      <c r="M798" s="205" t="s">
        <v>1131</v>
      </c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 t="s">
        <v>1132</v>
      </c>
      <c r="AF798" s="155"/>
      <c r="AG798" s="155"/>
      <c r="AH798" s="155"/>
      <c r="AI798" s="155"/>
      <c r="AJ798" s="155"/>
      <c r="AK798" s="155"/>
      <c r="AL798" s="155"/>
      <c r="AM798" s="155">
        <v>21</v>
      </c>
      <c r="AN798" s="155"/>
      <c r="AO798" s="155"/>
      <c r="AP798" s="155"/>
      <c r="AQ798" s="155"/>
      <c r="AR798" s="155"/>
      <c r="AS798" s="155"/>
      <c r="AT798" s="155"/>
      <c r="AU798" s="155"/>
      <c r="AV798" s="155"/>
      <c r="AW798" s="155"/>
      <c r="AX798" s="155"/>
      <c r="AY798" s="155"/>
      <c r="AZ798" s="155"/>
      <c r="BA798" s="155"/>
      <c r="BB798" s="155"/>
      <c r="BC798" s="155"/>
      <c r="BD798" s="155"/>
      <c r="BE798" s="155"/>
      <c r="BF798" s="155"/>
      <c r="BG798" s="155"/>
      <c r="BH798" s="155"/>
    </row>
    <row r="799" spans="1:60" outlineLevel="1" x14ac:dyDescent="0.2">
      <c r="A799" s="202"/>
      <c r="B799" s="169"/>
      <c r="C799" s="190" t="s">
        <v>1148</v>
      </c>
      <c r="D799" s="172"/>
      <c r="E799" s="178"/>
      <c r="F799" s="184"/>
      <c r="G799" s="184"/>
      <c r="H799" s="184"/>
      <c r="I799" s="184"/>
      <c r="J799" s="184"/>
      <c r="K799" s="184"/>
      <c r="L799" s="185"/>
      <c r="M799" s="20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  <c r="AF799" s="155"/>
      <c r="AG799" s="155"/>
      <c r="AH799" s="155"/>
      <c r="AI799" s="155"/>
      <c r="AJ799" s="155"/>
      <c r="AK799" s="155"/>
      <c r="AL799" s="155"/>
      <c r="AM799" s="155"/>
      <c r="AN799" s="155"/>
      <c r="AO799" s="155"/>
      <c r="AP799" s="155"/>
      <c r="AQ799" s="155"/>
      <c r="AR799" s="155"/>
      <c r="AS799" s="155"/>
      <c r="AT799" s="155"/>
      <c r="AU799" s="155"/>
      <c r="AV799" s="155"/>
      <c r="AW799" s="155"/>
      <c r="AX799" s="155"/>
      <c r="AY799" s="155"/>
      <c r="AZ799" s="155"/>
      <c r="BA799" s="155"/>
      <c r="BB799" s="155"/>
      <c r="BC799" s="155"/>
      <c r="BD799" s="155"/>
      <c r="BE799" s="155"/>
      <c r="BF799" s="155"/>
      <c r="BG799" s="155"/>
      <c r="BH799" s="155"/>
    </row>
    <row r="800" spans="1:60" outlineLevel="1" x14ac:dyDescent="0.2">
      <c r="A800" s="202"/>
      <c r="B800" s="169"/>
      <c r="C800" s="190" t="s">
        <v>536</v>
      </c>
      <c r="D800" s="172"/>
      <c r="E800" s="178">
        <v>53.3</v>
      </c>
      <c r="F800" s="184"/>
      <c r="G800" s="184"/>
      <c r="H800" s="184"/>
      <c r="I800" s="184"/>
      <c r="J800" s="184"/>
      <c r="K800" s="184"/>
      <c r="L800" s="185"/>
      <c r="M800" s="20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  <c r="AF800" s="155"/>
      <c r="AG800" s="155"/>
      <c r="AH800" s="155"/>
      <c r="AI800" s="155"/>
      <c r="AJ800" s="155"/>
      <c r="AK800" s="155"/>
      <c r="AL800" s="155"/>
      <c r="AM800" s="155"/>
      <c r="AN800" s="155"/>
      <c r="AO800" s="155"/>
      <c r="AP800" s="155"/>
      <c r="AQ800" s="155"/>
      <c r="AR800" s="155"/>
      <c r="AS800" s="155"/>
      <c r="AT800" s="155"/>
      <c r="AU800" s="155"/>
      <c r="AV800" s="155"/>
      <c r="AW800" s="155"/>
      <c r="AX800" s="155"/>
      <c r="AY800" s="155"/>
      <c r="AZ800" s="155"/>
      <c r="BA800" s="155"/>
      <c r="BB800" s="155"/>
      <c r="BC800" s="155"/>
      <c r="BD800" s="155"/>
      <c r="BE800" s="155"/>
      <c r="BF800" s="155"/>
      <c r="BG800" s="155"/>
      <c r="BH800" s="155"/>
    </row>
    <row r="801" spans="1:60" outlineLevel="1" x14ac:dyDescent="0.2">
      <c r="A801" s="202"/>
      <c r="B801" s="169"/>
      <c r="C801" s="190" t="s">
        <v>537</v>
      </c>
      <c r="D801" s="172"/>
      <c r="E801" s="178">
        <v>24.6</v>
      </c>
      <c r="F801" s="184"/>
      <c r="G801" s="184"/>
      <c r="H801" s="184"/>
      <c r="I801" s="184"/>
      <c r="J801" s="184"/>
      <c r="K801" s="184"/>
      <c r="L801" s="185"/>
      <c r="M801" s="20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  <c r="AF801" s="155"/>
      <c r="AG801" s="155"/>
      <c r="AH801" s="155"/>
      <c r="AI801" s="155"/>
      <c r="AJ801" s="155"/>
      <c r="AK801" s="155"/>
      <c r="AL801" s="155"/>
      <c r="AM801" s="155"/>
      <c r="AN801" s="155"/>
      <c r="AO801" s="155"/>
      <c r="AP801" s="155"/>
      <c r="AQ801" s="155"/>
      <c r="AR801" s="155"/>
      <c r="AS801" s="155"/>
      <c r="AT801" s="155"/>
      <c r="AU801" s="155"/>
      <c r="AV801" s="155"/>
      <c r="AW801" s="155"/>
      <c r="AX801" s="155"/>
      <c r="AY801" s="155"/>
      <c r="AZ801" s="155"/>
      <c r="BA801" s="155"/>
      <c r="BB801" s="155"/>
      <c r="BC801" s="155"/>
      <c r="BD801" s="155"/>
      <c r="BE801" s="155"/>
      <c r="BF801" s="155"/>
      <c r="BG801" s="155"/>
      <c r="BH801" s="155"/>
    </row>
    <row r="802" spans="1:60" outlineLevel="1" x14ac:dyDescent="0.2">
      <c r="A802" s="202"/>
      <c r="B802" s="169"/>
      <c r="C802" s="190" t="s">
        <v>538</v>
      </c>
      <c r="D802" s="172"/>
      <c r="E802" s="178">
        <v>0.9</v>
      </c>
      <c r="F802" s="184"/>
      <c r="G802" s="184"/>
      <c r="H802" s="184"/>
      <c r="I802" s="184"/>
      <c r="J802" s="184"/>
      <c r="K802" s="184"/>
      <c r="L802" s="185"/>
      <c r="M802" s="20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  <c r="AF802" s="155"/>
      <c r="AG802" s="155"/>
      <c r="AH802" s="155"/>
      <c r="AI802" s="155"/>
      <c r="AJ802" s="155"/>
      <c r="AK802" s="155"/>
      <c r="AL802" s="155"/>
      <c r="AM802" s="155"/>
      <c r="AN802" s="155"/>
      <c r="AO802" s="155"/>
      <c r="AP802" s="155"/>
      <c r="AQ802" s="155"/>
      <c r="AR802" s="155"/>
      <c r="AS802" s="155"/>
      <c r="AT802" s="155"/>
      <c r="AU802" s="155"/>
      <c r="AV802" s="155"/>
      <c r="AW802" s="155"/>
      <c r="AX802" s="155"/>
      <c r="AY802" s="155"/>
      <c r="AZ802" s="155"/>
      <c r="BA802" s="155"/>
      <c r="BB802" s="155"/>
      <c r="BC802" s="155"/>
      <c r="BD802" s="155"/>
      <c r="BE802" s="155"/>
      <c r="BF802" s="155"/>
      <c r="BG802" s="155"/>
      <c r="BH802" s="155"/>
    </row>
    <row r="803" spans="1:60" outlineLevel="1" x14ac:dyDescent="0.2">
      <c r="A803" s="202"/>
      <c r="B803" s="169"/>
      <c r="C803" s="190" t="s">
        <v>539</v>
      </c>
      <c r="D803" s="172"/>
      <c r="E803" s="178">
        <v>16.399999999999999</v>
      </c>
      <c r="F803" s="184"/>
      <c r="G803" s="184"/>
      <c r="H803" s="184"/>
      <c r="I803" s="184"/>
      <c r="J803" s="184"/>
      <c r="K803" s="184"/>
      <c r="L803" s="185"/>
      <c r="M803" s="20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  <c r="AF803" s="155"/>
      <c r="AG803" s="155"/>
      <c r="AH803" s="155"/>
      <c r="AI803" s="155"/>
      <c r="AJ803" s="155"/>
      <c r="AK803" s="155"/>
      <c r="AL803" s="155"/>
      <c r="AM803" s="155"/>
      <c r="AN803" s="155"/>
      <c r="AO803" s="155"/>
      <c r="AP803" s="155"/>
      <c r="AQ803" s="155"/>
      <c r="AR803" s="155"/>
      <c r="AS803" s="155"/>
      <c r="AT803" s="155"/>
      <c r="AU803" s="155"/>
      <c r="AV803" s="155"/>
      <c r="AW803" s="155"/>
      <c r="AX803" s="155"/>
      <c r="AY803" s="155"/>
      <c r="AZ803" s="155"/>
      <c r="BA803" s="155"/>
      <c r="BB803" s="155"/>
      <c r="BC803" s="155"/>
      <c r="BD803" s="155"/>
      <c r="BE803" s="155"/>
      <c r="BF803" s="155"/>
      <c r="BG803" s="155"/>
      <c r="BH803" s="155"/>
    </row>
    <row r="804" spans="1:60" outlineLevel="1" x14ac:dyDescent="0.2">
      <c r="A804" s="202"/>
      <c r="B804" s="169"/>
      <c r="C804" s="190" t="s">
        <v>540</v>
      </c>
      <c r="D804" s="172"/>
      <c r="E804" s="178">
        <v>1.5</v>
      </c>
      <c r="F804" s="184"/>
      <c r="G804" s="184"/>
      <c r="H804" s="184"/>
      <c r="I804" s="184"/>
      <c r="J804" s="184"/>
      <c r="K804" s="184"/>
      <c r="L804" s="185"/>
      <c r="M804" s="20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  <c r="AF804" s="155"/>
      <c r="AG804" s="155"/>
      <c r="AH804" s="155"/>
      <c r="AI804" s="155"/>
      <c r="AJ804" s="155"/>
      <c r="AK804" s="155"/>
      <c r="AL804" s="155"/>
      <c r="AM804" s="155"/>
      <c r="AN804" s="155"/>
      <c r="AO804" s="155"/>
      <c r="AP804" s="155"/>
      <c r="AQ804" s="155"/>
      <c r="AR804" s="155"/>
      <c r="AS804" s="155"/>
      <c r="AT804" s="155"/>
      <c r="AU804" s="155"/>
      <c r="AV804" s="155"/>
      <c r="AW804" s="155"/>
      <c r="AX804" s="155"/>
      <c r="AY804" s="155"/>
      <c r="AZ804" s="155"/>
      <c r="BA804" s="155"/>
      <c r="BB804" s="155"/>
      <c r="BC804" s="155"/>
      <c r="BD804" s="155"/>
      <c r="BE804" s="155"/>
      <c r="BF804" s="155"/>
      <c r="BG804" s="155"/>
      <c r="BH804" s="155"/>
    </row>
    <row r="805" spans="1:60" outlineLevel="1" x14ac:dyDescent="0.2">
      <c r="A805" s="202"/>
      <c r="B805" s="169"/>
      <c r="C805" s="190" t="s">
        <v>541</v>
      </c>
      <c r="D805" s="172"/>
      <c r="E805" s="178">
        <v>6</v>
      </c>
      <c r="F805" s="184"/>
      <c r="G805" s="184"/>
      <c r="H805" s="184"/>
      <c r="I805" s="184"/>
      <c r="J805" s="184"/>
      <c r="K805" s="184"/>
      <c r="L805" s="185"/>
      <c r="M805" s="20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  <c r="AF805" s="155"/>
      <c r="AG805" s="155"/>
      <c r="AH805" s="155"/>
      <c r="AI805" s="155"/>
      <c r="AJ805" s="155"/>
      <c r="AK805" s="155"/>
      <c r="AL805" s="155"/>
      <c r="AM805" s="155"/>
      <c r="AN805" s="155"/>
      <c r="AO805" s="155"/>
      <c r="AP805" s="155"/>
      <c r="AQ805" s="155"/>
      <c r="AR805" s="155"/>
      <c r="AS805" s="155"/>
      <c r="AT805" s="155"/>
      <c r="AU805" s="155"/>
      <c r="AV805" s="155"/>
      <c r="AW805" s="155"/>
      <c r="AX805" s="155"/>
      <c r="AY805" s="155"/>
      <c r="AZ805" s="155"/>
      <c r="BA805" s="155"/>
      <c r="BB805" s="155"/>
      <c r="BC805" s="155"/>
      <c r="BD805" s="155"/>
      <c r="BE805" s="155"/>
      <c r="BF805" s="155"/>
      <c r="BG805" s="155"/>
      <c r="BH805" s="155"/>
    </row>
    <row r="806" spans="1:60" outlineLevel="1" x14ac:dyDescent="0.2">
      <c r="A806" s="202"/>
      <c r="B806" s="169"/>
      <c r="C806" s="190" t="s">
        <v>542</v>
      </c>
      <c r="D806" s="172"/>
      <c r="E806" s="178">
        <v>1</v>
      </c>
      <c r="F806" s="184"/>
      <c r="G806" s="184"/>
      <c r="H806" s="184"/>
      <c r="I806" s="184"/>
      <c r="J806" s="184"/>
      <c r="K806" s="184"/>
      <c r="L806" s="185"/>
      <c r="M806" s="20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  <c r="AF806" s="155"/>
      <c r="AG806" s="155"/>
      <c r="AH806" s="155"/>
      <c r="AI806" s="155"/>
      <c r="AJ806" s="155"/>
      <c r="AK806" s="155"/>
      <c r="AL806" s="155"/>
      <c r="AM806" s="155"/>
      <c r="AN806" s="155"/>
      <c r="AO806" s="155"/>
      <c r="AP806" s="155"/>
      <c r="AQ806" s="155"/>
      <c r="AR806" s="155"/>
      <c r="AS806" s="155"/>
      <c r="AT806" s="155"/>
      <c r="AU806" s="155"/>
      <c r="AV806" s="155"/>
      <c r="AW806" s="155"/>
      <c r="AX806" s="155"/>
      <c r="AY806" s="155"/>
      <c r="AZ806" s="155"/>
      <c r="BA806" s="155"/>
      <c r="BB806" s="155"/>
      <c r="BC806" s="155"/>
      <c r="BD806" s="155"/>
      <c r="BE806" s="155"/>
      <c r="BF806" s="155"/>
      <c r="BG806" s="155"/>
      <c r="BH806" s="155"/>
    </row>
    <row r="807" spans="1:60" outlineLevel="1" x14ac:dyDescent="0.2">
      <c r="A807" s="202"/>
      <c r="B807" s="169"/>
      <c r="C807" s="190" t="s">
        <v>543</v>
      </c>
      <c r="D807" s="172"/>
      <c r="E807" s="178">
        <v>12.6</v>
      </c>
      <c r="F807" s="184"/>
      <c r="G807" s="184"/>
      <c r="H807" s="184"/>
      <c r="I807" s="184"/>
      <c r="J807" s="184"/>
      <c r="K807" s="184"/>
      <c r="L807" s="185"/>
      <c r="M807" s="20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  <c r="AF807" s="155"/>
      <c r="AG807" s="155"/>
      <c r="AH807" s="155"/>
      <c r="AI807" s="155"/>
      <c r="AJ807" s="155"/>
      <c r="AK807" s="155"/>
      <c r="AL807" s="155"/>
      <c r="AM807" s="155"/>
      <c r="AN807" s="155"/>
      <c r="AO807" s="155"/>
      <c r="AP807" s="155"/>
      <c r="AQ807" s="155"/>
      <c r="AR807" s="155"/>
      <c r="AS807" s="155"/>
      <c r="AT807" s="155"/>
      <c r="AU807" s="155"/>
      <c r="AV807" s="155"/>
      <c r="AW807" s="155"/>
      <c r="AX807" s="155"/>
      <c r="AY807" s="155"/>
      <c r="AZ807" s="155"/>
      <c r="BA807" s="155"/>
      <c r="BB807" s="155"/>
      <c r="BC807" s="155"/>
      <c r="BD807" s="155"/>
      <c r="BE807" s="155"/>
      <c r="BF807" s="155"/>
      <c r="BG807" s="155"/>
      <c r="BH807" s="155"/>
    </row>
    <row r="808" spans="1:60" outlineLevel="1" x14ac:dyDescent="0.2">
      <c r="A808" s="202"/>
      <c r="B808" s="169"/>
      <c r="C808" s="190" t="s">
        <v>1158</v>
      </c>
      <c r="D808" s="172"/>
      <c r="E808" s="178"/>
      <c r="F808" s="184"/>
      <c r="G808" s="184"/>
      <c r="H808" s="184"/>
      <c r="I808" s="184"/>
      <c r="J808" s="184"/>
      <c r="K808" s="184"/>
      <c r="L808" s="185"/>
      <c r="M808" s="20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  <c r="AF808" s="155"/>
      <c r="AG808" s="155"/>
      <c r="AH808" s="155"/>
      <c r="AI808" s="155"/>
      <c r="AJ808" s="155"/>
      <c r="AK808" s="155"/>
      <c r="AL808" s="155"/>
      <c r="AM808" s="155"/>
      <c r="AN808" s="155"/>
      <c r="AO808" s="155"/>
      <c r="AP808" s="155"/>
      <c r="AQ808" s="155"/>
      <c r="AR808" s="155"/>
      <c r="AS808" s="155"/>
      <c r="AT808" s="155"/>
      <c r="AU808" s="155"/>
      <c r="AV808" s="155"/>
      <c r="AW808" s="155"/>
      <c r="AX808" s="155"/>
      <c r="AY808" s="155"/>
      <c r="AZ808" s="155"/>
      <c r="BA808" s="155"/>
      <c r="BB808" s="155"/>
      <c r="BC808" s="155"/>
      <c r="BD808" s="155"/>
      <c r="BE808" s="155"/>
      <c r="BF808" s="155"/>
      <c r="BG808" s="155"/>
      <c r="BH808" s="155"/>
    </row>
    <row r="809" spans="1:60" outlineLevel="1" x14ac:dyDescent="0.2">
      <c r="A809" s="202"/>
      <c r="B809" s="169"/>
      <c r="C809" s="190" t="s">
        <v>544</v>
      </c>
      <c r="D809" s="172"/>
      <c r="E809" s="178">
        <v>10.35</v>
      </c>
      <c r="F809" s="184"/>
      <c r="G809" s="184"/>
      <c r="H809" s="184"/>
      <c r="I809" s="184"/>
      <c r="J809" s="184"/>
      <c r="K809" s="184"/>
      <c r="L809" s="185"/>
      <c r="M809" s="20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  <c r="AF809" s="155"/>
      <c r="AG809" s="155"/>
      <c r="AH809" s="155"/>
      <c r="AI809" s="155"/>
      <c r="AJ809" s="155"/>
      <c r="AK809" s="155"/>
      <c r="AL809" s="155"/>
      <c r="AM809" s="155"/>
      <c r="AN809" s="155"/>
      <c r="AO809" s="155"/>
      <c r="AP809" s="155"/>
      <c r="AQ809" s="155"/>
      <c r="AR809" s="155"/>
      <c r="AS809" s="155"/>
      <c r="AT809" s="155"/>
      <c r="AU809" s="155"/>
      <c r="AV809" s="155"/>
      <c r="AW809" s="155"/>
      <c r="AX809" s="155"/>
      <c r="AY809" s="155"/>
      <c r="AZ809" s="155"/>
      <c r="BA809" s="155"/>
      <c r="BB809" s="155"/>
      <c r="BC809" s="155"/>
      <c r="BD809" s="155"/>
      <c r="BE809" s="155"/>
      <c r="BF809" s="155"/>
      <c r="BG809" s="155"/>
      <c r="BH809" s="155"/>
    </row>
    <row r="810" spans="1:60" outlineLevel="1" x14ac:dyDescent="0.2">
      <c r="A810" s="202"/>
      <c r="B810" s="169"/>
      <c r="C810" s="190" t="s">
        <v>545</v>
      </c>
      <c r="D810" s="172"/>
      <c r="E810" s="178">
        <v>12.3</v>
      </c>
      <c r="F810" s="184"/>
      <c r="G810" s="184"/>
      <c r="H810" s="184"/>
      <c r="I810" s="184"/>
      <c r="J810" s="184"/>
      <c r="K810" s="184"/>
      <c r="L810" s="185"/>
      <c r="M810" s="20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  <c r="AF810" s="155"/>
      <c r="AG810" s="155"/>
      <c r="AH810" s="155"/>
      <c r="AI810" s="155"/>
      <c r="AJ810" s="155"/>
      <c r="AK810" s="155"/>
      <c r="AL810" s="155"/>
      <c r="AM810" s="155"/>
      <c r="AN810" s="155"/>
      <c r="AO810" s="155"/>
      <c r="AP810" s="155"/>
      <c r="AQ810" s="155"/>
      <c r="AR810" s="155"/>
      <c r="AS810" s="155"/>
      <c r="AT810" s="155"/>
      <c r="AU810" s="155"/>
      <c r="AV810" s="155"/>
      <c r="AW810" s="155"/>
      <c r="AX810" s="155"/>
      <c r="AY810" s="155"/>
      <c r="AZ810" s="155"/>
      <c r="BA810" s="155"/>
      <c r="BB810" s="155"/>
      <c r="BC810" s="155"/>
      <c r="BD810" s="155"/>
      <c r="BE810" s="155"/>
      <c r="BF810" s="155"/>
      <c r="BG810" s="155"/>
      <c r="BH810" s="155"/>
    </row>
    <row r="811" spans="1:60" outlineLevel="1" x14ac:dyDescent="0.2">
      <c r="A811" s="202"/>
      <c r="B811" s="169"/>
      <c r="C811" s="190" t="s">
        <v>546</v>
      </c>
      <c r="D811" s="172"/>
      <c r="E811" s="178">
        <v>4.0999999999999996</v>
      </c>
      <c r="F811" s="184"/>
      <c r="G811" s="184"/>
      <c r="H811" s="184"/>
      <c r="I811" s="184"/>
      <c r="J811" s="184"/>
      <c r="K811" s="184"/>
      <c r="L811" s="185"/>
      <c r="M811" s="20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  <c r="AF811" s="155"/>
      <c r="AG811" s="155"/>
      <c r="AH811" s="155"/>
      <c r="AI811" s="155"/>
      <c r="AJ811" s="155"/>
      <c r="AK811" s="155"/>
      <c r="AL811" s="155"/>
      <c r="AM811" s="155"/>
      <c r="AN811" s="155"/>
      <c r="AO811" s="155"/>
      <c r="AP811" s="155"/>
      <c r="AQ811" s="155"/>
      <c r="AR811" s="155"/>
      <c r="AS811" s="155"/>
      <c r="AT811" s="155"/>
      <c r="AU811" s="155"/>
      <c r="AV811" s="155"/>
      <c r="AW811" s="155"/>
      <c r="AX811" s="155"/>
      <c r="AY811" s="155"/>
      <c r="AZ811" s="155"/>
      <c r="BA811" s="155"/>
      <c r="BB811" s="155"/>
      <c r="BC811" s="155"/>
      <c r="BD811" s="155"/>
      <c r="BE811" s="155"/>
      <c r="BF811" s="155"/>
      <c r="BG811" s="155"/>
      <c r="BH811" s="155"/>
    </row>
    <row r="812" spans="1:60" outlineLevel="1" x14ac:dyDescent="0.2">
      <c r="A812" s="202"/>
      <c r="B812" s="169"/>
      <c r="C812" s="190" t="s">
        <v>547</v>
      </c>
      <c r="D812" s="172"/>
      <c r="E812" s="178">
        <v>2.1</v>
      </c>
      <c r="F812" s="184"/>
      <c r="G812" s="184"/>
      <c r="H812" s="184"/>
      <c r="I812" s="184"/>
      <c r="J812" s="184"/>
      <c r="K812" s="184"/>
      <c r="L812" s="185"/>
      <c r="M812" s="20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  <c r="AF812" s="155"/>
      <c r="AG812" s="155"/>
      <c r="AH812" s="155"/>
      <c r="AI812" s="155"/>
      <c r="AJ812" s="155"/>
      <c r="AK812" s="155"/>
      <c r="AL812" s="155"/>
      <c r="AM812" s="155"/>
      <c r="AN812" s="155"/>
      <c r="AO812" s="155"/>
      <c r="AP812" s="155"/>
      <c r="AQ812" s="155"/>
      <c r="AR812" s="155"/>
      <c r="AS812" s="155"/>
      <c r="AT812" s="155"/>
      <c r="AU812" s="155"/>
      <c r="AV812" s="155"/>
      <c r="AW812" s="155"/>
      <c r="AX812" s="155"/>
      <c r="AY812" s="155"/>
      <c r="AZ812" s="155"/>
      <c r="BA812" s="155"/>
      <c r="BB812" s="155"/>
      <c r="BC812" s="155"/>
      <c r="BD812" s="155"/>
      <c r="BE812" s="155"/>
      <c r="BF812" s="155"/>
      <c r="BG812" s="155"/>
      <c r="BH812" s="155"/>
    </row>
    <row r="813" spans="1:60" outlineLevel="1" x14ac:dyDescent="0.2">
      <c r="A813" s="202"/>
      <c r="B813" s="169"/>
      <c r="C813" s="190" t="s">
        <v>1163</v>
      </c>
      <c r="D813" s="172"/>
      <c r="E813" s="178"/>
      <c r="F813" s="184"/>
      <c r="G813" s="184"/>
      <c r="H813" s="184"/>
      <c r="I813" s="184"/>
      <c r="J813" s="184"/>
      <c r="K813" s="184"/>
      <c r="L813" s="185"/>
      <c r="M813" s="20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  <c r="AF813" s="155"/>
      <c r="AG813" s="155"/>
      <c r="AH813" s="155"/>
      <c r="AI813" s="155"/>
      <c r="AJ813" s="155"/>
      <c r="AK813" s="155"/>
      <c r="AL813" s="155"/>
      <c r="AM813" s="155"/>
      <c r="AN813" s="155"/>
      <c r="AO813" s="155"/>
      <c r="AP813" s="155"/>
      <c r="AQ813" s="155"/>
      <c r="AR813" s="155"/>
      <c r="AS813" s="155"/>
      <c r="AT813" s="155"/>
      <c r="AU813" s="155"/>
      <c r="AV813" s="155"/>
      <c r="AW813" s="155"/>
      <c r="AX813" s="155"/>
      <c r="AY813" s="155"/>
      <c r="AZ813" s="155"/>
      <c r="BA813" s="155"/>
      <c r="BB813" s="155"/>
      <c r="BC813" s="155"/>
      <c r="BD813" s="155"/>
      <c r="BE813" s="155"/>
      <c r="BF813" s="155"/>
      <c r="BG813" s="155"/>
      <c r="BH813" s="155"/>
    </row>
    <row r="814" spans="1:60" outlineLevel="1" x14ac:dyDescent="0.2">
      <c r="A814" s="202"/>
      <c r="B814" s="169"/>
      <c r="C814" s="190" t="s">
        <v>548</v>
      </c>
      <c r="D814" s="172"/>
      <c r="E814" s="178">
        <v>75.599999999999994</v>
      </c>
      <c r="F814" s="184"/>
      <c r="G814" s="184"/>
      <c r="H814" s="184"/>
      <c r="I814" s="184"/>
      <c r="J814" s="184"/>
      <c r="K814" s="184"/>
      <c r="L814" s="185"/>
      <c r="M814" s="20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  <c r="AF814" s="155"/>
      <c r="AG814" s="155"/>
      <c r="AH814" s="155"/>
      <c r="AI814" s="155"/>
      <c r="AJ814" s="155"/>
      <c r="AK814" s="155"/>
      <c r="AL814" s="155"/>
      <c r="AM814" s="155"/>
      <c r="AN814" s="155"/>
      <c r="AO814" s="155"/>
      <c r="AP814" s="155"/>
      <c r="AQ814" s="155"/>
      <c r="AR814" s="155"/>
      <c r="AS814" s="155"/>
      <c r="AT814" s="155"/>
      <c r="AU814" s="155"/>
      <c r="AV814" s="155"/>
      <c r="AW814" s="155"/>
      <c r="AX814" s="155"/>
      <c r="AY814" s="155"/>
      <c r="AZ814" s="155"/>
      <c r="BA814" s="155"/>
      <c r="BB814" s="155"/>
      <c r="BC814" s="155"/>
      <c r="BD814" s="155"/>
      <c r="BE814" s="155"/>
      <c r="BF814" s="155"/>
      <c r="BG814" s="155"/>
      <c r="BH814" s="155"/>
    </row>
    <row r="815" spans="1:60" outlineLevel="1" x14ac:dyDescent="0.2">
      <c r="A815" s="202"/>
      <c r="B815" s="169"/>
      <c r="C815" s="190" t="s">
        <v>549</v>
      </c>
      <c r="D815" s="172"/>
      <c r="E815" s="178">
        <v>37.799999999999997</v>
      </c>
      <c r="F815" s="184"/>
      <c r="G815" s="184"/>
      <c r="H815" s="184"/>
      <c r="I815" s="184"/>
      <c r="J815" s="184"/>
      <c r="K815" s="184"/>
      <c r="L815" s="185"/>
      <c r="M815" s="20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  <c r="AF815" s="155"/>
      <c r="AG815" s="155"/>
      <c r="AH815" s="155"/>
      <c r="AI815" s="155"/>
      <c r="AJ815" s="155"/>
      <c r="AK815" s="155"/>
      <c r="AL815" s="155"/>
      <c r="AM815" s="155"/>
      <c r="AN815" s="155"/>
      <c r="AO815" s="155"/>
      <c r="AP815" s="155"/>
      <c r="AQ815" s="155"/>
      <c r="AR815" s="155"/>
      <c r="AS815" s="155"/>
      <c r="AT815" s="155"/>
      <c r="AU815" s="155"/>
      <c r="AV815" s="155"/>
      <c r="AW815" s="155"/>
      <c r="AX815" s="155"/>
      <c r="AY815" s="155"/>
      <c r="AZ815" s="155"/>
      <c r="BA815" s="155"/>
      <c r="BB815" s="155"/>
      <c r="BC815" s="155"/>
      <c r="BD815" s="155"/>
      <c r="BE815" s="155"/>
      <c r="BF815" s="155"/>
      <c r="BG815" s="155"/>
      <c r="BH815" s="155"/>
    </row>
    <row r="816" spans="1:60" outlineLevel="1" x14ac:dyDescent="0.2">
      <c r="A816" s="202"/>
      <c r="B816" s="169"/>
      <c r="C816" s="190" t="s">
        <v>550</v>
      </c>
      <c r="D816" s="172"/>
      <c r="E816" s="178">
        <v>8.76</v>
      </c>
      <c r="F816" s="184"/>
      <c r="G816" s="184"/>
      <c r="H816" s="184"/>
      <c r="I816" s="184"/>
      <c r="J816" s="184"/>
      <c r="K816" s="184"/>
      <c r="L816" s="185"/>
      <c r="M816" s="20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  <c r="AF816" s="155"/>
      <c r="AG816" s="155"/>
      <c r="AH816" s="155"/>
      <c r="AI816" s="155"/>
      <c r="AJ816" s="155"/>
      <c r="AK816" s="155"/>
      <c r="AL816" s="155"/>
      <c r="AM816" s="155"/>
      <c r="AN816" s="155"/>
      <c r="AO816" s="155"/>
      <c r="AP816" s="155"/>
      <c r="AQ816" s="155"/>
      <c r="AR816" s="155"/>
      <c r="AS816" s="155"/>
      <c r="AT816" s="155"/>
      <c r="AU816" s="155"/>
      <c r="AV816" s="155"/>
      <c r="AW816" s="155"/>
      <c r="AX816" s="155"/>
      <c r="AY816" s="155"/>
      <c r="AZ816" s="155"/>
      <c r="BA816" s="155"/>
      <c r="BB816" s="155"/>
      <c r="BC816" s="155"/>
      <c r="BD816" s="155"/>
      <c r="BE816" s="155"/>
      <c r="BF816" s="155"/>
      <c r="BG816" s="155"/>
      <c r="BH816" s="155"/>
    </row>
    <row r="817" spans="1:60" outlineLevel="1" x14ac:dyDescent="0.2">
      <c r="A817" s="202"/>
      <c r="B817" s="169"/>
      <c r="C817" s="190" t="s">
        <v>551</v>
      </c>
      <c r="D817" s="172"/>
      <c r="E817" s="178">
        <v>1.8</v>
      </c>
      <c r="F817" s="184"/>
      <c r="G817" s="184"/>
      <c r="H817" s="184"/>
      <c r="I817" s="184"/>
      <c r="J817" s="184"/>
      <c r="K817" s="184"/>
      <c r="L817" s="185"/>
      <c r="M817" s="20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  <c r="AF817" s="155"/>
      <c r="AG817" s="155"/>
      <c r="AH817" s="155"/>
      <c r="AI817" s="155"/>
      <c r="AJ817" s="155"/>
      <c r="AK817" s="155"/>
      <c r="AL817" s="155"/>
      <c r="AM817" s="155"/>
      <c r="AN817" s="155"/>
      <c r="AO817" s="155"/>
      <c r="AP817" s="155"/>
      <c r="AQ817" s="155"/>
      <c r="AR817" s="155"/>
      <c r="AS817" s="155"/>
      <c r="AT817" s="155"/>
      <c r="AU817" s="155"/>
      <c r="AV817" s="155"/>
      <c r="AW817" s="155"/>
      <c r="AX817" s="155"/>
      <c r="AY817" s="155"/>
      <c r="AZ817" s="155"/>
      <c r="BA817" s="155"/>
      <c r="BB817" s="155"/>
      <c r="BC817" s="155"/>
      <c r="BD817" s="155"/>
      <c r="BE817" s="155"/>
      <c r="BF817" s="155"/>
      <c r="BG817" s="155"/>
      <c r="BH817" s="155"/>
    </row>
    <row r="818" spans="1:60" outlineLevel="1" x14ac:dyDescent="0.2">
      <c r="A818" s="202"/>
      <c r="B818" s="169"/>
      <c r="C818" s="190" t="s">
        <v>552</v>
      </c>
      <c r="D818" s="172"/>
      <c r="E818" s="178">
        <v>9.8000000000000007</v>
      </c>
      <c r="F818" s="184"/>
      <c r="G818" s="184"/>
      <c r="H818" s="184"/>
      <c r="I818" s="184"/>
      <c r="J818" s="184"/>
      <c r="K818" s="184"/>
      <c r="L818" s="185"/>
      <c r="M818" s="20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  <c r="AF818" s="155"/>
      <c r="AG818" s="155"/>
      <c r="AH818" s="155"/>
      <c r="AI818" s="155"/>
      <c r="AJ818" s="155"/>
      <c r="AK818" s="155"/>
      <c r="AL818" s="155"/>
      <c r="AM818" s="155"/>
      <c r="AN818" s="155"/>
      <c r="AO818" s="155"/>
      <c r="AP818" s="155"/>
      <c r="AQ818" s="155"/>
      <c r="AR818" s="155"/>
      <c r="AS818" s="155"/>
      <c r="AT818" s="155"/>
      <c r="AU818" s="155"/>
      <c r="AV818" s="155"/>
      <c r="AW818" s="155"/>
      <c r="AX818" s="155"/>
      <c r="AY818" s="155"/>
      <c r="AZ818" s="155"/>
      <c r="BA818" s="155"/>
      <c r="BB818" s="155"/>
      <c r="BC818" s="155"/>
      <c r="BD818" s="155"/>
      <c r="BE818" s="155"/>
      <c r="BF818" s="155"/>
      <c r="BG818" s="155"/>
      <c r="BH818" s="155"/>
    </row>
    <row r="819" spans="1:60" outlineLevel="1" x14ac:dyDescent="0.2">
      <c r="A819" s="202"/>
      <c r="B819" s="169"/>
      <c r="C819" s="190" t="s">
        <v>1170</v>
      </c>
      <c r="D819" s="172"/>
      <c r="E819" s="178"/>
      <c r="F819" s="184"/>
      <c r="G819" s="184"/>
      <c r="H819" s="184"/>
      <c r="I819" s="184"/>
      <c r="J819" s="184"/>
      <c r="K819" s="184"/>
      <c r="L819" s="185"/>
      <c r="M819" s="20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  <c r="AF819" s="155"/>
      <c r="AG819" s="155"/>
      <c r="AH819" s="155"/>
      <c r="AI819" s="155"/>
      <c r="AJ819" s="155"/>
      <c r="AK819" s="155"/>
      <c r="AL819" s="155"/>
      <c r="AM819" s="155"/>
      <c r="AN819" s="155"/>
      <c r="AO819" s="155"/>
      <c r="AP819" s="155"/>
      <c r="AQ819" s="155"/>
      <c r="AR819" s="155"/>
      <c r="AS819" s="155"/>
      <c r="AT819" s="155"/>
      <c r="AU819" s="155"/>
      <c r="AV819" s="155"/>
      <c r="AW819" s="155"/>
      <c r="AX819" s="155"/>
      <c r="AY819" s="155"/>
      <c r="AZ819" s="155"/>
      <c r="BA819" s="155"/>
      <c r="BB819" s="155"/>
      <c r="BC819" s="155"/>
      <c r="BD819" s="155"/>
      <c r="BE819" s="155"/>
      <c r="BF819" s="155"/>
      <c r="BG819" s="155"/>
      <c r="BH819" s="155"/>
    </row>
    <row r="820" spans="1:60" outlineLevel="1" x14ac:dyDescent="0.2">
      <c r="A820" s="202"/>
      <c r="B820" s="169"/>
      <c r="C820" s="190" t="s">
        <v>553</v>
      </c>
      <c r="D820" s="172"/>
      <c r="E820" s="178">
        <v>8.0500000000000007</v>
      </c>
      <c r="F820" s="184"/>
      <c r="G820" s="184"/>
      <c r="H820" s="184"/>
      <c r="I820" s="184"/>
      <c r="J820" s="184"/>
      <c r="K820" s="184"/>
      <c r="L820" s="185"/>
      <c r="M820" s="20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  <c r="AA820" s="155"/>
      <c r="AB820" s="155"/>
      <c r="AC820" s="155"/>
      <c r="AD820" s="155"/>
      <c r="AE820" s="155"/>
      <c r="AF820" s="155"/>
      <c r="AG820" s="155"/>
      <c r="AH820" s="155"/>
      <c r="AI820" s="155"/>
      <c r="AJ820" s="155"/>
      <c r="AK820" s="155"/>
      <c r="AL820" s="155"/>
      <c r="AM820" s="155"/>
      <c r="AN820" s="155"/>
      <c r="AO820" s="155"/>
      <c r="AP820" s="155"/>
      <c r="AQ820" s="155"/>
      <c r="AR820" s="155"/>
      <c r="AS820" s="155"/>
      <c r="AT820" s="155"/>
      <c r="AU820" s="155"/>
      <c r="AV820" s="155"/>
      <c r="AW820" s="155"/>
      <c r="AX820" s="155"/>
      <c r="AY820" s="155"/>
      <c r="AZ820" s="155"/>
      <c r="BA820" s="155"/>
      <c r="BB820" s="155"/>
      <c r="BC820" s="155"/>
      <c r="BD820" s="155"/>
      <c r="BE820" s="155"/>
      <c r="BF820" s="155"/>
      <c r="BG820" s="155"/>
      <c r="BH820" s="155"/>
    </row>
    <row r="821" spans="1:60" outlineLevel="1" x14ac:dyDescent="0.2">
      <c r="A821" s="202"/>
      <c r="B821" s="169"/>
      <c r="C821" s="190" t="s">
        <v>554</v>
      </c>
      <c r="D821" s="172"/>
      <c r="E821" s="178">
        <v>28</v>
      </c>
      <c r="F821" s="184"/>
      <c r="G821" s="184"/>
      <c r="H821" s="184"/>
      <c r="I821" s="184"/>
      <c r="J821" s="184"/>
      <c r="K821" s="184"/>
      <c r="L821" s="185"/>
      <c r="M821" s="20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  <c r="AF821" s="155"/>
      <c r="AG821" s="155"/>
      <c r="AH821" s="155"/>
      <c r="AI821" s="155"/>
      <c r="AJ821" s="155"/>
      <c r="AK821" s="155"/>
      <c r="AL821" s="155"/>
      <c r="AM821" s="155"/>
      <c r="AN821" s="155"/>
      <c r="AO821" s="155"/>
      <c r="AP821" s="155"/>
      <c r="AQ821" s="155"/>
      <c r="AR821" s="155"/>
      <c r="AS821" s="155"/>
      <c r="AT821" s="155"/>
      <c r="AU821" s="155"/>
      <c r="AV821" s="155"/>
      <c r="AW821" s="155"/>
      <c r="AX821" s="155"/>
      <c r="AY821" s="155"/>
      <c r="AZ821" s="155"/>
      <c r="BA821" s="155"/>
      <c r="BB821" s="155"/>
      <c r="BC821" s="155"/>
      <c r="BD821" s="155"/>
      <c r="BE821" s="155"/>
      <c r="BF821" s="155"/>
      <c r="BG821" s="155"/>
      <c r="BH821" s="155"/>
    </row>
    <row r="822" spans="1:60" outlineLevel="1" x14ac:dyDescent="0.2">
      <c r="A822" s="202"/>
      <c r="B822" s="169"/>
      <c r="C822" s="190" t="s">
        <v>555</v>
      </c>
      <c r="D822" s="172"/>
      <c r="E822" s="178">
        <v>7.2</v>
      </c>
      <c r="F822" s="184"/>
      <c r="G822" s="184"/>
      <c r="H822" s="184"/>
      <c r="I822" s="184"/>
      <c r="J822" s="184"/>
      <c r="K822" s="184"/>
      <c r="L822" s="185"/>
      <c r="M822" s="20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  <c r="AF822" s="155"/>
      <c r="AG822" s="155"/>
      <c r="AH822" s="155"/>
      <c r="AI822" s="155"/>
      <c r="AJ822" s="155"/>
      <c r="AK822" s="155"/>
      <c r="AL822" s="155"/>
      <c r="AM822" s="155"/>
      <c r="AN822" s="155"/>
      <c r="AO822" s="155"/>
      <c r="AP822" s="155"/>
      <c r="AQ822" s="155"/>
      <c r="AR822" s="155"/>
      <c r="AS822" s="155"/>
      <c r="AT822" s="155"/>
      <c r="AU822" s="155"/>
      <c r="AV822" s="155"/>
      <c r="AW822" s="155"/>
      <c r="AX822" s="155"/>
      <c r="AY822" s="155"/>
      <c r="AZ822" s="155"/>
      <c r="BA822" s="155"/>
      <c r="BB822" s="155"/>
      <c r="BC822" s="155"/>
      <c r="BD822" s="155"/>
      <c r="BE822" s="155"/>
      <c r="BF822" s="155"/>
      <c r="BG822" s="155"/>
      <c r="BH822" s="155"/>
    </row>
    <row r="823" spans="1:60" outlineLevel="1" x14ac:dyDescent="0.2">
      <c r="A823" s="202"/>
      <c r="B823" s="169"/>
      <c r="C823" s="190" t="s">
        <v>555</v>
      </c>
      <c r="D823" s="172"/>
      <c r="E823" s="178">
        <v>7.2</v>
      </c>
      <c r="F823" s="184"/>
      <c r="G823" s="184"/>
      <c r="H823" s="184"/>
      <c r="I823" s="184"/>
      <c r="J823" s="184"/>
      <c r="K823" s="184"/>
      <c r="L823" s="185"/>
      <c r="M823" s="20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  <c r="AF823" s="155"/>
      <c r="AG823" s="155"/>
      <c r="AH823" s="155"/>
      <c r="AI823" s="155"/>
      <c r="AJ823" s="155"/>
      <c r="AK823" s="155"/>
      <c r="AL823" s="155"/>
      <c r="AM823" s="155"/>
      <c r="AN823" s="155"/>
      <c r="AO823" s="155"/>
      <c r="AP823" s="155"/>
      <c r="AQ823" s="155"/>
      <c r="AR823" s="155"/>
      <c r="AS823" s="155"/>
      <c r="AT823" s="155"/>
      <c r="AU823" s="155"/>
      <c r="AV823" s="155"/>
      <c r="AW823" s="155"/>
      <c r="AX823" s="155"/>
      <c r="AY823" s="155"/>
      <c r="AZ823" s="155"/>
      <c r="BA823" s="155"/>
      <c r="BB823" s="155"/>
      <c r="BC823" s="155"/>
      <c r="BD823" s="155"/>
      <c r="BE823" s="155"/>
      <c r="BF823" s="155"/>
      <c r="BG823" s="155"/>
      <c r="BH823" s="155"/>
    </row>
    <row r="824" spans="1:60" outlineLevel="1" x14ac:dyDescent="0.2">
      <c r="A824" s="202"/>
      <c r="B824" s="169"/>
      <c r="C824" s="190" t="s">
        <v>556</v>
      </c>
      <c r="D824" s="172"/>
      <c r="E824" s="178">
        <v>4.2</v>
      </c>
      <c r="F824" s="184"/>
      <c r="G824" s="184"/>
      <c r="H824" s="184"/>
      <c r="I824" s="184"/>
      <c r="J824" s="184"/>
      <c r="K824" s="184"/>
      <c r="L824" s="185"/>
      <c r="M824" s="20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  <c r="AF824" s="155"/>
      <c r="AG824" s="155"/>
      <c r="AH824" s="155"/>
      <c r="AI824" s="155"/>
      <c r="AJ824" s="155"/>
      <c r="AK824" s="155"/>
      <c r="AL824" s="155"/>
      <c r="AM824" s="155"/>
      <c r="AN824" s="155"/>
      <c r="AO824" s="155"/>
      <c r="AP824" s="155"/>
      <c r="AQ824" s="155"/>
      <c r="AR824" s="155"/>
      <c r="AS824" s="155"/>
      <c r="AT824" s="155"/>
      <c r="AU824" s="155"/>
      <c r="AV824" s="155"/>
      <c r="AW824" s="155"/>
      <c r="AX824" s="155"/>
      <c r="AY824" s="155"/>
      <c r="AZ824" s="155"/>
      <c r="BA824" s="155"/>
      <c r="BB824" s="155"/>
      <c r="BC824" s="155"/>
      <c r="BD824" s="155"/>
      <c r="BE824" s="155"/>
      <c r="BF824" s="155"/>
      <c r="BG824" s="155"/>
      <c r="BH824" s="155"/>
    </row>
    <row r="825" spans="1:60" outlineLevel="1" x14ac:dyDescent="0.2">
      <c r="A825" s="202"/>
      <c r="B825" s="169"/>
      <c r="C825" s="375"/>
      <c r="D825" s="376"/>
      <c r="E825" s="377"/>
      <c r="F825" s="378"/>
      <c r="G825" s="379"/>
      <c r="H825" s="184"/>
      <c r="I825" s="184"/>
      <c r="J825" s="184"/>
      <c r="K825" s="184"/>
      <c r="L825" s="185"/>
      <c r="M825" s="20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  <c r="AF825" s="155"/>
      <c r="AG825" s="155"/>
      <c r="AH825" s="155"/>
      <c r="AI825" s="155"/>
      <c r="AJ825" s="155"/>
      <c r="AK825" s="155"/>
      <c r="AL825" s="155"/>
      <c r="AM825" s="155"/>
      <c r="AN825" s="155"/>
      <c r="AO825" s="155"/>
      <c r="AP825" s="155"/>
      <c r="AQ825" s="155"/>
      <c r="AR825" s="155"/>
      <c r="AS825" s="155"/>
      <c r="AT825" s="155"/>
      <c r="AU825" s="155"/>
      <c r="AV825" s="155"/>
      <c r="AW825" s="155"/>
      <c r="AX825" s="155"/>
      <c r="AY825" s="155"/>
      <c r="AZ825" s="155"/>
      <c r="BA825" s="155"/>
      <c r="BB825" s="155"/>
      <c r="BC825" s="155"/>
      <c r="BD825" s="155"/>
      <c r="BE825" s="155"/>
      <c r="BF825" s="155"/>
      <c r="BG825" s="155"/>
      <c r="BH825" s="155"/>
    </row>
    <row r="826" spans="1:60" outlineLevel="1" x14ac:dyDescent="0.2">
      <c r="A826" s="202"/>
      <c r="B826" s="369" t="s">
        <v>557</v>
      </c>
      <c r="C826" s="370"/>
      <c r="D826" s="371"/>
      <c r="E826" s="372"/>
      <c r="F826" s="373"/>
      <c r="G826" s="374"/>
      <c r="H826" s="184"/>
      <c r="I826" s="184"/>
      <c r="J826" s="184"/>
      <c r="K826" s="184"/>
      <c r="L826" s="185"/>
      <c r="M826" s="20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  <c r="AA826" s="155"/>
      <c r="AB826" s="155"/>
      <c r="AC826" s="155">
        <v>0</v>
      </c>
      <c r="AD826" s="155"/>
      <c r="AE826" s="155"/>
      <c r="AF826" s="155"/>
      <c r="AG826" s="155"/>
      <c r="AH826" s="155"/>
      <c r="AI826" s="155"/>
      <c r="AJ826" s="155"/>
      <c r="AK826" s="155"/>
      <c r="AL826" s="155"/>
      <c r="AM826" s="155"/>
      <c r="AN826" s="155"/>
      <c r="AO826" s="155"/>
      <c r="AP826" s="155"/>
      <c r="AQ826" s="155"/>
      <c r="AR826" s="155"/>
      <c r="AS826" s="155"/>
      <c r="AT826" s="155"/>
      <c r="AU826" s="155"/>
      <c r="AV826" s="155"/>
      <c r="AW826" s="155"/>
      <c r="AX826" s="155"/>
      <c r="AY826" s="155"/>
      <c r="AZ826" s="155"/>
      <c r="BA826" s="155"/>
      <c r="BB826" s="155"/>
      <c r="BC826" s="155"/>
      <c r="BD826" s="155"/>
      <c r="BE826" s="155"/>
      <c r="BF826" s="155"/>
      <c r="BG826" s="155"/>
      <c r="BH826" s="155"/>
    </row>
    <row r="827" spans="1:60" outlineLevel="1" x14ac:dyDescent="0.2">
      <c r="A827" s="203">
        <v>99</v>
      </c>
      <c r="B827" s="168" t="s">
        <v>558</v>
      </c>
      <c r="C827" s="189" t="s">
        <v>559</v>
      </c>
      <c r="D827" s="171" t="s">
        <v>29</v>
      </c>
      <c r="E827" s="177">
        <v>87.9</v>
      </c>
      <c r="F827" s="186">
        <v>0</v>
      </c>
      <c r="G827" s="184">
        <f>ROUND(E827*F827,2)</f>
        <v>0</v>
      </c>
      <c r="H827" s="184">
        <v>21</v>
      </c>
      <c r="I827" s="184">
        <f>G827*(1+H827/100)</f>
        <v>0</v>
      </c>
      <c r="J827" s="184">
        <v>0</v>
      </c>
      <c r="K827" s="184">
        <f>ROUND(E827*J827,2)</f>
        <v>0</v>
      </c>
      <c r="L827" s="185" t="s">
        <v>408</v>
      </c>
      <c r="M827" s="205" t="s">
        <v>1131</v>
      </c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 t="s">
        <v>1132</v>
      </c>
      <c r="AF827" s="155"/>
      <c r="AG827" s="155"/>
      <c r="AH827" s="155"/>
      <c r="AI827" s="155"/>
      <c r="AJ827" s="155"/>
      <c r="AK827" s="155"/>
      <c r="AL827" s="155"/>
      <c r="AM827" s="155">
        <v>21</v>
      </c>
      <c r="AN827" s="155"/>
      <c r="AO827" s="155"/>
      <c r="AP827" s="155"/>
      <c r="AQ827" s="155"/>
      <c r="AR827" s="155"/>
      <c r="AS827" s="155"/>
      <c r="AT827" s="155"/>
      <c r="AU827" s="155"/>
      <c r="AV827" s="155"/>
      <c r="AW827" s="155"/>
      <c r="AX827" s="155"/>
      <c r="AY827" s="155"/>
      <c r="AZ827" s="155"/>
      <c r="BA827" s="155"/>
      <c r="BB827" s="155"/>
      <c r="BC827" s="155"/>
      <c r="BD827" s="155"/>
      <c r="BE827" s="155"/>
      <c r="BF827" s="155"/>
      <c r="BG827" s="155"/>
      <c r="BH827" s="155"/>
    </row>
    <row r="828" spans="1:60" outlineLevel="1" x14ac:dyDescent="0.2">
      <c r="A828" s="202"/>
      <c r="B828" s="169"/>
      <c r="C828" s="190" t="s">
        <v>495</v>
      </c>
      <c r="D828" s="172"/>
      <c r="E828" s="178">
        <v>26.35</v>
      </c>
      <c r="F828" s="184"/>
      <c r="G828" s="184"/>
      <c r="H828" s="184"/>
      <c r="I828" s="184"/>
      <c r="J828" s="184"/>
      <c r="K828" s="184"/>
      <c r="L828" s="185"/>
      <c r="M828" s="20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  <c r="AA828" s="155"/>
      <c r="AB828" s="155"/>
      <c r="AC828" s="155"/>
      <c r="AD828" s="155"/>
      <c r="AE828" s="155"/>
      <c r="AF828" s="155"/>
      <c r="AG828" s="155"/>
      <c r="AH828" s="155"/>
      <c r="AI828" s="155"/>
      <c r="AJ828" s="155"/>
      <c r="AK828" s="155"/>
      <c r="AL828" s="155"/>
      <c r="AM828" s="155"/>
      <c r="AN828" s="155"/>
      <c r="AO828" s="155"/>
      <c r="AP828" s="155"/>
      <c r="AQ828" s="155"/>
      <c r="AR828" s="155"/>
      <c r="AS828" s="155"/>
      <c r="AT828" s="155"/>
      <c r="AU828" s="155"/>
      <c r="AV828" s="155"/>
      <c r="AW828" s="155"/>
      <c r="AX828" s="155"/>
      <c r="AY828" s="155"/>
      <c r="AZ828" s="155"/>
      <c r="BA828" s="155"/>
      <c r="BB828" s="155"/>
      <c r="BC828" s="155"/>
      <c r="BD828" s="155"/>
      <c r="BE828" s="155"/>
      <c r="BF828" s="155"/>
      <c r="BG828" s="155"/>
      <c r="BH828" s="155"/>
    </row>
    <row r="829" spans="1:60" outlineLevel="1" x14ac:dyDescent="0.2">
      <c r="A829" s="202"/>
      <c r="B829" s="169"/>
      <c r="C829" s="190" t="s">
        <v>496</v>
      </c>
      <c r="D829" s="172"/>
      <c r="E829" s="178">
        <v>34.25</v>
      </c>
      <c r="F829" s="184"/>
      <c r="G829" s="184"/>
      <c r="H829" s="184"/>
      <c r="I829" s="184"/>
      <c r="J829" s="184"/>
      <c r="K829" s="184"/>
      <c r="L829" s="185"/>
      <c r="M829" s="20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  <c r="AF829" s="155"/>
      <c r="AG829" s="155"/>
      <c r="AH829" s="155"/>
      <c r="AI829" s="155"/>
      <c r="AJ829" s="155"/>
      <c r="AK829" s="155"/>
      <c r="AL829" s="155"/>
      <c r="AM829" s="155"/>
      <c r="AN829" s="155"/>
      <c r="AO829" s="155"/>
      <c r="AP829" s="155"/>
      <c r="AQ829" s="155"/>
      <c r="AR829" s="155"/>
      <c r="AS829" s="155"/>
      <c r="AT829" s="155"/>
      <c r="AU829" s="155"/>
      <c r="AV829" s="155"/>
      <c r="AW829" s="155"/>
      <c r="AX829" s="155"/>
      <c r="AY829" s="155"/>
      <c r="AZ829" s="155"/>
      <c r="BA829" s="155"/>
      <c r="BB829" s="155"/>
      <c r="BC829" s="155"/>
      <c r="BD829" s="155"/>
      <c r="BE829" s="155"/>
      <c r="BF829" s="155"/>
      <c r="BG829" s="155"/>
      <c r="BH829" s="155"/>
    </row>
    <row r="830" spans="1:60" outlineLevel="1" x14ac:dyDescent="0.2">
      <c r="A830" s="202"/>
      <c r="B830" s="169"/>
      <c r="C830" s="190" t="s">
        <v>497</v>
      </c>
      <c r="D830" s="172"/>
      <c r="E830" s="178">
        <v>27.3</v>
      </c>
      <c r="F830" s="184"/>
      <c r="G830" s="184"/>
      <c r="H830" s="184"/>
      <c r="I830" s="184"/>
      <c r="J830" s="184"/>
      <c r="K830" s="184"/>
      <c r="L830" s="185"/>
      <c r="M830" s="20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  <c r="AF830" s="155"/>
      <c r="AG830" s="155"/>
      <c r="AH830" s="155"/>
      <c r="AI830" s="155"/>
      <c r="AJ830" s="155"/>
      <c r="AK830" s="155"/>
      <c r="AL830" s="155"/>
      <c r="AM830" s="155"/>
      <c r="AN830" s="155"/>
      <c r="AO830" s="155"/>
      <c r="AP830" s="155"/>
      <c r="AQ830" s="155"/>
      <c r="AR830" s="155"/>
      <c r="AS830" s="155"/>
      <c r="AT830" s="155"/>
      <c r="AU830" s="155"/>
      <c r="AV830" s="155"/>
      <c r="AW830" s="155"/>
      <c r="AX830" s="155"/>
      <c r="AY830" s="155"/>
      <c r="AZ830" s="155"/>
      <c r="BA830" s="155"/>
      <c r="BB830" s="155"/>
      <c r="BC830" s="155"/>
      <c r="BD830" s="155"/>
      <c r="BE830" s="155"/>
      <c r="BF830" s="155"/>
      <c r="BG830" s="155"/>
      <c r="BH830" s="155"/>
    </row>
    <row r="831" spans="1:60" outlineLevel="1" x14ac:dyDescent="0.2">
      <c r="A831" s="202"/>
      <c r="B831" s="169"/>
      <c r="C831" s="375"/>
      <c r="D831" s="376"/>
      <c r="E831" s="377"/>
      <c r="F831" s="378"/>
      <c r="G831" s="379"/>
      <c r="H831" s="184"/>
      <c r="I831" s="184"/>
      <c r="J831" s="184"/>
      <c r="K831" s="184"/>
      <c r="L831" s="185"/>
      <c r="M831" s="20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  <c r="AF831" s="155"/>
      <c r="AG831" s="155"/>
      <c r="AH831" s="155"/>
      <c r="AI831" s="155"/>
      <c r="AJ831" s="155"/>
      <c r="AK831" s="155"/>
      <c r="AL831" s="155"/>
      <c r="AM831" s="155"/>
      <c r="AN831" s="155"/>
      <c r="AO831" s="155"/>
      <c r="AP831" s="155"/>
      <c r="AQ831" s="155"/>
      <c r="AR831" s="155"/>
      <c r="AS831" s="155"/>
      <c r="AT831" s="155"/>
      <c r="AU831" s="155"/>
      <c r="AV831" s="155"/>
      <c r="AW831" s="155"/>
      <c r="AX831" s="155"/>
      <c r="AY831" s="155"/>
      <c r="AZ831" s="155"/>
      <c r="BA831" s="155"/>
      <c r="BB831" s="155"/>
      <c r="BC831" s="155"/>
      <c r="BD831" s="155"/>
      <c r="BE831" s="155"/>
      <c r="BF831" s="155"/>
      <c r="BG831" s="155"/>
      <c r="BH831" s="155"/>
    </row>
    <row r="832" spans="1:60" x14ac:dyDescent="0.2">
      <c r="A832" s="201" t="s">
        <v>1122</v>
      </c>
      <c r="B832" s="167" t="s">
        <v>1065</v>
      </c>
      <c r="C832" s="188" t="s">
        <v>1066</v>
      </c>
      <c r="D832" s="170"/>
      <c r="E832" s="176"/>
      <c r="F832" s="380">
        <f>SUM(G833:G863)</f>
        <v>0</v>
      </c>
      <c r="G832" s="381"/>
      <c r="H832" s="182"/>
      <c r="I832" s="182">
        <f>SUM(I833:I863)</f>
        <v>0</v>
      </c>
      <c r="J832" s="182"/>
      <c r="K832" s="182">
        <f>SUM(K833:K863)</f>
        <v>1.19</v>
      </c>
      <c r="L832" s="183"/>
      <c r="M832" s="204"/>
      <c r="AE832" t="s">
        <v>1123</v>
      </c>
    </row>
    <row r="833" spans="1:60" outlineLevel="1" x14ac:dyDescent="0.2">
      <c r="A833" s="202"/>
      <c r="B833" s="382" t="s">
        <v>560</v>
      </c>
      <c r="C833" s="383"/>
      <c r="D833" s="384"/>
      <c r="E833" s="385"/>
      <c r="F833" s="386"/>
      <c r="G833" s="387"/>
      <c r="H833" s="184"/>
      <c r="I833" s="184"/>
      <c r="J833" s="184"/>
      <c r="K833" s="184"/>
      <c r="L833" s="185"/>
      <c r="M833" s="20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  <c r="AA833" s="155"/>
      <c r="AB833" s="155"/>
      <c r="AC833" s="155">
        <v>0</v>
      </c>
      <c r="AD833" s="155"/>
      <c r="AE833" s="155"/>
      <c r="AF833" s="155"/>
      <c r="AG833" s="155"/>
      <c r="AH833" s="155"/>
      <c r="AI833" s="155"/>
      <c r="AJ833" s="155"/>
      <c r="AK833" s="155"/>
      <c r="AL833" s="155"/>
      <c r="AM833" s="155"/>
      <c r="AN833" s="155"/>
      <c r="AO833" s="155"/>
      <c r="AP833" s="155"/>
      <c r="AQ833" s="155"/>
      <c r="AR833" s="155"/>
      <c r="AS833" s="155"/>
      <c r="AT833" s="155"/>
      <c r="AU833" s="155"/>
      <c r="AV833" s="155"/>
      <c r="AW833" s="155"/>
      <c r="AX833" s="155"/>
      <c r="AY833" s="155"/>
      <c r="AZ833" s="155"/>
      <c r="BA833" s="155"/>
      <c r="BB833" s="155"/>
      <c r="BC833" s="155"/>
      <c r="BD833" s="155"/>
      <c r="BE833" s="155"/>
      <c r="BF833" s="155"/>
      <c r="BG833" s="155"/>
      <c r="BH833" s="155"/>
    </row>
    <row r="834" spans="1:60" outlineLevel="1" x14ac:dyDescent="0.2">
      <c r="A834" s="203">
        <v>100</v>
      </c>
      <c r="B834" s="168" t="s">
        <v>561</v>
      </c>
      <c r="C834" s="189" t="s">
        <v>562</v>
      </c>
      <c r="D834" s="171" t="s">
        <v>1139</v>
      </c>
      <c r="E834" s="177">
        <v>19</v>
      </c>
      <c r="F834" s="186">
        <v>0</v>
      </c>
      <c r="G834" s="184">
        <f>ROUND(E834*F834,2)</f>
        <v>0</v>
      </c>
      <c r="H834" s="184">
        <v>21</v>
      </c>
      <c r="I834" s="184">
        <f>G834*(1+H834/100)</f>
        <v>0</v>
      </c>
      <c r="J834" s="184">
        <v>8.9999999999999998E-4</v>
      </c>
      <c r="K834" s="184">
        <f>ROUND(E834*J834,2)</f>
        <v>0.02</v>
      </c>
      <c r="L834" s="185" t="s">
        <v>563</v>
      </c>
      <c r="M834" s="205" t="s">
        <v>1131</v>
      </c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 t="s">
        <v>1132</v>
      </c>
      <c r="AF834" s="155"/>
      <c r="AG834" s="155"/>
      <c r="AH834" s="155"/>
      <c r="AI834" s="155"/>
      <c r="AJ834" s="155"/>
      <c r="AK834" s="155"/>
      <c r="AL834" s="155"/>
      <c r="AM834" s="155">
        <v>21</v>
      </c>
      <c r="AN834" s="155"/>
      <c r="AO834" s="155"/>
      <c r="AP834" s="155"/>
      <c r="AQ834" s="155"/>
      <c r="AR834" s="155"/>
      <c r="AS834" s="155"/>
      <c r="AT834" s="155"/>
      <c r="AU834" s="155"/>
      <c r="AV834" s="155"/>
      <c r="AW834" s="155"/>
      <c r="AX834" s="155"/>
      <c r="AY834" s="155"/>
      <c r="AZ834" s="155"/>
      <c r="BA834" s="155"/>
      <c r="BB834" s="155"/>
      <c r="BC834" s="155"/>
      <c r="BD834" s="155"/>
      <c r="BE834" s="155"/>
      <c r="BF834" s="155"/>
      <c r="BG834" s="155"/>
      <c r="BH834" s="155"/>
    </row>
    <row r="835" spans="1:60" outlineLevel="1" x14ac:dyDescent="0.2">
      <c r="A835" s="202"/>
      <c r="B835" s="169"/>
      <c r="C835" s="190" t="s">
        <v>564</v>
      </c>
      <c r="D835" s="172"/>
      <c r="E835" s="178">
        <v>19</v>
      </c>
      <c r="F835" s="184"/>
      <c r="G835" s="184"/>
      <c r="H835" s="184"/>
      <c r="I835" s="184"/>
      <c r="J835" s="184"/>
      <c r="K835" s="184"/>
      <c r="L835" s="185"/>
      <c r="M835" s="20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  <c r="AF835" s="155"/>
      <c r="AG835" s="155"/>
      <c r="AH835" s="155"/>
      <c r="AI835" s="155"/>
      <c r="AJ835" s="155"/>
      <c r="AK835" s="155"/>
      <c r="AL835" s="155"/>
      <c r="AM835" s="155"/>
      <c r="AN835" s="155"/>
      <c r="AO835" s="155"/>
      <c r="AP835" s="155"/>
      <c r="AQ835" s="155"/>
      <c r="AR835" s="155"/>
      <c r="AS835" s="155"/>
      <c r="AT835" s="155"/>
      <c r="AU835" s="155"/>
      <c r="AV835" s="155"/>
      <c r="AW835" s="155"/>
      <c r="AX835" s="155"/>
      <c r="AY835" s="155"/>
      <c r="AZ835" s="155"/>
      <c r="BA835" s="155"/>
      <c r="BB835" s="155"/>
      <c r="BC835" s="155"/>
      <c r="BD835" s="155"/>
      <c r="BE835" s="155"/>
      <c r="BF835" s="155"/>
      <c r="BG835" s="155"/>
      <c r="BH835" s="155"/>
    </row>
    <row r="836" spans="1:60" outlineLevel="1" x14ac:dyDescent="0.2">
      <c r="A836" s="202"/>
      <c r="B836" s="169"/>
      <c r="C836" s="375"/>
      <c r="D836" s="376"/>
      <c r="E836" s="377"/>
      <c r="F836" s="378"/>
      <c r="G836" s="379"/>
      <c r="H836" s="184"/>
      <c r="I836" s="184"/>
      <c r="J836" s="184"/>
      <c r="K836" s="184"/>
      <c r="L836" s="185"/>
      <c r="M836" s="20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  <c r="AF836" s="155"/>
      <c r="AG836" s="155"/>
      <c r="AH836" s="155"/>
      <c r="AI836" s="155"/>
      <c r="AJ836" s="155"/>
      <c r="AK836" s="155"/>
      <c r="AL836" s="155"/>
      <c r="AM836" s="155"/>
      <c r="AN836" s="155"/>
      <c r="AO836" s="155"/>
      <c r="AP836" s="155"/>
      <c r="AQ836" s="155"/>
      <c r="AR836" s="155"/>
      <c r="AS836" s="155"/>
      <c r="AT836" s="155"/>
      <c r="AU836" s="155"/>
      <c r="AV836" s="155"/>
      <c r="AW836" s="155"/>
      <c r="AX836" s="155"/>
      <c r="AY836" s="155"/>
      <c r="AZ836" s="155"/>
      <c r="BA836" s="155"/>
      <c r="BB836" s="155"/>
      <c r="BC836" s="155"/>
      <c r="BD836" s="155"/>
      <c r="BE836" s="155"/>
      <c r="BF836" s="155"/>
      <c r="BG836" s="155"/>
      <c r="BH836" s="155"/>
    </row>
    <row r="837" spans="1:60" outlineLevel="1" x14ac:dyDescent="0.2">
      <c r="A837" s="203">
        <v>101</v>
      </c>
      <c r="B837" s="168" t="s">
        <v>565</v>
      </c>
      <c r="C837" s="189" t="s">
        <v>566</v>
      </c>
      <c r="D837" s="171" t="s">
        <v>1139</v>
      </c>
      <c r="E837" s="177">
        <v>23</v>
      </c>
      <c r="F837" s="186">
        <v>0</v>
      </c>
      <c r="G837" s="184">
        <f>ROUND(E837*F837,2)</f>
        <v>0</v>
      </c>
      <c r="H837" s="184">
        <v>21</v>
      </c>
      <c r="I837" s="184">
        <f>G837*(1+H837/100)</f>
        <v>0</v>
      </c>
      <c r="J837" s="184">
        <v>1.1999999999999999E-3</v>
      </c>
      <c r="K837" s="184">
        <f>ROUND(E837*J837,2)</f>
        <v>0.03</v>
      </c>
      <c r="L837" s="185" t="s">
        <v>563</v>
      </c>
      <c r="M837" s="205" t="s">
        <v>1131</v>
      </c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 t="s">
        <v>1132</v>
      </c>
      <c r="AF837" s="155"/>
      <c r="AG837" s="155"/>
      <c r="AH837" s="155"/>
      <c r="AI837" s="155"/>
      <c r="AJ837" s="155"/>
      <c r="AK837" s="155"/>
      <c r="AL837" s="155"/>
      <c r="AM837" s="155">
        <v>21</v>
      </c>
      <c r="AN837" s="155"/>
      <c r="AO837" s="155"/>
      <c r="AP837" s="155"/>
      <c r="AQ837" s="155"/>
      <c r="AR837" s="155"/>
      <c r="AS837" s="155"/>
      <c r="AT837" s="155"/>
      <c r="AU837" s="155"/>
      <c r="AV837" s="155"/>
      <c r="AW837" s="155"/>
      <c r="AX837" s="155"/>
      <c r="AY837" s="155"/>
      <c r="AZ837" s="155"/>
      <c r="BA837" s="155"/>
      <c r="BB837" s="155"/>
      <c r="BC837" s="155"/>
      <c r="BD837" s="155"/>
      <c r="BE837" s="155"/>
      <c r="BF837" s="155"/>
      <c r="BG837" s="155"/>
      <c r="BH837" s="155"/>
    </row>
    <row r="838" spans="1:60" outlineLevel="1" x14ac:dyDescent="0.2">
      <c r="A838" s="202"/>
      <c r="B838" s="169"/>
      <c r="C838" s="190" t="s">
        <v>567</v>
      </c>
      <c r="D838" s="172"/>
      <c r="E838" s="178">
        <v>23</v>
      </c>
      <c r="F838" s="184"/>
      <c r="G838" s="184"/>
      <c r="H838" s="184"/>
      <c r="I838" s="184"/>
      <c r="J838" s="184"/>
      <c r="K838" s="184"/>
      <c r="L838" s="185"/>
      <c r="M838" s="20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  <c r="AF838" s="155"/>
      <c r="AG838" s="155"/>
      <c r="AH838" s="155"/>
      <c r="AI838" s="155"/>
      <c r="AJ838" s="155"/>
      <c r="AK838" s="155"/>
      <c r="AL838" s="155"/>
      <c r="AM838" s="155"/>
      <c r="AN838" s="155"/>
      <c r="AO838" s="155"/>
      <c r="AP838" s="155"/>
      <c r="AQ838" s="155"/>
      <c r="AR838" s="155"/>
      <c r="AS838" s="155"/>
      <c r="AT838" s="155"/>
      <c r="AU838" s="155"/>
      <c r="AV838" s="155"/>
      <c r="AW838" s="155"/>
      <c r="AX838" s="155"/>
      <c r="AY838" s="155"/>
      <c r="AZ838" s="155"/>
      <c r="BA838" s="155"/>
      <c r="BB838" s="155"/>
      <c r="BC838" s="155"/>
      <c r="BD838" s="155"/>
      <c r="BE838" s="155"/>
      <c r="BF838" s="155"/>
      <c r="BG838" s="155"/>
      <c r="BH838" s="155"/>
    </row>
    <row r="839" spans="1:60" outlineLevel="1" x14ac:dyDescent="0.2">
      <c r="A839" s="202"/>
      <c r="B839" s="169"/>
      <c r="C839" s="375"/>
      <c r="D839" s="376"/>
      <c r="E839" s="377"/>
      <c r="F839" s="378"/>
      <c r="G839" s="379"/>
      <c r="H839" s="184"/>
      <c r="I839" s="184"/>
      <c r="J839" s="184"/>
      <c r="K839" s="184"/>
      <c r="L839" s="185"/>
      <c r="M839" s="20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  <c r="AF839" s="155"/>
      <c r="AG839" s="155"/>
      <c r="AH839" s="155"/>
      <c r="AI839" s="155"/>
      <c r="AJ839" s="155"/>
      <c r="AK839" s="155"/>
      <c r="AL839" s="155"/>
      <c r="AM839" s="155"/>
      <c r="AN839" s="155"/>
      <c r="AO839" s="155"/>
      <c r="AP839" s="155"/>
      <c r="AQ839" s="155"/>
      <c r="AR839" s="155"/>
      <c r="AS839" s="155"/>
      <c r="AT839" s="155"/>
      <c r="AU839" s="155"/>
      <c r="AV839" s="155"/>
      <c r="AW839" s="155"/>
      <c r="AX839" s="155"/>
      <c r="AY839" s="155"/>
      <c r="AZ839" s="155"/>
      <c r="BA839" s="155"/>
      <c r="BB839" s="155"/>
      <c r="BC839" s="155"/>
      <c r="BD839" s="155"/>
      <c r="BE839" s="155"/>
      <c r="BF839" s="155"/>
      <c r="BG839" s="155"/>
      <c r="BH839" s="155"/>
    </row>
    <row r="840" spans="1:60" outlineLevel="1" x14ac:dyDescent="0.2">
      <c r="A840" s="203">
        <v>102</v>
      </c>
      <c r="B840" s="168" t="s">
        <v>568</v>
      </c>
      <c r="C840" s="189" t="s">
        <v>569</v>
      </c>
      <c r="D840" s="171" t="s">
        <v>1139</v>
      </c>
      <c r="E840" s="177">
        <v>2</v>
      </c>
      <c r="F840" s="186">
        <v>0</v>
      </c>
      <c r="G840" s="184">
        <f>ROUND(E840*F840,2)</f>
        <v>0</v>
      </c>
      <c r="H840" s="184">
        <v>21</v>
      </c>
      <c r="I840" s="184">
        <f>G840*(1+H840/100)</f>
        <v>0</v>
      </c>
      <c r="J840" s="184">
        <v>1.4E-2</v>
      </c>
      <c r="K840" s="184">
        <f>ROUND(E840*J840,2)</f>
        <v>0.03</v>
      </c>
      <c r="L840" s="185"/>
      <c r="M840" s="205" t="s">
        <v>128</v>
      </c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 t="s">
        <v>129</v>
      </c>
      <c r="AF840" s="155"/>
      <c r="AG840" s="155"/>
      <c r="AH840" s="155"/>
      <c r="AI840" s="155"/>
      <c r="AJ840" s="155"/>
      <c r="AK840" s="155"/>
      <c r="AL840" s="155"/>
      <c r="AM840" s="155">
        <v>21</v>
      </c>
      <c r="AN840" s="155"/>
      <c r="AO840" s="155"/>
      <c r="AP840" s="155"/>
      <c r="AQ840" s="155"/>
      <c r="AR840" s="155"/>
      <c r="AS840" s="155"/>
      <c r="AT840" s="155"/>
      <c r="AU840" s="155"/>
      <c r="AV840" s="155"/>
      <c r="AW840" s="155"/>
      <c r="AX840" s="155"/>
      <c r="AY840" s="155"/>
      <c r="AZ840" s="155"/>
      <c r="BA840" s="155"/>
      <c r="BB840" s="155"/>
      <c r="BC840" s="155"/>
      <c r="BD840" s="155"/>
      <c r="BE840" s="155"/>
      <c r="BF840" s="155"/>
      <c r="BG840" s="155"/>
      <c r="BH840" s="155"/>
    </row>
    <row r="841" spans="1:60" outlineLevel="1" x14ac:dyDescent="0.2">
      <c r="A841" s="202"/>
      <c r="B841" s="169"/>
      <c r="C841" s="375"/>
      <c r="D841" s="376"/>
      <c r="E841" s="377"/>
      <c r="F841" s="378"/>
      <c r="G841" s="379"/>
      <c r="H841" s="184"/>
      <c r="I841" s="184"/>
      <c r="J841" s="184"/>
      <c r="K841" s="184"/>
      <c r="L841" s="185"/>
      <c r="M841" s="20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  <c r="AF841" s="155"/>
      <c r="AG841" s="155"/>
      <c r="AH841" s="155"/>
      <c r="AI841" s="155"/>
      <c r="AJ841" s="155"/>
      <c r="AK841" s="155"/>
      <c r="AL841" s="155"/>
      <c r="AM841" s="155"/>
      <c r="AN841" s="155"/>
      <c r="AO841" s="155"/>
      <c r="AP841" s="155"/>
      <c r="AQ841" s="155"/>
      <c r="AR841" s="155"/>
      <c r="AS841" s="155"/>
      <c r="AT841" s="155"/>
      <c r="AU841" s="155"/>
      <c r="AV841" s="155"/>
      <c r="AW841" s="155"/>
      <c r="AX841" s="155"/>
      <c r="AY841" s="155"/>
      <c r="AZ841" s="155"/>
      <c r="BA841" s="155"/>
      <c r="BB841" s="155"/>
      <c r="BC841" s="155"/>
      <c r="BD841" s="155"/>
      <c r="BE841" s="155"/>
      <c r="BF841" s="155"/>
      <c r="BG841" s="155"/>
      <c r="BH841" s="155"/>
    </row>
    <row r="842" spans="1:60" outlineLevel="1" x14ac:dyDescent="0.2">
      <c r="A842" s="203">
        <v>103</v>
      </c>
      <c r="B842" s="168" t="s">
        <v>570</v>
      </c>
      <c r="C842" s="189" t="s">
        <v>571</v>
      </c>
      <c r="D842" s="171" t="s">
        <v>1139</v>
      </c>
      <c r="E842" s="177">
        <v>4</v>
      </c>
      <c r="F842" s="186">
        <v>0</v>
      </c>
      <c r="G842" s="184">
        <f>ROUND(E842*F842,2)</f>
        <v>0</v>
      </c>
      <c r="H842" s="184">
        <v>21</v>
      </c>
      <c r="I842" s="184">
        <f>G842*(1+H842/100)</f>
        <v>0</v>
      </c>
      <c r="J842" s="184">
        <v>7.1000000000000004E-3</v>
      </c>
      <c r="K842" s="184">
        <f>ROUND(E842*J842,2)</f>
        <v>0.03</v>
      </c>
      <c r="L842" s="185"/>
      <c r="M842" s="205" t="s">
        <v>128</v>
      </c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 t="s">
        <v>129</v>
      </c>
      <c r="AF842" s="155"/>
      <c r="AG842" s="155"/>
      <c r="AH842" s="155"/>
      <c r="AI842" s="155"/>
      <c r="AJ842" s="155"/>
      <c r="AK842" s="155"/>
      <c r="AL842" s="155"/>
      <c r="AM842" s="155">
        <v>21</v>
      </c>
      <c r="AN842" s="155"/>
      <c r="AO842" s="155"/>
      <c r="AP842" s="155"/>
      <c r="AQ842" s="155"/>
      <c r="AR842" s="155"/>
      <c r="AS842" s="155"/>
      <c r="AT842" s="155"/>
      <c r="AU842" s="155"/>
      <c r="AV842" s="155"/>
      <c r="AW842" s="155"/>
      <c r="AX842" s="155"/>
      <c r="AY842" s="155"/>
      <c r="AZ842" s="155"/>
      <c r="BA842" s="155"/>
      <c r="BB842" s="155"/>
      <c r="BC842" s="155"/>
      <c r="BD842" s="155"/>
      <c r="BE842" s="155"/>
      <c r="BF842" s="155"/>
      <c r="BG842" s="155"/>
      <c r="BH842" s="155"/>
    </row>
    <row r="843" spans="1:60" outlineLevel="1" x14ac:dyDescent="0.2">
      <c r="A843" s="202"/>
      <c r="B843" s="169"/>
      <c r="C843" s="375"/>
      <c r="D843" s="376"/>
      <c r="E843" s="377"/>
      <c r="F843" s="378"/>
      <c r="G843" s="379"/>
      <c r="H843" s="184"/>
      <c r="I843" s="184"/>
      <c r="J843" s="184"/>
      <c r="K843" s="184"/>
      <c r="L843" s="185"/>
      <c r="M843" s="20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  <c r="AF843" s="155"/>
      <c r="AG843" s="155"/>
      <c r="AH843" s="155"/>
      <c r="AI843" s="155"/>
      <c r="AJ843" s="155"/>
      <c r="AK843" s="155"/>
      <c r="AL843" s="155"/>
      <c r="AM843" s="155"/>
      <c r="AN843" s="155"/>
      <c r="AO843" s="155"/>
      <c r="AP843" s="155"/>
      <c r="AQ843" s="155"/>
      <c r="AR843" s="155"/>
      <c r="AS843" s="155"/>
      <c r="AT843" s="155"/>
      <c r="AU843" s="155"/>
      <c r="AV843" s="155"/>
      <c r="AW843" s="155"/>
      <c r="AX843" s="155"/>
      <c r="AY843" s="155"/>
      <c r="AZ843" s="155"/>
      <c r="BA843" s="155"/>
      <c r="BB843" s="155"/>
      <c r="BC843" s="155"/>
      <c r="BD843" s="155"/>
      <c r="BE843" s="155"/>
      <c r="BF843" s="155"/>
      <c r="BG843" s="155"/>
      <c r="BH843" s="155"/>
    </row>
    <row r="844" spans="1:60" outlineLevel="1" x14ac:dyDescent="0.2">
      <c r="A844" s="203">
        <v>104</v>
      </c>
      <c r="B844" s="168" t="s">
        <v>572</v>
      </c>
      <c r="C844" s="189" t="s">
        <v>573</v>
      </c>
      <c r="D844" s="171" t="s">
        <v>1139</v>
      </c>
      <c r="E844" s="177">
        <v>12</v>
      </c>
      <c r="F844" s="186">
        <v>0</v>
      </c>
      <c r="G844" s="184">
        <f>ROUND(E844*F844,2)</f>
        <v>0</v>
      </c>
      <c r="H844" s="184">
        <v>21</v>
      </c>
      <c r="I844" s="184">
        <f>G844*(1+H844/100)</f>
        <v>0</v>
      </c>
      <c r="J844" s="184">
        <v>1.2999999999999999E-2</v>
      </c>
      <c r="K844" s="184">
        <f>ROUND(E844*J844,2)</f>
        <v>0.16</v>
      </c>
      <c r="L844" s="185"/>
      <c r="M844" s="205" t="s">
        <v>128</v>
      </c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 t="s">
        <v>129</v>
      </c>
      <c r="AF844" s="155"/>
      <c r="AG844" s="155"/>
      <c r="AH844" s="155"/>
      <c r="AI844" s="155"/>
      <c r="AJ844" s="155"/>
      <c r="AK844" s="155"/>
      <c r="AL844" s="155"/>
      <c r="AM844" s="155">
        <v>21</v>
      </c>
      <c r="AN844" s="155"/>
      <c r="AO844" s="155"/>
      <c r="AP844" s="155"/>
      <c r="AQ844" s="155"/>
      <c r="AR844" s="155"/>
      <c r="AS844" s="155"/>
      <c r="AT844" s="155"/>
      <c r="AU844" s="155"/>
      <c r="AV844" s="155"/>
      <c r="AW844" s="155"/>
      <c r="AX844" s="155"/>
      <c r="AY844" s="155"/>
      <c r="AZ844" s="155"/>
      <c r="BA844" s="155"/>
      <c r="BB844" s="155"/>
      <c r="BC844" s="155"/>
      <c r="BD844" s="155"/>
      <c r="BE844" s="155"/>
      <c r="BF844" s="155"/>
      <c r="BG844" s="155"/>
      <c r="BH844" s="155"/>
    </row>
    <row r="845" spans="1:60" outlineLevel="1" x14ac:dyDescent="0.2">
      <c r="A845" s="202"/>
      <c r="B845" s="169"/>
      <c r="C845" s="375"/>
      <c r="D845" s="376"/>
      <c r="E845" s="377"/>
      <c r="F845" s="378"/>
      <c r="G845" s="379"/>
      <c r="H845" s="184"/>
      <c r="I845" s="184"/>
      <c r="J845" s="184"/>
      <c r="K845" s="184"/>
      <c r="L845" s="185"/>
      <c r="M845" s="20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  <c r="AF845" s="155"/>
      <c r="AG845" s="155"/>
      <c r="AH845" s="155"/>
      <c r="AI845" s="155"/>
      <c r="AJ845" s="155"/>
      <c r="AK845" s="155"/>
      <c r="AL845" s="155"/>
      <c r="AM845" s="155"/>
      <c r="AN845" s="155"/>
      <c r="AO845" s="155"/>
      <c r="AP845" s="155"/>
      <c r="AQ845" s="155"/>
      <c r="AR845" s="155"/>
      <c r="AS845" s="155"/>
      <c r="AT845" s="155"/>
      <c r="AU845" s="155"/>
      <c r="AV845" s="155"/>
      <c r="AW845" s="155"/>
      <c r="AX845" s="155"/>
      <c r="AY845" s="155"/>
      <c r="AZ845" s="155"/>
      <c r="BA845" s="155"/>
      <c r="BB845" s="155"/>
      <c r="BC845" s="155"/>
      <c r="BD845" s="155"/>
      <c r="BE845" s="155"/>
      <c r="BF845" s="155"/>
      <c r="BG845" s="155"/>
      <c r="BH845" s="155"/>
    </row>
    <row r="846" spans="1:60" outlineLevel="1" x14ac:dyDescent="0.2">
      <c r="A846" s="203">
        <v>105</v>
      </c>
      <c r="B846" s="168" t="s">
        <v>574</v>
      </c>
      <c r="C846" s="189" t="s">
        <v>575</v>
      </c>
      <c r="D846" s="171" t="s">
        <v>1139</v>
      </c>
      <c r="E846" s="177">
        <v>1</v>
      </c>
      <c r="F846" s="186">
        <v>0</v>
      </c>
      <c r="G846" s="184">
        <f>ROUND(E846*F846,2)</f>
        <v>0</v>
      </c>
      <c r="H846" s="184">
        <v>21</v>
      </c>
      <c r="I846" s="184">
        <f>G846*(1+H846/100)</f>
        <v>0</v>
      </c>
      <c r="J846" s="184">
        <v>4.6899999999999997E-2</v>
      </c>
      <c r="K846" s="184">
        <f>ROUND(E846*J846,2)</f>
        <v>0.05</v>
      </c>
      <c r="L846" s="185"/>
      <c r="M846" s="205" t="s">
        <v>128</v>
      </c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 t="s">
        <v>129</v>
      </c>
      <c r="AF846" s="155"/>
      <c r="AG846" s="155"/>
      <c r="AH846" s="155"/>
      <c r="AI846" s="155"/>
      <c r="AJ846" s="155"/>
      <c r="AK846" s="155"/>
      <c r="AL846" s="155"/>
      <c r="AM846" s="155">
        <v>21</v>
      </c>
      <c r="AN846" s="155"/>
      <c r="AO846" s="155"/>
      <c r="AP846" s="155"/>
      <c r="AQ846" s="155"/>
      <c r="AR846" s="155"/>
      <c r="AS846" s="155"/>
      <c r="AT846" s="155"/>
      <c r="AU846" s="155"/>
      <c r="AV846" s="155"/>
      <c r="AW846" s="155"/>
      <c r="AX846" s="155"/>
      <c r="AY846" s="155"/>
      <c r="AZ846" s="155"/>
      <c r="BA846" s="155"/>
      <c r="BB846" s="155"/>
      <c r="BC846" s="155"/>
      <c r="BD846" s="155"/>
      <c r="BE846" s="155"/>
      <c r="BF846" s="155"/>
      <c r="BG846" s="155"/>
      <c r="BH846" s="155"/>
    </row>
    <row r="847" spans="1:60" outlineLevel="1" x14ac:dyDescent="0.2">
      <c r="A847" s="202"/>
      <c r="B847" s="169"/>
      <c r="C847" s="375"/>
      <c r="D847" s="376"/>
      <c r="E847" s="377"/>
      <c r="F847" s="378"/>
      <c r="G847" s="379"/>
      <c r="H847" s="184"/>
      <c r="I847" s="184"/>
      <c r="J847" s="184"/>
      <c r="K847" s="184"/>
      <c r="L847" s="185"/>
      <c r="M847" s="20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  <c r="AF847" s="155"/>
      <c r="AG847" s="155"/>
      <c r="AH847" s="155"/>
      <c r="AI847" s="155"/>
      <c r="AJ847" s="155"/>
      <c r="AK847" s="155"/>
      <c r="AL847" s="155"/>
      <c r="AM847" s="155"/>
      <c r="AN847" s="155"/>
      <c r="AO847" s="155"/>
      <c r="AP847" s="155"/>
      <c r="AQ847" s="155"/>
      <c r="AR847" s="155"/>
      <c r="AS847" s="155"/>
      <c r="AT847" s="155"/>
      <c r="AU847" s="155"/>
      <c r="AV847" s="155"/>
      <c r="AW847" s="155"/>
      <c r="AX847" s="155"/>
      <c r="AY847" s="155"/>
      <c r="AZ847" s="155"/>
      <c r="BA847" s="155"/>
      <c r="BB847" s="155"/>
      <c r="BC847" s="155"/>
      <c r="BD847" s="155"/>
      <c r="BE847" s="155"/>
      <c r="BF847" s="155"/>
      <c r="BG847" s="155"/>
      <c r="BH847" s="155"/>
    </row>
    <row r="848" spans="1:60" ht="22.5" outlineLevel="1" x14ac:dyDescent="0.2">
      <c r="A848" s="203">
        <v>106</v>
      </c>
      <c r="B848" s="168" t="s">
        <v>576</v>
      </c>
      <c r="C848" s="189" t="s">
        <v>577</v>
      </c>
      <c r="D848" s="171" t="s">
        <v>1139</v>
      </c>
      <c r="E848" s="177">
        <v>3</v>
      </c>
      <c r="F848" s="186">
        <v>0</v>
      </c>
      <c r="G848" s="184">
        <f>ROUND(E848*F848,2)</f>
        <v>0</v>
      </c>
      <c r="H848" s="184">
        <v>21</v>
      </c>
      <c r="I848" s="184">
        <f>G848*(1+H848/100)</f>
        <v>0</v>
      </c>
      <c r="J848" s="184">
        <v>3.6900000000000002E-2</v>
      </c>
      <c r="K848" s="184">
        <f>ROUND(E848*J848,2)</f>
        <v>0.11</v>
      </c>
      <c r="L848" s="185"/>
      <c r="M848" s="205" t="s">
        <v>128</v>
      </c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 t="s">
        <v>129</v>
      </c>
      <c r="AF848" s="155"/>
      <c r="AG848" s="155"/>
      <c r="AH848" s="155"/>
      <c r="AI848" s="155"/>
      <c r="AJ848" s="155"/>
      <c r="AK848" s="155"/>
      <c r="AL848" s="155"/>
      <c r="AM848" s="155">
        <v>21</v>
      </c>
      <c r="AN848" s="155"/>
      <c r="AO848" s="155"/>
      <c r="AP848" s="155"/>
      <c r="AQ848" s="155"/>
      <c r="AR848" s="155"/>
      <c r="AS848" s="155"/>
      <c r="AT848" s="155"/>
      <c r="AU848" s="155"/>
      <c r="AV848" s="155"/>
      <c r="AW848" s="155"/>
      <c r="AX848" s="155"/>
      <c r="AY848" s="155"/>
      <c r="AZ848" s="155"/>
      <c r="BA848" s="155"/>
      <c r="BB848" s="155"/>
      <c r="BC848" s="155"/>
      <c r="BD848" s="155"/>
      <c r="BE848" s="155"/>
      <c r="BF848" s="155"/>
      <c r="BG848" s="155"/>
      <c r="BH848" s="155"/>
    </row>
    <row r="849" spans="1:60" outlineLevel="1" x14ac:dyDescent="0.2">
      <c r="A849" s="202"/>
      <c r="B849" s="169"/>
      <c r="C849" s="396" t="s">
        <v>578</v>
      </c>
      <c r="D849" s="397"/>
      <c r="E849" s="398"/>
      <c r="F849" s="399"/>
      <c r="G849" s="400"/>
      <c r="H849" s="184"/>
      <c r="I849" s="184"/>
      <c r="J849" s="184"/>
      <c r="K849" s="184"/>
      <c r="L849" s="185"/>
      <c r="M849" s="20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  <c r="AF849" s="155"/>
      <c r="AG849" s="155"/>
      <c r="AH849" s="155"/>
      <c r="AI849" s="155"/>
      <c r="AJ849" s="155"/>
      <c r="AK849" s="155"/>
      <c r="AL849" s="155"/>
      <c r="AM849" s="155"/>
      <c r="AN849" s="155"/>
      <c r="AO849" s="155"/>
      <c r="AP849" s="155"/>
      <c r="AQ849" s="155"/>
      <c r="AR849" s="155"/>
      <c r="AS849" s="155"/>
      <c r="AT849" s="155"/>
      <c r="AU849" s="155"/>
      <c r="AV849" s="155"/>
      <c r="AW849" s="155"/>
      <c r="AX849" s="155"/>
      <c r="AY849" s="155"/>
      <c r="AZ849" s="155"/>
      <c r="BA849" s="160" t="str">
        <f>C849</f>
        <v>Kování: activPilot</v>
      </c>
      <c r="BB849" s="155"/>
      <c r="BC849" s="155"/>
      <c r="BD849" s="155"/>
      <c r="BE849" s="155"/>
      <c r="BF849" s="155"/>
      <c r="BG849" s="155"/>
      <c r="BH849" s="155"/>
    </row>
    <row r="850" spans="1:60" outlineLevel="1" x14ac:dyDescent="0.2">
      <c r="A850" s="202"/>
      <c r="B850" s="169"/>
      <c r="C850" s="396" t="s">
        <v>579</v>
      </c>
      <c r="D850" s="397"/>
      <c r="E850" s="398"/>
      <c r="F850" s="399"/>
      <c r="G850" s="400"/>
      <c r="H850" s="184"/>
      <c r="I850" s="184"/>
      <c r="J850" s="184"/>
      <c r="K850" s="184"/>
      <c r="L850" s="185"/>
      <c r="M850" s="20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  <c r="AF850" s="155"/>
      <c r="AG850" s="155"/>
      <c r="AH850" s="155"/>
      <c r="AI850" s="155"/>
      <c r="AJ850" s="155"/>
      <c r="AK850" s="155"/>
      <c r="AL850" s="155"/>
      <c r="AM850" s="155"/>
      <c r="AN850" s="155"/>
      <c r="AO850" s="155"/>
      <c r="AP850" s="155"/>
      <c r="AQ850" s="155"/>
      <c r="AR850" s="155"/>
      <c r="AS850" s="155"/>
      <c r="AT850" s="155"/>
      <c r="AU850" s="155"/>
      <c r="AV850" s="155"/>
      <c r="AW850" s="155"/>
      <c r="AX850" s="155"/>
      <c r="AY850" s="155"/>
      <c r="AZ850" s="155"/>
      <c r="BA850" s="160" t="str">
        <f>C850</f>
        <v>Sklo: Planib.TOP4mm-16-Flouat-A.U-1,1</v>
      </c>
      <c r="BB850" s="155"/>
      <c r="BC850" s="155"/>
      <c r="BD850" s="155"/>
      <c r="BE850" s="155"/>
      <c r="BF850" s="155"/>
      <c r="BG850" s="155"/>
      <c r="BH850" s="155"/>
    </row>
    <row r="851" spans="1:60" outlineLevel="1" x14ac:dyDescent="0.2">
      <c r="A851" s="202"/>
      <c r="B851" s="169"/>
      <c r="C851" s="396" t="s">
        <v>580</v>
      </c>
      <c r="D851" s="397"/>
      <c r="E851" s="398"/>
      <c r="F851" s="399"/>
      <c r="G851" s="400"/>
      <c r="H851" s="184"/>
      <c r="I851" s="184"/>
      <c r="J851" s="184"/>
      <c r="K851" s="184"/>
      <c r="L851" s="185"/>
      <c r="M851" s="20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  <c r="AF851" s="155"/>
      <c r="AG851" s="155"/>
      <c r="AH851" s="155"/>
      <c r="AI851" s="155"/>
      <c r="AJ851" s="155"/>
      <c r="AK851" s="155"/>
      <c r="AL851" s="155"/>
      <c r="AM851" s="155"/>
      <c r="AN851" s="155"/>
      <c r="AO851" s="155"/>
      <c r="AP851" s="155"/>
      <c r="AQ851" s="155"/>
      <c r="AR851" s="155"/>
      <c r="AS851" s="155"/>
      <c r="AT851" s="155"/>
      <c r="AU851" s="155"/>
      <c r="AV851" s="155"/>
      <c r="AW851" s="155"/>
      <c r="AX851" s="155"/>
      <c r="AY851" s="155"/>
      <c r="AZ851" s="155"/>
      <c r="BA851" s="160" t="str">
        <f>C851</f>
        <v xml:space="preserve">        Planib.TOP4mm-Flouat 4 mm-Argon</v>
      </c>
      <c r="BB851" s="155"/>
      <c r="BC851" s="155"/>
      <c r="BD851" s="155"/>
      <c r="BE851" s="155"/>
      <c r="BF851" s="155"/>
      <c r="BG851" s="155"/>
      <c r="BH851" s="155"/>
    </row>
    <row r="852" spans="1:60" outlineLevel="1" x14ac:dyDescent="0.2">
      <c r="A852" s="202"/>
      <c r="B852" s="169"/>
      <c r="C852" s="375"/>
      <c r="D852" s="376"/>
      <c r="E852" s="377"/>
      <c r="F852" s="378"/>
      <c r="G852" s="379"/>
      <c r="H852" s="184"/>
      <c r="I852" s="184"/>
      <c r="J852" s="184"/>
      <c r="K852" s="184"/>
      <c r="L852" s="185"/>
      <c r="M852" s="20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  <c r="AF852" s="155"/>
      <c r="AG852" s="155"/>
      <c r="AH852" s="155"/>
      <c r="AI852" s="155"/>
      <c r="AJ852" s="155"/>
      <c r="AK852" s="155"/>
      <c r="AL852" s="155"/>
      <c r="AM852" s="155"/>
      <c r="AN852" s="155"/>
      <c r="AO852" s="155"/>
      <c r="AP852" s="155"/>
      <c r="AQ852" s="155"/>
      <c r="AR852" s="155"/>
      <c r="AS852" s="155"/>
      <c r="AT852" s="155"/>
      <c r="AU852" s="155"/>
      <c r="AV852" s="155"/>
      <c r="AW852" s="155"/>
      <c r="AX852" s="155"/>
      <c r="AY852" s="155"/>
      <c r="AZ852" s="155"/>
      <c r="BA852" s="155"/>
      <c r="BB852" s="155"/>
      <c r="BC852" s="155"/>
      <c r="BD852" s="155"/>
      <c r="BE852" s="155"/>
      <c r="BF852" s="155"/>
      <c r="BG852" s="155"/>
      <c r="BH852" s="155"/>
    </row>
    <row r="853" spans="1:60" ht="22.5" outlineLevel="1" x14ac:dyDescent="0.2">
      <c r="A853" s="203">
        <v>107</v>
      </c>
      <c r="B853" s="168" t="s">
        <v>581</v>
      </c>
      <c r="C853" s="189" t="s">
        <v>582</v>
      </c>
      <c r="D853" s="171" t="s">
        <v>1139</v>
      </c>
      <c r="E853" s="177">
        <v>12</v>
      </c>
      <c r="F853" s="186">
        <v>0</v>
      </c>
      <c r="G853" s="184">
        <f>ROUND(E853*F853,2)</f>
        <v>0</v>
      </c>
      <c r="H853" s="184">
        <v>21</v>
      </c>
      <c r="I853" s="184">
        <f>G853*(1+H853/100)</f>
        <v>0</v>
      </c>
      <c r="J853" s="184">
        <v>3.6900000000000002E-2</v>
      </c>
      <c r="K853" s="184">
        <f>ROUND(E853*J853,2)</f>
        <v>0.44</v>
      </c>
      <c r="L853" s="185"/>
      <c r="M853" s="205" t="s">
        <v>128</v>
      </c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 t="s">
        <v>129</v>
      </c>
      <c r="AF853" s="155"/>
      <c r="AG853" s="155"/>
      <c r="AH853" s="155"/>
      <c r="AI853" s="155"/>
      <c r="AJ853" s="155"/>
      <c r="AK853" s="155"/>
      <c r="AL853" s="155"/>
      <c r="AM853" s="155">
        <v>21</v>
      </c>
      <c r="AN853" s="155"/>
      <c r="AO853" s="155"/>
      <c r="AP853" s="155"/>
      <c r="AQ853" s="155"/>
      <c r="AR853" s="155"/>
      <c r="AS853" s="155"/>
      <c r="AT853" s="155"/>
      <c r="AU853" s="155"/>
      <c r="AV853" s="155"/>
      <c r="AW853" s="155"/>
      <c r="AX853" s="155"/>
      <c r="AY853" s="155"/>
      <c r="AZ853" s="155"/>
      <c r="BA853" s="155"/>
      <c r="BB853" s="155"/>
      <c r="BC853" s="155"/>
      <c r="BD853" s="155"/>
      <c r="BE853" s="155"/>
      <c r="BF853" s="155"/>
      <c r="BG853" s="155"/>
      <c r="BH853" s="155"/>
    </row>
    <row r="854" spans="1:60" outlineLevel="1" x14ac:dyDescent="0.2">
      <c r="A854" s="202"/>
      <c r="B854" s="169"/>
      <c r="C854" s="396" t="s">
        <v>578</v>
      </c>
      <c r="D854" s="397"/>
      <c r="E854" s="398"/>
      <c r="F854" s="399"/>
      <c r="G854" s="400"/>
      <c r="H854" s="184"/>
      <c r="I854" s="184"/>
      <c r="J854" s="184"/>
      <c r="K854" s="184"/>
      <c r="L854" s="185"/>
      <c r="M854" s="20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  <c r="AF854" s="155"/>
      <c r="AG854" s="155"/>
      <c r="AH854" s="155"/>
      <c r="AI854" s="155"/>
      <c r="AJ854" s="155"/>
      <c r="AK854" s="155"/>
      <c r="AL854" s="155"/>
      <c r="AM854" s="155"/>
      <c r="AN854" s="155"/>
      <c r="AO854" s="155"/>
      <c r="AP854" s="155"/>
      <c r="AQ854" s="155"/>
      <c r="AR854" s="155"/>
      <c r="AS854" s="155"/>
      <c r="AT854" s="155"/>
      <c r="AU854" s="155"/>
      <c r="AV854" s="155"/>
      <c r="AW854" s="155"/>
      <c r="AX854" s="155"/>
      <c r="AY854" s="155"/>
      <c r="AZ854" s="155"/>
      <c r="BA854" s="160" t="str">
        <f>C854</f>
        <v>Kování: activPilot</v>
      </c>
      <c r="BB854" s="155"/>
      <c r="BC854" s="155"/>
      <c r="BD854" s="155"/>
      <c r="BE854" s="155"/>
      <c r="BF854" s="155"/>
      <c r="BG854" s="155"/>
      <c r="BH854" s="155"/>
    </row>
    <row r="855" spans="1:60" outlineLevel="1" x14ac:dyDescent="0.2">
      <c r="A855" s="202"/>
      <c r="B855" s="169"/>
      <c r="C855" s="396" t="s">
        <v>579</v>
      </c>
      <c r="D855" s="397"/>
      <c r="E855" s="398"/>
      <c r="F855" s="399"/>
      <c r="G855" s="400"/>
      <c r="H855" s="184"/>
      <c r="I855" s="184"/>
      <c r="J855" s="184"/>
      <c r="K855" s="184"/>
      <c r="L855" s="185"/>
      <c r="M855" s="20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  <c r="AF855" s="155"/>
      <c r="AG855" s="155"/>
      <c r="AH855" s="155"/>
      <c r="AI855" s="155"/>
      <c r="AJ855" s="155"/>
      <c r="AK855" s="155"/>
      <c r="AL855" s="155"/>
      <c r="AM855" s="155"/>
      <c r="AN855" s="155"/>
      <c r="AO855" s="155"/>
      <c r="AP855" s="155"/>
      <c r="AQ855" s="155"/>
      <c r="AR855" s="155"/>
      <c r="AS855" s="155"/>
      <c r="AT855" s="155"/>
      <c r="AU855" s="155"/>
      <c r="AV855" s="155"/>
      <c r="AW855" s="155"/>
      <c r="AX855" s="155"/>
      <c r="AY855" s="155"/>
      <c r="AZ855" s="155"/>
      <c r="BA855" s="160" t="str">
        <f>C855</f>
        <v>Sklo: Planib.TOP4mm-16-Flouat-A.U-1,1</v>
      </c>
      <c r="BB855" s="155"/>
      <c r="BC855" s="155"/>
      <c r="BD855" s="155"/>
      <c r="BE855" s="155"/>
      <c r="BF855" s="155"/>
      <c r="BG855" s="155"/>
      <c r="BH855" s="155"/>
    </row>
    <row r="856" spans="1:60" outlineLevel="1" x14ac:dyDescent="0.2">
      <c r="A856" s="202"/>
      <c r="B856" s="169"/>
      <c r="C856" s="396" t="s">
        <v>580</v>
      </c>
      <c r="D856" s="397"/>
      <c r="E856" s="398"/>
      <c r="F856" s="399"/>
      <c r="G856" s="400"/>
      <c r="H856" s="184"/>
      <c r="I856" s="184"/>
      <c r="J856" s="184"/>
      <c r="K856" s="184"/>
      <c r="L856" s="185"/>
      <c r="M856" s="20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  <c r="AF856" s="155"/>
      <c r="AG856" s="155"/>
      <c r="AH856" s="155"/>
      <c r="AI856" s="155"/>
      <c r="AJ856" s="155"/>
      <c r="AK856" s="155"/>
      <c r="AL856" s="155"/>
      <c r="AM856" s="155"/>
      <c r="AN856" s="155"/>
      <c r="AO856" s="155"/>
      <c r="AP856" s="155"/>
      <c r="AQ856" s="155"/>
      <c r="AR856" s="155"/>
      <c r="AS856" s="155"/>
      <c r="AT856" s="155"/>
      <c r="AU856" s="155"/>
      <c r="AV856" s="155"/>
      <c r="AW856" s="155"/>
      <c r="AX856" s="155"/>
      <c r="AY856" s="155"/>
      <c r="AZ856" s="155"/>
      <c r="BA856" s="160" t="str">
        <f>C856</f>
        <v xml:space="preserve">        Planib.TOP4mm-Flouat 4 mm-Argon</v>
      </c>
      <c r="BB856" s="155"/>
      <c r="BC856" s="155"/>
      <c r="BD856" s="155"/>
      <c r="BE856" s="155"/>
      <c r="BF856" s="155"/>
      <c r="BG856" s="155"/>
      <c r="BH856" s="155"/>
    </row>
    <row r="857" spans="1:60" outlineLevel="1" x14ac:dyDescent="0.2">
      <c r="A857" s="202"/>
      <c r="B857" s="169"/>
      <c r="C857" s="375"/>
      <c r="D857" s="376"/>
      <c r="E857" s="377"/>
      <c r="F857" s="378"/>
      <c r="G857" s="379"/>
      <c r="H857" s="184"/>
      <c r="I857" s="184"/>
      <c r="J857" s="184"/>
      <c r="K857" s="184"/>
      <c r="L857" s="185"/>
      <c r="M857" s="20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  <c r="AF857" s="155"/>
      <c r="AG857" s="155"/>
      <c r="AH857" s="155"/>
      <c r="AI857" s="155"/>
      <c r="AJ857" s="155"/>
      <c r="AK857" s="155"/>
      <c r="AL857" s="155"/>
      <c r="AM857" s="155"/>
      <c r="AN857" s="155"/>
      <c r="AO857" s="155"/>
      <c r="AP857" s="155"/>
      <c r="AQ857" s="155"/>
      <c r="AR857" s="155"/>
      <c r="AS857" s="155"/>
      <c r="AT857" s="155"/>
      <c r="AU857" s="155"/>
      <c r="AV857" s="155"/>
      <c r="AW857" s="155"/>
      <c r="AX857" s="155"/>
      <c r="AY857" s="155"/>
      <c r="AZ857" s="155"/>
      <c r="BA857" s="155"/>
      <c r="BB857" s="155"/>
      <c r="BC857" s="155"/>
      <c r="BD857" s="155"/>
      <c r="BE857" s="155"/>
      <c r="BF857" s="155"/>
      <c r="BG857" s="155"/>
      <c r="BH857" s="155"/>
    </row>
    <row r="858" spans="1:60" outlineLevel="1" x14ac:dyDescent="0.2">
      <c r="A858" s="203">
        <v>108</v>
      </c>
      <c r="B858" s="168" t="s">
        <v>583</v>
      </c>
      <c r="C858" s="189" t="s">
        <v>584</v>
      </c>
      <c r="D858" s="171" t="s">
        <v>1139</v>
      </c>
      <c r="E858" s="177">
        <v>8</v>
      </c>
      <c r="F858" s="186">
        <v>0</v>
      </c>
      <c r="G858" s="184">
        <f>ROUND(E858*F858,2)</f>
        <v>0</v>
      </c>
      <c r="H858" s="184">
        <v>21</v>
      </c>
      <c r="I858" s="184">
        <f>G858*(1+H858/100)</f>
        <v>0</v>
      </c>
      <c r="J858" s="184">
        <v>3.9899999999999998E-2</v>
      </c>
      <c r="K858" s="184">
        <f>ROUND(E858*J858,2)</f>
        <v>0.32</v>
      </c>
      <c r="L858" s="185"/>
      <c r="M858" s="205" t="s">
        <v>128</v>
      </c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 t="s">
        <v>129</v>
      </c>
      <c r="AF858" s="155"/>
      <c r="AG858" s="155"/>
      <c r="AH858" s="155"/>
      <c r="AI858" s="155"/>
      <c r="AJ858" s="155"/>
      <c r="AK858" s="155"/>
      <c r="AL858" s="155"/>
      <c r="AM858" s="155">
        <v>21</v>
      </c>
      <c r="AN858" s="155"/>
      <c r="AO858" s="155"/>
      <c r="AP858" s="155"/>
      <c r="AQ858" s="155"/>
      <c r="AR858" s="155"/>
      <c r="AS858" s="155"/>
      <c r="AT858" s="155"/>
      <c r="AU858" s="155"/>
      <c r="AV858" s="155"/>
      <c r="AW858" s="155"/>
      <c r="AX858" s="155"/>
      <c r="AY858" s="155"/>
      <c r="AZ858" s="155"/>
      <c r="BA858" s="155"/>
      <c r="BB858" s="155"/>
      <c r="BC858" s="155"/>
      <c r="BD858" s="155"/>
      <c r="BE858" s="155"/>
      <c r="BF858" s="155"/>
      <c r="BG858" s="155"/>
      <c r="BH858" s="155"/>
    </row>
    <row r="859" spans="1:60" outlineLevel="1" x14ac:dyDescent="0.2">
      <c r="A859" s="202"/>
      <c r="B859" s="169"/>
      <c r="C859" s="375"/>
      <c r="D859" s="376"/>
      <c r="E859" s="377"/>
      <c r="F859" s="378"/>
      <c r="G859" s="379"/>
      <c r="H859" s="184"/>
      <c r="I859" s="184"/>
      <c r="J859" s="184"/>
      <c r="K859" s="184"/>
      <c r="L859" s="185"/>
      <c r="M859" s="20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  <c r="AF859" s="155"/>
      <c r="AG859" s="155"/>
      <c r="AH859" s="155"/>
      <c r="AI859" s="155"/>
      <c r="AJ859" s="155"/>
      <c r="AK859" s="155"/>
      <c r="AL859" s="155"/>
      <c r="AM859" s="155"/>
      <c r="AN859" s="155"/>
      <c r="AO859" s="155"/>
      <c r="AP859" s="155"/>
      <c r="AQ859" s="155"/>
      <c r="AR859" s="155"/>
      <c r="AS859" s="155"/>
      <c r="AT859" s="155"/>
      <c r="AU859" s="155"/>
      <c r="AV859" s="155"/>
      <c r="AW859" s="155"/>
      <c r="AX859" s="155"/>
      <c r="AY859" s="155"/>
      <c r="AZ859" s="155"/>
      <c r="BA859" s="155"/>
      <c r="BB859" s="155"/>
      <c r="BC859" s="155"/>
      <c r="BD859" s="155"/>
      <c r="BE859" s="155"/>
      <c r="BF859" s="155"/>
      <c r="BG859" s="155"/>
      <c r="BH859" s="155"/>
    </row>
    <row r="860" spans="1:60" outlineLevel="1" x14ac:dyDescent="0.2">
      <c r="A860" s="202"/>
      <c r="B860" s="369" t="s">
        <v>585</v>
      </c>
      <c r="C860" s="370"/>
      <c r="D860" s="371"/>
      <c r="E860" s="372"/>
      <c r="F860" s="373"/>
      <c r="G860" s="374"/>
      <c r="H860" s="184"/>
      <c r="I860" s="184"/>
      <c r="J860" s="184"/>
      <c r="K860" s="184"/>
      <c r="L860" s="185"/>
      <c r="M860" s="20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>
        <v>0</v>
      </c>
      <c r="AD860" s="155"/>
      <c r="AE860" s="155"/>
      <c r="AF860" s="155"/>
      <c r="AG860" s="155"/>
      <c r="AH860" s="155"/>
      <c r="AI860" s="155"/>
      <c r="AJ860" s="155"/>
      <c r="AK860" s="155"/>
      <c r="AL860" s="155"/>
      <c r="AM860" s="155"/>
      <c r="AN860" s="155"/>
      <c r="AO860" s="155"/>
      <c r="AP860" s="155"/>
      <c r="AQ860" s="155"/>
      <c r="AR860" s="155"/>
      <c r="AS860" s="155"/>
      <c r="AT860" s="155"/>
      <c r="AU860" s="155"/>
      <c r="AV860" s="155"/>
      <c r="AW860" s="155"/>
      <c r="AX860" s="155"/>
      <c r="AY860" s="155"/>
      <c r="AZ860" s="155"/>
      <c r="BA860" s="155"/>
      <c r="BB860" s="155"/>
      <c r="BC860" s="155"/>
      <c r="BD860" s="155"/>
      <c r="BE860" s="155"/>
      <c r="BF860" s="155"/>
      <c r="BG860" s="155"/>
      <c r="BH860" s="155"/>
    </row>
    <row r="861" spans="1:60" outlineLevel="1" x14ac:dyDescent="0.2">
      <c r="A861" s="202"/>
      <c r="B861" s="369" t="s">
        <v>521</v>
      </c>
      <c r="C861" s="370"/>
      <c r="D861" s="371"/>
      <c r="E861" s="372"/>
      <c r="F861" s="373"/>
      <c r="G861" s="374"/>
      <c r="H861" s="184"/>
      <c r="I861" s="184"/>
      <c r="J861" s="184"/>
      <c r="K861" s="184"/>
      <c r="L861" s="185"/>
      <c r="M861" s="20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 t="s">
        <v>1126</v>
      </c>
      <c r="AF861" s="155"/>
      <c r="AG861" s="155"/>
      <c r="AH861" s="155"/>
      <c r="AI861" s="155"/>
      <c r="AJ861" s="155"/>
      <c r="AK861" s="155"/>
      <c r="AL861" s="155"/>
      <c r="AM861" s="155"/>
      <c r="AN861" s="155"/>
      <c r="AO861" s="155"/>
      <c r="AP861" s="155"/>
      <c r="AQ861" s="155"/>
      <c r="AR861" s="155"/>
      <c r="AS861" s="155"/>
      <c r="AT861" s="155"/>
      <c r="AU861" s="155"/>
      <c r="AV861" s="155"/>
      <c r="AW861" s="155"/>
      <c r="AX861" s="155"/>
      <c r="AY861" s="155"/>
      <c r="AZ861" s="155"/>
      <c r="BA861" s="155"/>
      <c r="BB861" s="155"/>
      <c r="BC861" s="155"/>
      <c r="BD861" s="155"/>
      <c r="BE861" s="155"/>
      <c r="BF861" s="155"/>
      <c r="BG861" s="155"/>
      <c r="BH861" s="155"/>
    </row>
    <row r="862" spans="1:60" outlineLevel="1" x14ac:dyDescent="0.2">
      <c r="A862" s="203">
        <v>109</v>
      </c>
      <c r="B862" s="168" t="s">
        <v>586</v>
      </c>
      <c r="C862" s="189" t="s">
        <v>523</v>
      </c>
      <c r="D862" s="171" t="s">
        <v>524</v>
      </c>
      <c r="E862" s="177">
        <v>1760.8320000000001</v>
      </c>
      <c r="F862" s="186">
        <v>0</v>
      </c>
      <c r="G862" s="184">
        <f>ROUND(E862*F862,2)</f>
        <v>0</v>
      </c>
      <c r="H862" s="184">
        <v>21</v>
      </c>
      <c r="I862" s="184">
        <f>G862*(1+H862/100)</f>
        <v>0</v>
      </c>
      <c r="J862" s="184">
        <v>0</v>
      </c>
      <c r="K862" s="184">
        <f>ROUND(E862*J862,2)</f>
        <v>0</v>
      </c>
      <c r="L862" s="185" t="s">
        <v>563</v>
      </c>
      <c r="M862" s="205" t="s">
        <v>1131</v>
      </c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  <c r="AA862" s="155"/>
      <c r="AB862" s="155"/>
      <c r="AC862" s="155"/>
      <c r="AD862" s="155"/>
      <c r="AE862" s="155" t="s">
        <v>1132</v>
      </c>
      <c r="AF862" s="155"/>
      <c r="AG862" s="155"/>
      <c r="AH862" s="155"/>
      <c r="AI862" s="155"/>
      <c r="AJ862" s="155"/>
      <c r="AK862" s="155"/>
      <c r="AL862" s="155"/>
      <c r="AM862" s="155">
        <v>21</v>
      </c>
      <c r="AN862" s="155"/>
      <c r="AO862" s="155"/>
      <c r="AP862" s="155"/>
      <c r="AQ862" s="155"/>
      <c r="AR862" s="155"/>
      <c r="AS862" s="155"/>
      <c r="AT862" s="155"/>
      <c r="AU862" s="155"/>
      <c r="AV862" s="155"/>
      <c r="AW862" s="155"/>
      <c r="AX862" s="155"/>
      <c r="AY862" s="155"/>
      <c r="AZ862" s="155"/>
      <c r="BA862" s="155"/>
      <c r="BB862" s="155"/>
      <c r="BC862" s="155"/>
      <c r="BD862" s="155"/>
      <c r="BE862" s="155"/>
      <c r="BF862" s="155"/>
      <c r="BG862" s="155"/>
      <c r="BH862" s="155"/>
    </row>
    <row r="863" spans="1:60" outlineLevel="1" x14ac:dyDescent="0.2">
      <c r="A863" s="202"/>
      <c r="B863" s="169"/>
      <c r="C863" s="375"/>
      <c r="D863" s="376"/>
      <c r="E863" s="377"/>
      <c r="F863" s="378"/>
      <c r="G863" s="379"/>
      <c r="H863" s="184"/>
      <c r="I863" s="184"/>
      <c r="J863" s="184"/>
      <c r="K863" s="184"/>
      <c r="L863" s="185"/>
      <c r="M863" s="20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  <c r="AF863" s="155"/>
      <c r="AG863" s="155"/>
      <c r="AH863" s="155"/>
      <c r="AI863" s="155"/>
      <c r="AJ863" s="155"/>
      <c r="AK863" s="155"/>
      <c r="AL863" s="155"/>
      <c r="AM863" s="155"/>
      <c r="AN863" s="155"/>
      <c r="AO863" s="155"/>
      <c r="AP863" s="155"/>
      <c r="AQ863" s="155"/>
      <c r="AR863" s="155"/>
      <c r="AS863" s="155"/>
      <c r="AT863" s="155"/>
      <c r="AU863" s="155"/>
      <c r="AV863" s="155"/>
      <c r="AW863" s="155"/>
      <c r="AX863" s="155"/>
      <c r="AY863" s="155"/>
      <c r="AZ863" s="155"/>
      <c r="BA863" s="155"/>
      <c r="BB863" s="155"/>
      <c r="BC863" s="155"/>
      <c r="BD863" s="155"/>
      <c r="BE863" s="155"/>
      <c r="BF863" s="155"/>
      <c r="BG863" s="155"/>
      <c r="BH863" s="155"/>
    </row>
    <row r="864" spans="1:60" x14ac:dyDescent="0.2">
      <c r="A864" s="201" t="s">
        <v>1122</v>
      </c>
      <c r="B864" s="167" t="s">
        <v>1067</v>
      </c>
      <c r="C864" s="188" t="s">
        <v>1068</v>
      </c>
      <c r="D864" s="170"/>
      <c r="E864" s="176"/>
      <c r="F864" s="380">
        <f>SUM(G865:G900)</f>
        <v>0</v>
      </c>
      <c r="G864" s="381"/>
      <c r="H864" s="182"/>
      <c r="I864" s="182">
        <f>SUM(I865:I900)</f>
        <v>0</v>
      </c>
      <c r="J864" s="182"/>
      <c r="K864" s="182">
        <f>SUM(K865:K900)</f>
        <v>1.27</v>
      </c>
      <c r="L864" s="183"/>
      <c r="M864" s="204"/>
      <c r="AE864" t="s">
        <v>1123</v>
      </c>
    </row>
    <row r="865" spans="1:60" outlineLevel="1" x14ac:dyDescent="0.2">
      <c r="A865" s="202"/>
      <c r="B865" s="382" t="s">
        <v>587</v>
      </c>
      <c r="C865" s="383"/>
      <c r="D865" s="384"/>
      <c r="E865" s="385"/>
      <c r="F865" s="386"/>
      <c r="G865" s="387"/>
      <c r="H865" s="184"/>
      <c r="I865" s="184"/>
      <c r="J865" s="184"/>
      <c r="K865" s="184"/>
      <c r="L865" s="185"/>
      <c r="M865" s="20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  <c r="AA865" s="155"/>
      <c r="AB865" s="155"/>
      <c r="AC865" s="155">
        <v>0</v>
      </c>
      <c r="AD865" s="155"/>
      <c r="AE865" s="155"/>
      <c r="AF865" s="155"/>
      <c r="AG865" s="155"/>
      <c r="AH865" s="155"/>
      <c r="AI865" s="155"/>
      <c r="AJ865" s="155"/>
      <c r="AK865" s="155"/>
      <c r="AL865" s="155"/>
      <c r="AM865" s="155"/>
      <c r="AN865" s="155"/>
      <c r="AO865" s="155"/>
      <c r="AP865" s="155"/>
      <c r="AQ865" s="155"/>
      <c r="AR865" s="155"/>
      <c r="AS865" s="155"/>
      <c r="AT865" s="155"/>
      <c r="AU865" s="155"/>
      <c r="AV865" s="155"/>
      <c r="AW865" s="155"/>
      <c r="AX865" s="155"/>
      <c r="AY865" s="155"/>
      <c r="AZ865" s="155"/>
      <c r="BA865" s="155"/>
      <c r="BB865" s="155"/>
      <c r="BC865" s="155"/>
      <c r="BD865" s="155"/>
      <c r="BE865" s="155"/>
      <c r="BF865" s="155"/>
      <c r="BG865" s="155"/>
      <c r="BH865" s="155"/>
    </row>
    <row r="866" spans="1:60" outlineLevel="1" x14ac:dyDescent="0.2">
      <c r="A866" s="203">
        <v>110</v>
      </c>
      <c r="B866" s="168" t="s">
        <v>588</v>
      </c>
      <c r="C866" s="189" t="s">
        <v>589</v>
      </c>
      <c r="D866" s="171" t="s">
        <v>29</v>
      </c>
      <c r="E866" s="177">
        <v>17.55</v>
      </c>
      <c r="F866" s="186">
        <v>0</v>
      </c>
      <c r="G866" s="184">
        <f>ROUND(E866*F866,2)</f>
        <v>0</v>
      </c>
      <c r="H866" s="184">
        <v>21</v>
      </c>
      <c r="I866" s="184">
        <f>G866*(1+H866/100)</f>
        <v>0</v>
      </c>
      <c r="J866" s="184">
        <v>6.0000000000000002E-5</v>
      </c>
      <c r="K866" s="184">
        <f>ROUND(E866*J866,2)</f>
        <v>0</v>
      </c>
      <c r="L866" s="185" t="s">
        <v>413</v>
      </c>
      <c r="M866" s="205" t="s">
        <v>1131</v>
      </c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 t="s">
        <v>1132</v>
      </c>
      <c r="AF866" s="155"/>
      <c r="AG866" s="155"/>
      <c r="AH866" s="155"/>
      <c r="AI866" s="155"/>
      <c r="AJ866" s="155"/>
      <c r="AK866" s="155"/>
      <c r="AL866" s="155"/>
      <c r="AM866" s="155">
        <v>21</v>
      </c>
      <c r="AN866" s="155"/>
      <c r="AO866" s="155"/>
      <c r="AP866" s="155"/>
      <c r="AQ866" s="155"/>
      <c r="AR866" s="155"/>
      <c r="AS866" s="155"/>
      <c r="AT866" s="155"/>
      <c r="AU866" s="155"/>
      <c r="AV866" s="155"/>
      <c r="AW866" s="155"/>
      <c r="AX866" s="155"/>
      <c r="AY866" s="155"/>
      <c r="AZ866" s="155"/>
      <c r="BA866" s="155"/>
      <c r="BB866" s="155"/>
      <c r="BC866" s="155"/>
      <c r="BD866" s="155"/>
      <c r="BE866" s="155"/>
      <c r="BF866" s="155"/>
      <c r="BG866" s="155"/>
      <c r="BH866" s="155"/>
    </row>
    <row r="867" spans="1:60" outlineLevel="1" x14ac:dyDescent="0.2">
      <c r="A867" s="202"/>
      <c r="B867" s="169"/>
      <c r="C867" s="190" t="s">
        <v>590</v>
      </c>
      <c r="D867" s="172"/>
      <c r="E867" s="178">
        <v>4.7</v>
      </c>
      <c r="F867" s="184"/>
      <c r="G867" s="184"/>
      <c r="H867" s="184"/>
      <c r="I867" s="184"/>
      <c r="J867" s="184"/>
      <c r="K867" s="184"/>
      <c r="L867" s="185"/>
      <c r="M867" s="20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  <c r="AF867" s="155"/>
      <c r="AG867" s="155"/>
      <c r="AH867" s="155"/>
      <c r="AI867" s="155"/>
      <c r="AJ867" s="155"/>
      <c r="AK867" s="155"/>
      <c r="AL867" s="155"/>
      <c r="AM867" s="155"/>
      <c r="AN867" s="155"/>
      <c r="AO867" s="155"/>
      <c r="AP867" s="155"/>
      <c r="AQ867" s="155"/>
      <c r="AR867" s="155"/>
      <c r="AS867" s="155"/>
      <c r="AT867" s="155"/>
      <c r="AU867" s="155"/>
      <c r="AV867" s="155"/>
      <c r="AW867" s="155"/>
      <c r="AX867" s="155"/>
      <c r="AY867" s="155"/>
      <c r="AZ867" s="155"/>
      <c r="BA867" s="155"/>
      <c r="BB867" s="155"/>
      <c r="BC867" s="155"/>
      <c r="BD867" s="155"/>
      <c r="BE867" s="155"/>
      <c r="BF867" s="155"/>
      <c r="BG867" s="155"/>
      <c r="BH867" s="155"/>
    </row>
    <row r="868" spans="1:60" outlineLevel="1" x14ac:dyDescent="0.2">
      <c r="A868" s="202"/>
      <c r="B868" s="169"/>
      <c r="C868" s="190" t="s">
        <v>591</v>
      </c>
      <c r="D868" s="172"/>
      <c r="E868" s="178">
        <v>6.65</v>
      </c>
      <c r="F868" s="184"/>
      <c r="G868" s="184"/>
      <c r="H868" s="184"/>
      <c r="I868" s="184"/>
      <c r="J868" s="184"/>
      <c r="K868" s="184"/>
      <c r="L868" s="185"/>
      <c r="M868" s="20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  <c r="AF868" s="155"/>
      <c r="AG868" s="155"/>
      <c r="AH868" s="155"/>
      <c r="AI868" s="155"/>
      <c r="AJ868" s="155"/>
      <c r="AK868" s="155"/>
      <c r="AL868" s="155"/>
      <c r="AM868" s="155"/>
      <c r="AN868" s="155"/>
      <c r="AO868" s="155"/>
      <c r="AP868" s="155"/>
      <c r="AQ868" s="155"/>
      <c r="AR868" s="155"/>
      <c r="AS868" s="155"/>
      <c r="AT868" s="155"/>
      <c r="AU868" s="155"/>
      <c r="AV868" s="155"/>
      <c r="AW868" s="155"/>
      <c r="AX868" s="155"/>
      <c r="AY868" s="155"/>
      <c r="AZ868" s="155"/>
      <c r="BA868" s="155"/>
      <c r="BB868" s="155"/>
      <c r="BC868" s="155"/>
      <c r="BD868" s="155"/>
      <c r="BE868" s="155"/>
      <c r="BF868" s="155"/>
      <c r="BG868" s="155"/>
      <c r="BH868" s="155"/>
    </row>
    <row r="869" spans="1:60" outlineLevel="1" x14ac:dyDescent="0.2">
      <c r="A869" s="202"/>
      <c r="B869" s="169"/>
      <c r="C869" s="190" t="s">
        <v>592</v>
      </c>
      <c r="D869" s="172"/>
      <c r="E869" s="178">
        <v>3.3</v>
      </c>
      <c r="F869" s="184"/>
      <c r="G869" s="184"/>
      <c r="H869" s="184"/>
      <c r="I869" s="184"/>
      <c r="J869" s="184"/>
      <c r="K869" s="184"/>
      <c r="L869" s="185"/>
      <c r="M869" s="20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  <c r="AF869" s="155"/>
      <c r="AG869" s="155"/>
      <c r="AH869" s="155"/>
      <c r="AI869" s="155"/>
      <c r="AJ869" s="155"/>
      <c r="AK869" s="155"/>
      <c r="AL869" s="155"/>
      <c r="AM869" s="155"/>
      <c r="AN869" s="155"/>
      <c r="AO869" s="155"/>
      <c r="AP869" s="155"/>
      <c r="AQ869" s="155"/>
      <c r="AR869" s="155"/>
      <c r="AS869" s="155"/>
      <c r="AT869" s="155"/>
      <c r="AU869" s="155"/>
      <c r="AV869" s="155"/>
      <c r="AW869" s="155"/>
      <c r="AX869" s="155"/>
      <c r="AY869" s="155"/>
      <c r="AZ869" s="155"/>
      <c r="BA869" s="155"/>
      <c r="BB869" s="155"/>
      <c r="BC869" s="155"/>
      <c r="BD869" s="155"/>
      <c r="BE869" s="155"/>
      <c r="BF869" s="155"/>
      <c r="BG869" s="155"/>
      <c r="BH869" s="155"/>
    </row>
    <row r="870" spans="1:60" outlineLevel="1" x14ac:dyDescent="0.2">
      <c r="A870" s="202"/>
      <c r="B870" s="169"/>
      <c r="C870" s="190" t="s">
        <v>593</v>
      </c>
      <c r="D870" s="172"/>
      <c r="E870" s="178">
        <v>2.9</v>
      </c>
      <c r="F870" s="184"/>
      <c r="G870" s="184"/>
      <c r="H870" s="184"/>
      <c r="I870" s="184"/>
      <c r="J870" s="184"/>
      <c r="K870" s="184"/>
      <c r="L870" s="185"/>
      <c r="M870" s="20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  <c r="AF870" s="155"/>
      <c r="AG870" s="155"/>
      <c r="AH870" s="155"/>
      <c r="AI870" s="155"/>
      <c r="AJ870" s="155"/>
      <c r="AK870" s="155"/>
      <c r="AL870" s="155"/>
      <c r="AM870" s="155"/>
      <c r="AN870" s="155"/>
      <c r="AO870" s="155"/>
      <c r="AP870" s="155"/>
      <c r="AQ870" s="155"/>
      <c r="AR870" s="155"/>
      <c r="AS870" s="155"/>
      <c r="AT870" s="155"/>
      <c r="AU870" s="155"/>
      <c r="AV870" s="155"/>
      <c r="AW870" s="155"/>
      <c r="AX870" s="155"/>
      <c r="AY870" s="155"/>
      <c r="AZ870" s="155"/>
      <c r="BA870" s="155"/>
      <c r="BB870" s="155"/>
      <c r="BC870" s="155"/>
      <c r="BD870" s="155"/>
      <c r="BE870" s="155"/>
      <c r="BF870" s="155"/>
      <c r="BG870" s="155"/>
      <c r="BH870" s="155"/>
    </row>
    <row r="871" spans="1:60" outlineLevel="1" x14ac:dyDescent="0.2">
      <c r="A871" s="202"/>
      <c r="B871" s="169"/>
      <c r="C871" s="375"/>
      <c r="D871" s="376"/>
      <c r="E871" s="377"/>
      <c r="F871" s="378"/>
      <c r="G871" s="379"/>
      <c r="H871" s="184"/>
      <c r="I871" s="184"/>
      <c r="J871" s="184"/>
      <c r="K871" s="184"/>
      <c r="L871" s="185"/>
      <c r="M871" s="20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  <c r="AF871" s="155"/>
      <c r="AG871" s="155"/>
      <c r="AH871" s="155"/>
      <c r="AI871" s="155"/>
      <c r="AJ871" s="155"/>
      <c r="AK871" s="155"/>
      <c r="AL871" s="155"/>
      <c r="AM871" s="155"/>
      <c r="AN871" s="155"/>
      <c r="AO871" s="155"/>
      <c r="AP871" s="155"/>
      <c r="AQ871" s="155"/>
      <c r="AR871" s="155"/>
      <c r="AS871" s="155"/>
      <c r="AT871" s="155"/>
      <c r="AU871" s="155"/>
      <c r="AV871" s="155"/>
      <c r="AW871" s="155"/>
      <c r="AX871" s="155"/>
      <c r="AY871" s="155"/>
      <c r="AZ871" s="155"/>
      <c r="BA871" s="155"/>
      <c r="BB871" s="155"/>
      <c r="BC871" s="155"/>
      <c r="BD871" s="155"/>
      <c r="BE871" s="155"/>
      <c r="BF871" s="155"/>
      <c r="BG871" s="155"/>
      <c r="BH871" s="155"/>
    </row>
    <row r="872" spans="1:60" outlineLevel="1" x14ac:dyDescent="0.2">
      <c r="A872" s="202"/>
      <c r="B872" s="369" t="s">
        <v>594</v>
      </c>
      <c r="C872" s="370"/>
      <c r="D872" s="371"/>
      <c r="E872" s="372"/>
      <c r="F872" s="373"/>
      <c r="G872" s="374"/>
      <c r="H872" s="184"/>
      <c r="I872" s="184"/>
      <c r="J872" s="184"/>
      <c r="K872" s="184"/>
      <c r="L872" s="185"/>
      <c r="M872" s="20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>
        <v>0</v>
      </c>
      <c r="AD872" s="155"/>
      <c r="AE872" s="155"/>
      <c r="AF872" s="155"/>
      <c r="AG872" s="155"/>
      <c r="AH872" s="155"/>
      <c r="AI872" s="155"/>
      <c r="AJ872" s="155"/>
      <c r="AK872" s="155"/>
      <c r="AL872" s="155"/>
      <c r="AM872" s="155"/>
      <c r="AN872" s="155"/>
      <c r="AO872" s="155"/>
      <c r="AP872" s="155"/>
      <c r="AQ872" s="155"/>
      <c r="AR872" s="155"/>
      <c r="AS872" s="155"/>
      <c r="AT872" s="155"/>
      <c r="AU872" s="155"/>
      <c r="AV872" s="155"/>
      <c r="AW872" s="155"/>
      <c r="AX872" s="155"/>
      <c r="AY872" s="155"/>
      <c r="AZ872" s="155"/>
      <c r="BA872" s="155"/>
      <c r="BB872" s="155"/>
      <c r="BC872" s="155"/>
      <c r="BD872" s="155"/>
      <c r="BE872" s="155"/>
      <c r="BF872" s="155"/>
      <c r="BG872" s="155"/>
      <c r="BH872" s="155"/>
    </row>
    <row r="873" spans="1:60" outlineLevel="1" x14ac:dyDescent="0.2">
      <c r="A873" s="203">
        <v>111</v>
      </c>
      <c r="B873" s="168" t="s">
        <v>595</v>
      </c>
      <c r="C873" s="189" t="s">
        <v>596</v>
      </c>
      <c r="D873" s="171" t="s">
        <v>1139</v>
      </c>
      <c r="E873" s="177">
        <v>3</v>
      </c>
      <c r="F873" s="186">
        <v>0</v>
      </c>
      <c r="G873" s="184">
        <f>ROUND(E873*F873,2)</f>
        <v>0</v>
      </c>
      <c r="H873" s="184">
        <v>21</v>
      </c>
      <c r="I873" s="184">
        <f>G873*(1+H873/100)</f>
        <v>0</v>
      </c>
      <c r="J873" s="184">
        <v>0</v>
      </c>
      <c r="K873" s="184">
        <f>ROUND(E873*J873,2)</f>
        <v>0</v>
      </c>
      <c r="L873" s="185" t="s">
        <v>413</v>
      </c>
      <c r="M873" s="205" t="s">
        <v>1131</v>
      </c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 t="s">
        <v>1132</v>
      </c>
      <c r="AF873" s="155"/>
      <c r="AG873" s="155"/>
      <c r="AH873" s="155"/>
      <c r="AI873" s="155"/>
      <c r="AJ873" s="155"/>
      <c r="AK873" s="155"/>
      <c r="AL873" s="155"/>
      <c r="AM873" s="155">
        <v>21</v>
      </c>
      <c r="AN873" s="155"/>
      <c r="AO873" s="155"/>
      <c r="AP873" s="155"/>
      <c r="AQ873" s="155"/>
      <c r="AR873" s="155"/>
      <c r="AS873" s="155"/>
      <c r="AT873" s="155"/>
      <c r="AU873" s="155"/>
      <c r="AV873" s="155"/>
      <c r="AW873" s="155"/>
      <c r="AX873" s="155"/>
      <c r="AY873" s="155"/>
      <c r="AZ873" s="155"/>
      <c r="BA873" s="155"/>
      <c r="BB873" s="155"/>
      <c r="BC873" s="155"/>
      <c r="BD873" s="155"/>
      <c r="BE873" s="155"/>
      <c r="BF873" s="155"/>
      <c r="BG873" s="155"/>
      <c r="BH873" s="155"/>
    </row>
    <row r="874" spans="1:60" outlineLevel="1" x14ac:dyDescent="0.2">
      <c r="A874" s="202"/>
      <c r="B874" s="169"/>
      <c r="C874" s="190" t="s">
        <v>597</v>
      </c>
      <c r="D874" s="172"/>
      <c r="E874" s="178">
        <v>1</v>
      </c>
      <c r="F874" s="184"/>
      <c r="G874" s="184"/>
      <c r="H874" s="184"/>
      <c r="I874" s="184"/>
      <c r="J874" s="184"/>
      <c r="K874" s="184"/>
      <c r="L874" s="185"/>
      <c r="M874" s="20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  <c r="AF874" s="155"/>
      <c r="AG874" s="155"/>
      <c r="AH874" s="155"/>
      <c r="AI874" s="155"/>
      <c r="AJ874" s="155"/>
      <c r="AK874" s="155"/>
      <c r="AL874" s="155"/>
      <c r="AM874" s="155"/>
      <c r="AN874" s="155"/>
      <c r="AO874" s="155"/>
      <c r="AP874" s="155"/>
      <c r="AQ874" s="155"/>
      <c r="AR874" s="155"/>
      <c r="AS874" s="155"/>
      <c r="AT874" s="155"/>
      <c r="AU874" s="155"/>
      <c r="AV874" s="155"/>
      <c r="AW874" s="155"/>
      <c r="AX874" s="155"/>
      <c r="AY874" s="155"/>
      <c r="AZ874" s="155"/>
      <c r="BA874" s="155"/>
      <c r="BB874" s="155"/>
      <c r="BC874" s="155"/>
      <c r="BD874" s="155"/>
      <c r="BE874" s="155"/>
      <c r="BF874" s="155"/>
      <c r="BG874" s="155"/>
      <c r="BH874" s="155"/>
    </row>
    <row r="875" spans="1:60" outlineLevel="1" x14ac:dyDescent="0.2">
      <c r="A875" s="202"/>
      <c r="B875" s="169"/>
      <c r="C875" s="190" t="s">
        <v>598</v>
      </c>
      <c r="D875" s="172"/>
      <c r="E875" s="178">
        <v>2</v>
      </c>
      <c r="F875" s="184"/>
      <c r="G875" s="184"/>
      <c r="H875" s="184"/>
      <c r="I875" s="184"/>
      <c r="J875" s="184"/>
      <c r="K875" s="184"/>
      <c r="L875" s="185"/>
      <c r="M875" s="20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  <c r="AF875" s="155"/>
      <c r="AG875" s="155"/>
      <c r="AH875" s="155"/>
      <c r="AI875" s="155"/>
      <c r="AJ875" s="155"/>
      <c r="AK875" s="155"/>
      <c r="AL875" s="155"/>
      <c r="AM875" s="155"/>
      <c r="AN875" s="155"/>
      <c r="AO875" s="155"/>
      <c r="AP875" s="155"/>
      <c r="AQ875" s="155"/>
      <c r="AR875" s="155"/>
      <c r="AS875" s="155"/>
      <c r="AT875" s="155"/>
      <c r="AU875" s="155"/>
      <c r="AV875" s="155"/>
      <c r="AW875" s="155"/>
      <c r="AX875" s="155"/>
      <c r="AY875" s="155"/>
      <c r="AZ875" s="155"/>
      <c r="BA875" s="155"/>
      <c r="BB875" s="155"/>
      <c r="BC875" s="155"/>
      <c r="BD875" s="155"/>
      <c r="BE875" s="155"/>
      <c r="BF875" s="155"/>
      <c r="BG875" s="155"/>
      <c r="BH875" s="155"/>
    </row>
    <row r="876" spans="1:60" outlineLevel="1" x14ac:dyDescent="0.2">
      <c r="A876" s="202"/>
      <c r="B876" s="169"/>
      <c r="C876" s="375"/>
      <c r="D876" s="376"/>
      <c r="E876" s="377"/>
      <c r="F876" s="378"/>
      <c r="G876" s="379"/>
      <c r="H876" s="184"/>
      <c r="I876" s="184"/>
      <c r="J876" s="184"/>
      <c r="K876" s="184"/>
      <c r="L876" s="185"/>
      <c r="M876" s="20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/>
      <c r="AF876" s="155"/>
      <c r="AG876" s="155"/>
      <c r="AH876" s="155"/>
      <c r="AI876" s="155"/>
      <c r="AJ876" s="155"/>
      <c r="AK876" s="155"/>
      <c r="AL876" s="155"/>
      <c r="AM876" s="155"/>
      <c r="AN876" s="155"/>
      <c r="AO876" s="155"/>
      <c r="AP876" s="155"/>
      <c r="AQ876" s="155"/>
      <c r="AR876" s="155"/>
      <c r="AS876" s="155"/>
      <c r="AT876" s="155"/>
      <c r="AU876" s="155"/>
      <c r="AV876" s="155"/>
      <c r="AW876" s="155"/>
      <c r="AX876" s="155"/>
      <c r="AY876" s="155"/>
      <c r="AZ876" s="155"/>
      <c r="BA876" s="155"/>
      <c r="BB876" s="155"/>
      <c r="BC876" s="155"/>
      <c r="BD876" s="155"/>
      <c r="BE876" s="155"/>
      <c r="BF876" s="155"/>
      <c r="BG876" s="155"/>
      <c r="BH876" s="155"/>
    </row>
    <row r="877" spans="1:60" outlineLevel="1" x14ac:dyDescent="0.2">
      <c r="A877" s="203">
        <v>112</v>
      </c>
      <c r="B877" s="168" t="s">
        <v>599</v>
      </c>
      <c r="C877" s="189" t="s">
        <v>600</v>
      </c>
      <c r="D877" s="171" t="s">
        <v>29</v>
      </c>
      <c r="E877" s="177">
        <v>11.35</v>
      </c>
      <c r="F877" s="186">
        <v>0</v>
      </c>
      <c r="G877" s="184">
        <f>ROUND(E877*F877,2)</f>
        <v>0</v>
      </c>
      <c r="H877" s="184">
        <v>21</v>
      </c>
      <c r="I877" s="184">
        <f>G877*(1+H877/100)</f>
        <v>0</v>
      </c>
      <c r="J877" s="184">
        <v>6.0000000000000002E-5</v>
      </c>
      <c r="K877" s="184">
        <f>ROUND(E877*J877,2)</f>
        <v>0</v>
      </c>
      <c r="L877" s="185"/>
      <c r="M877" s="205" t="s">
        <v>128</v>
      </c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 t="s">
        <v>129</v>
      </c>
      <c r="AF877" s="155"/>
      <c r="AG877" s="155"/>
      <c r="AH877" s="155"/>
      <c r="AI877" s="155"/>
      <c r="AJ877" s="155"/>
      <c r="AK877" s="155"/>
      <c r="AL877" s="155"/>
      <c r="AM877" s="155">
        <v>21</v>
      </c>
      <c r="AN877" s="155"/>
      <c r="AO877" s="155"/>
      <c r="AP877" s="155"/>
      <c r="AQ877" s="155"/>
      <c r="AR877" s="155"/>
      <c r="AS877" s="155"/>
      <c r="AT877" s="155"/>
      <c r="AU877" s="155"/>
      <c r="AV877" s="155"/>
      <c r="AW877" s="155"/>
      <c r="AX877" s="155"/>
      <c r="AY877" s="155"/>
      <c r="AZ877" s="155"/>
      <c r="BA877" s="155"/>
      <c r="BB877" s="155"/>
      <c r="BC877" s="155"/>
      <c r="BD877" s="155"/>
      <c r="BE877" s="155"/>
      <c r="BF877" s="155"/>
      <c r="BG877" s="155"/>
      <c r="BH877" s="155"/>
    </row>
    <row r="878" spans="1:60" outlineLevel="1" x14ac:dyDescent="0.2">
      <c r="A878" s="202"/>
      <c r="B878" s="169"/>
      <c r="C878" s="396" t="s">
        <v>601</v>
      </c>
      <c r="D878" s="397"/>
      <c r="E878" s="398"/>
      <c r="F878" s="399"/>
      <c r="G878" s="400"/>
      <c r="H878" s="184"/>
      <c r="I878" s="184"/>
      <c r="J878" s="184"/>
      <c r="K878" s="184"/>
      <c r="L878" s="185"/>
      <c r="M878" s="20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  <c r="AF878" s="155"/>
      <c r="AG878" s="155"/>
      <c r="AH878" s="155"/>
      <c r="AI878" s="155"/>
      <c r="AJ878" s="155"/>
      <c r="AK878" s="155"/>
      <c r="AL878" s="155"/>
      <c r="AM878" s="155"/>
      <c r="AN878" s="155"/>
      <c r="AO878" s="155"/>
      <c r="AP878" s="155"/>
      <c r="AQ878" s="155"/>
      <c r="AR878" s="155"/>
      <c r="AS878" s="155"/>
      <c r="AT878" s="155"/>
      <c r="AU878" s="155"/>
      <c r="AV878" s="155"/>
      <c r="AW878" s="155"/>
      <c r="AX878" s="155"/>
      <c r="AY878" s="155"/>
      <c r="AZ878" s="155"/>
      <c r="BA878" s="160" t="str">
        <f>C878</f>
        <v>stávající kotvy žebříku budou odříznuty a prodlouženy</v>
      </c>
      <c r="BB878" s="155"/>
      <c r="BC878" s="155"/>
      <c r="BD878" s="155"/>
      <c r="BE878" s="155"/>
      <c r="BF878" s="155"/>
      <c r="BG878" s="155"/>
      <c r="BH878" s="155"/>
    </row>
    <row r="879" spans="1:60" outlineLevel="1" x14ac:dyDescent="0.2">
      <c r="A879" s="202"/>
      <c r="B879" s="169"/>
      <c r="C879" s="396" t="s">
        <v>602</v>
      </c>
      <c r="D879" s="397"/>
      <c r="E879" s="398"/>
      <c r="F879" s="399"/>
      <c r="G879" s="400"/>
      <c r="H879" s="184"/>
      <c r="I879" s="184"/>
      <c r="J879" s="184"/>
      <c r="K879" s="184"/>
      <c r="L879" s="185"/>
      <c r="M879" s="20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  <c r="AF879" s="155"/>
      <c r="AG879" s="155"/>
      <c r="AH879" s="155"/>
      <c r="AI879" s="155"/>
      <c r="AJ879" s="155"/>
      <c r="AK879" s="155"/>
      <c r="AL879" s="155"/>
      <c r="AM879" s="155"/>
      <c r="AN879" s="155"/>
      <c r="AO879" s="155"/>
      <c r="AP879" s="155"/>
      <c r="AQ879" s="155"/>
      <c r="AR879" s="155"/>
      <c r="AS879" s="155"/>
      <c r="AT879" s="155"/>
      <c r="AU879" s="155"/>
      <c r="AV879" s="155"/>
      <c r="AW879" s="155"/>
      <c r="AX879" s="155"/>
      <c r="AY879" s="155"/>
      <c r="AZ879" s="155"/>
      <c r="BA879" s="160" t="str">
        <f>C879</f>
        <v>přivařením pásové oceli stejného prřezu.</v>
      </c>
      <c r="BB879" s="155"/>
      <c r="BC879" s="155"/>
      <c r="BD879" s="155"/>
      <c r="BE879" s="155"/>
      <c r="BF879" s="155"/>
      <c r="BG879" s="155"/>
      <c r="BH879" s="155"/>
    </row>
    <row r="880" spans="1:60" outlineLevel="1" x14ac:dyDescent="0.2">
      <c r="A880" s="202"/>
      <c r="B880" s="169"/>
      <c r="C880" s="396" t="s">
        <v>284</v>
      </c>
      <c r="D880" s="397"/>
      <c r="E880" s="398"/>
      <c r="F880" s="399"/>
      <c r="G880" s="400"/>
      <c r="H880" s="184"/>
      <c r="I880" s="184"/>
      <c r="J880" s="184"/>
      <c r="K880" s="184"/>
      <c r="L880" s="185"/>
      <c r="M880" s="20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/>
      <c r="AF880" s="155"/>
      <c r="AG880" s="155"/>
      <c r="AH880" s="155"/>
      <c r="AI880" s="155"/>
      <c r="AJ880" s="155"/>
      <c r="AK880" s="155"/>
      <c r="AL880" s="155"/>
      <c r="AM880" s="155"/>
      <c r="AN880" s="155"/>
      <c r="AO880" s="155"/>
      <c r="AP880" s="155"/>
      <c r="AQ880" s="155"/>
      <c r="AR880" s="155"/>
      <c r="AS880" s="155"/>
      <c r="AT880" s="155"/>
      <c r="AU880" s="155"/>
      <c r="AV880" s="155"/>
      <c r="AW880" s="155"/>
      <c r="AX880" s="155"/>
      <c r="AY880" s="155"/>
      <c r="AZ880" s="155"/>
      <c r="BA880" s="160" t="str">
        <f>C880</f>
        <v>nebo nahrazeny kotvami novými - zohledňujícími dodatečné zateplení budovy.</v>
      </c>
      <c r="BB880" s="155"/>
      <c r="BC880" s="155"/>
      <c r="BD880" s="155"/>
      <c r="BE880" s="155"/>
      <c r="BF880" s="155"/>
      <c r="BG880" s="155"/>
      <c r="BH880" s="155"/>
    </row>
    <row r="881" spans="1:60" outlineLevel="1" x14ac:dyDescent="0.2">
      <c r="A881" s="202"/>
      <c r="B881" s="169"/>
      <c r="C881" s="396" t="s">
        <v>603</v>
      </c>
      <c r="D881" s="397"/>
      <c r="E881" s="398"/>
      <c r="F881" s="399"/>
      <c r="G881" s="400"/>
      <c r="H881" s="184"/>
      <c r="I881" s="184"/>
      <c r="J881" s="184"/>
      <c r="K881" s="184"/>
      <c r="L881" s="185"/>
      <c r="M881" s="20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  <c r="AF881" s="155"/>
      <c r="AG881" s="155"/>
      <c r="AH881" s="155"/>
      <c r="AI881" s="155"/>
      <c r="AJ881" s="155"/>
      <c r="AK881" s="155"/>
      <c r="AL881" s="155"/>
      <c r="AM881" s="155"/>
      <c r="AN881" s="155"/>
      <c r="AO881" s="155"/>
      <c r="AP881" s="155"/>
      <c r="AQ881" s="155"/>
      <c r="AR881" s="155"/>
      <c r="AS881" s="155"/>
      <c r="AT881" s="155"/>
      <c r="AU881" s="155"/>
      <c r="AV881" s="155"/>
      <c r="AW881" s="155"/>
      <c r="AX881" s="155"/>
      <c r="AY881" s="155"/>
      <c r="AZ881" s="155"/>
      <c r="BA881" s="160" t="str">
        <f>C881</f>
        <v>materiál ocel, pozinkovaný přírodní lakovaný</v>
      </c>
      <c r="BB881" s="155"/>
      <c r="BC881" s="155"/>
      <c r="BD881" s="155"/>
      <c r="BE881" s="155"/>
      <c r="BF881" s="155"/>
      <c r="BG881" s="155"/>
      <c r="BH881" s="155"/>
    </row>
    <row r="882" spans="1:60" outlineLevel="1" x14ac:dyDescent="0.2">
      <c r="A882" s="202"/>
      <c r="B882" s="169"/>
      <c r="C882" s="396" t="s">
        <v>604</v>
      </c>
      <c r="D882" s="397"/>
      <c r="E882" s="398"/>
      <c r="F882" s="399"/>
      <c r="G882" s="400"/>
      <c r="H882" s="184"/>
      <c r="I882" s="184"/>
      <c r="J882" s="184"/>
      <c r="K882" s="184"/>
      <c r="L882" s="185"/>
      <c r="M882" s="20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  <c r="AF882" s="155"/>
      <c r="AG882" s="155"/>
      <c r="AH882" s="155"/>
      <c r="AI882" s="155"/>
      <c r="AJ882" s="155"/>
      <c r="AK882" s="155"/>
      <c r="AL882" s="155"/>
      <c r="AM882" s="155"/>
      <c r="AN882" s="155"/>
      <c r="AO882" s="155"/>
      <c r="AP882" s="155"/>
      <c r="AQ882" s="155"/>
      <c r="AR882" s="155"/>
      <c r="AS882" s="155"/>
      <c r="AT882" s="155"/>
      <c r="AU882" s="155"/>
      <c r="AV882" s="155"/>
      <c r="AW882" s="155"/>
      <c r="AX882" s="155"/>
      <c r="AY882" s="155"/>
      <c r="AZ882" s="155"/>
      <c r="BA882" s="160" t="str">
        <f>C882</f>
        <v>Délka kotvy od líce zateplení - cca 200mm</v>
      </c>
      <c r="BB882" s="155"/>
      <c r="BC882" s="155"/>
      <c r="BD882" s="155"/>
      <c r="BE882" s="155"/>
      <c r="BF882" s="155"/>
      <c r="BG882" s="155"/>
      <c r="BH882" s="155"/>
    </row>
    <row r="883" spans="1:60" outlineLevel="1" x14ac:dyDescent="0.2">
      <c r="A883" s="202"/>
      <c r="B883" s="169"/>
      <c r="C883" s="190" t="s">
        <v>590</v>
      </c>
      <c r="D883" s="172"/>
      <c r="E883" s="178">
        <v>4.7</v>
      </c>
      <c r="F883" s="184"/>
      <c r="G883" s="184"/>
      <c r="H883" s="184"/>
      <c r="I883" s="184"/>
      <c r="J883" s="184"/>
      <c r="K883" s="184"/>
      <c r="L883" s="185"/>
      <c r="M883" s="20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  <c r="AF883" s="155"/>
      <c r="AG883" s="155"/>
      <c r="AH883" s="155"/>
      <c r="AI883" s="155"/>
      <c r="AJ883" s="155"/>
      <c r="AK883" s="155"/>
      <c r="AL883" s="155"/>
      <c r="AM883" s="155"/>
      <c r="AN883" s="155"/>
      <c r="AO883" s="155"/>
      <c r="AP883" s="155"/>
      <c r="AQ883" s="155"/>
      <c r="AR883" s="155"/>
      <c r="AS883" s="155"/>
      <c r="AT883" s="155"/>
      <c r="AU883" s="155"/>
      <c r="AV883" s="155"/>
      <c r="AW883" s="155"/>
      <c r="AX883" s="155"/>
      <c r="AY883" s="155"/>
      <c r="AZ883" s="155"/>
      <c r="BA883" s="155"/>
      <c r="BB883" s="155"/>
      <c r="BC883" s="155"/>
      <c r="BD883" s="155"/>
      <c r="BE883" s="155"/>
      <c r="BF883" s="155"/>
      <c r="BG883" s="155"/>
      <c r="BH883" s="155"/>
    </row>
    <row r="884" spans="1:60" outlineLevel="1" x14ac:dyDescent="0.2">
      <c r="A884" s="202"/>
      <c r="B884" s="169"/>
      <c r="C884" s="190" t="s">
        <v>591</v>
      </c>
      <c r="D884" s="172"/>
      <c r="E884" s="178">
        <v>6.65</v>
      </c>
      <c r="F884" s="184"/>
      <c r="G884" s="184"/>
      <c r="H884" s="184"/>
      <c r="I884" s="184"/>
      <c r="J884" s="184"/>
      <c r="K884" s="184"/>
      <c r="L884" s="185"/>
      <c r="M884" s="20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  <c r="AF884" s="155"/>
      <c r="AG884" s="155"/>
      <c r="AH884" s="155"/>
      <c r="AI884" s="155"/>
      <c r="AJ884" s="155"/>
      <c r="AK884" s="155"/>
      <c r="AL884" s="155"/>
      <c r="AM884" s="155"/>
      <c r="AN884" s="155"/>
      <c r="AO884" s="155"/>
      <c r="AP884" s="155"/>
      <c r="AQ884" s="155"/>
      <c r="AR884" s="155"/>
      <c r="AS884" s="155"/>
      <c r="AT884" s="155"/>
      <c r="AU884" s="155"/>
      <c r="AV884" s="155"/>
      <c r="AW884" s="155"/>
      <c r="AX884" s="155"/>
      <c r="AY884" s="155"/>
      <c r="AZ884" s="155"/>
      <c r="BA884" s="155"/>
      <c r="BB884" s="155"/>
      <c r="BC884" s="155"/>
      <c r="BD884" s="155"/>
      <c r="BE884" s="155"/>
      <c r="BF884" s="155"/>
      <c r="BG884" s="155"/>
      <c r="BH884" s="155"/>
    </row>
    <row r="885" spans="1:60" outlineLevel="1" x14ac:dyDescent="0.2">
      <c r="A885" s="202"/>
      <c r="B885" s="169"/>
      <c r="C885" s="375"/>
      <c r="D885" s="376"/>
      <c r="E885" s="377"/>
      <c r="F885" s="378"/>
      <c r="G885" s="379"/>
      <c r="H885" s="184"/>
      <c r="I885" s="184"/>
      <c r="J885" s="184"/>
      <c r="K885" s="184"/>
      <c r="L885" s="185"/>
      <c r="M885" s="20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  <c r="AF885" s="155"/>
      <c r="AG885" s="155"/>
      <c r="AH885" s="155"/>
      <c r="AI885" s="155"/>
      <c r="AJ885" s="155"/>
      <c r="AK885" s="155"/>
      <c r="AL885" s="155"/>
      <c r="AM885" s="155"/>
      <c r="AN885" s="155"/>
      <c r="AO885" s="155"/>
      <c r="AP885" s="155"/>
      <c r="AQ885" s="155"/>
      <c r="AR885" s="155"/>
      <c r="AS885" s="155"/>
      <c r="AT885" s="155"/>
      <c r="AU885" s="155"/>
      <c r="AV885" s="155"/>
      <c r="AW885" s="155"/>
      <c r="AX885" s="155"/>
      <c r="AY885" s="155"/>
      <c r="AZ885" s="155"/>
      <c r="BA885" s="155"/>
      <c r="BB885" s="155"/>
      <c r="BC885" s="155"/>
      <c r="BD885" s="155"/>
      <c r="BE885" s="155"/>
      <c r="BF885" s="155"/>
      <c r="BG885" s="155"/>
      <c r="BH885" s="155"/>
    </row>
    <row r="886" spans="1:60" outlineLevel="1" x14ac:dyDescent="0.2">
      <c r="A886" s="203">
        <v>113</v>
      </c>
      <c r="B886" s="168" t="s">
        <v>605</v>
      </c>
      <c r="C886" s="189" t="s">
        <v>606</v>
      </c>
      <c r="D886" s="171" t="s">
        <v>29</v>
      </c>
      <c r="E886" s="177">
        <v>11.35</v>
      </c>
      <c r="F886" s="186">
        <v>0</v>
      </c>
      <c r="G886" s="184">
        <f>ROUND(E886*F886,2)</f>
        <v>0</v>
      </c>
      <c r="H886" s="184">
        <v>21</v>
      </c>
      <c r="I886" s="184">
        <f>G886*(1+H886/100)</f>
        <v>0</v>
      </c>
      <c r="J886" s="184">
        <v>6.0000000000000002E-5</v>
      </c>
      <c r="K886" s="184">
        <f>ROUND(E886*J886,2)</f>
        <v>0</v>
      </c>
      <c r="L886" s="185"/>
      <c r="M886" s="205" t="s">
        <v>128</v>
      </c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 t="s">
        <v>129</v>
      </c>
      <c r="AF886" s="155"/>
      <c r="AG886" s="155"/>
      <c r="AH886" s="155"/>
      <c r="AI886" s="155"/>
      <c r="AJ886" s="155"/>
      <c r="AK886" s="155"/>
      <c r="AL886" s="155"/>
      <c r="AM886" s="155">
        <v>21</v>
      </c>
      <c r="AN886" s="155"/>
      <c r="AO886" s="155"/>
      <c r="AP886" s="155"/>
      <c r="AQ886" s="155"/>
      <c r="AR886" s="155"/>
      <c r="AS886" s="155"/>
      <c r="AT886" s="155"/>
      <c r="AU886" s="155"/>
      <c r="AV886" s="155"/>
      <c r="AW886" s="155"/>
      <c r="AX886" s="155"/>
      <c r="AY886" s="155"/>
      <c r="AZ886" s="155"/>
      <c r="BA886" s="155"/>
      <c r="BB886" s="155"/>
      <c r="BC886" s="155"/>
      <c r="BD886" s="155"/>
      <c r="BE886" s="155"/>
      <c r="BF886" s="155"/>
      <c r="BG886" s="155"/>
      <c r="BH886" s="155"/>
    </row>
    <row r="887" spans="1:60" outlineLevel="1" x14ac:dyDescent="0.2">
      <c r="A887" s="202"/>
      <c r="B887" s="169"/>
      <c r="C887" s="190" t="s">
        <v>590</v>
      </c>
      <c r="D887" s="172"/>
      <c r="E887" s="178">
        <v>4.7</v>
      </c>
      <c r="F887" s="184"/>
      <c r="G887" s="184"/>
      <c r="H887" s="184"/>
      <c r="I887" s="184"/>
      <c r="J887" s="184"/>
      <c r="K887" s="184"/>
      <c r="L887" s="185"/>
      <c r="M887" s="20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  <c r="AF887" s="155"/>
      <c r="AG887" s="155"/>
      <c r="AH887" s="155"/>
      <c r="AI887" s="155"/>
      <c r="AJ887" s="155"/>
      <c r="AK887" s="155"/>
      <c r="AL887" s="155"/>
      <c r="AM887" s="155"/>
      <c r="AN887" s="155"/>
      <c r="AO887" s="155"/>
      <c r="AP887" s="155"/>
      <c r="AQ887" s="155"/>
      <c r="AR887" s="155"/>
      <c r="AS887" s="155"/>
      <c r="AT887" s="155"/>
      <c r="AU887" s="155"/>
      <c r="AV887" s="155"/>
      <c r="AW887" s="155"/>
      <c r="AX887" s="155"/>
      <c r="AY887" s="155"/>
      <c r="AZ887" s="155"/>
      <c r="BA887" s="155"/>
      <c r="BB887" s="155"/>
      <c r="BC887" s="155"/>
      <c r="BD887" s="155"/>
      <c r="BE887" s="155"/>
      <c r="BF887" s="155"/>
      <c r="BG887" s="155"/>
      <c r="BH887" s="155"/>
    </row>
    <row r="888" spans="1:60" outlineLevel="1" x14ac:dyDescent="0.2">
      <c r="A888" s="202"/>
      <c r="B888" s="169"/>
      <c r="C888" s="190" t="s">
        <v>591</v>
      </c>
      <c r="D888" s="172"/>
      <c r="E888" s="178">
        <v>6.65</v>
      </c>
      <c r="F888" s="184"/>
      <c r="G888" s="184"/>
      <c r="H888" s="184"/>
      <c r="I888" s="184"/>
      <c r="J888" s="184"/>
      <c r="K888" s="184"/>
      <c r="L888" s="185"/>
      <c r="M888" s="20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  <c r="AF888" s="155"/>
      <c r="AG888" s="155"/>
      <c r="AH888" s="155"/>
      <c r="AI888" s="155"/>
      <c r="AJ888" s="155"/>
      <c r="AK888" s="155"/>
      <c r="AL888" s="155"/>
      <c r="AM888" s="155"/>
      <c r="AN888" s="155"/>
      <c r="AO888" s="155"/>
      <c r="AP888" s="155"/>
      <c r="AQ888" s="155"/>
      <c r="AR888" s="155"/>
      <c r="AS888" s="155"/>
      <c r="AT888" s="155"/>
      <c r="AU888" s="155"/>
      <c r="AV888" s="155"/>
      <c r="AW888" s="155"/>
      <c r="AX888" s="155"/>
      <c r="AY888" s="155"/>
      <c r="AZ888" s="155"/>
      <c r="BA888" s="155"/>
      <c r="BB888" s="155"/>
      <c r="BC888" s="155"/>
      <c r="BD888" s="155"/>
      <c r="BE888" s="155"/>
      <c r="BF888" s="155"/>
      <c r="BG888" s="155"/>
      <c r="BH888" s="155"/>
    </row>
    <row r="889" spans="1:60" outlineLevel="1" x14ac:dyDescent="0.2">
      <c r="A889" s="202"/>
      <c r="B889" s="169"/>
      <c r="C889" s="375"/>
      <c r="D889" s="376"/>
      <c r="E889" s="377"/>
      <c r="F889" s="378"/>
      <c r="G889" s="379"/>
      <c r="H889" s="184"/>
      <c r="I889" s="184"/>
      <c r="J889" s="184"/>
      <c r="K889" s="184"/>
      <c r="L889" s="185"/>
      <c r="M889" s="20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/>
      <c r="AF889" s="155"/>
      <c r="AG889" s="155"/>
      <c r="AH889" s="155"/>
      <c r="AI889" s="155"/>
      <c r="AJ889" s="155"/>
      <c r="AK889" s="155"/>
      <c r="AL889" s="155"/>
      <c r="AM889" s="155"/>
      <c r="AN889" s="155"/>
      <c r="AO889" s="155"/>
      <c r="AP889" s="155"/>
      <c r="AQ889" s="155"/>
      <c r="AR889" s="155"/>
      <c r="AS889" s="155"/>
      <c r="AT889" s="155"/>
      <c r="AU889" s="155"/>
      <c r="AV889" s="155"/>
      <c r="AW889" s="155"/>
      <c r="AX889" s="155"/>
      <c r="AY889" s="155"/>
      <c r="AZ889" s="155"/>
      <c r="BA889" s="155"/>
      <c r="BB889" s="155"/>
      <c r="BC889" s="155"/>
      <c r="BD889" s="155"/>
      <c r="BE889" s="155"/>
      <c r="BF889" s="155"/>
      <c r="BG889" s="155"/>
      <c r="BH889" s="155"/>
    </row>
    <row r="890" spans="1:60" ht="22.5" outlineLevel="1" x14ac:dyDescent="0.2">
      <c r="A890" s="203">
        <v>114</v>
      </c>
      <c r="B890" s="168" t="s">
        <v>607</v>
      </c>
      <c r="C890" s="189" t="s">
        <v>608</v>
      </c>
      <c r="D890" s="171" t="s">
        <v>1139</v>
      </c>
      <c r="E890" s="177">
        <v>1</v>
      </c>
      <c r="F890" s="186">
        <v>0</v>
      </c>
      <c r="G890" s="184">
        <f>ROUND(E890*F890,2)</f>
        <v>0</v>
      </c>
      <c r="H890" s="184">
        <v>21</v>
      </c>
      <c r="I890" s="184">
        <f>G890*(1+H890/100)</f>
        <v>0</v>
      </c>
      <c r="J890" s="184">
        <v>0.42299999999999999</v>
      </c>
      <c r="K890" s="184">
        <f>ROUND(E890*J890,2)</f>
        <v>0.42</v>
      </c>
      <c r="L890" s="185"/>
      <c r="M890" s="205" t="s">
        <v>128</v>
      </c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 t="s">
        <v>129</v>
      </c>
      <c r="AF890" s="155"/>
      <c r="AG890" s="155"/>
      <c r="AH890" s="155"/>
      <c r="AI890" s="155"/>
      <c r="AJ890" s="155"/>
      <c r="AK890" s="155"/>
      <c r="AL890" s="155"/>
      <c r="AM890" s="155">
        <v>21</v>
      </c>
      <c r="AN890" s="155"/>
      <c r="AO890" s="155"/>
      <c r="AP890" s="155"/>
      <c r="AQ890" s="155"/>
      <c r="AR890" s="155"/>
      <c r="AS890" s="155"/>
      <c r="AT890" s="155"/>
      <c r="AU890" s="155"/>
      <c r="AV890" s="155"/>
      <c r="AW890" s="155"/>
      <c r="AX890" s="155"/>
      <c r="AY890" s="155"/>
      <c r="AZ890" s="155"/>
      <c r="BA890" s="155"/>
      <c r="BB890" s="155"/>
      <c r="BC890" s="155"/>
      <c r="BD890" s="155"/>
      <c r="BE890" s="155"/>
      <c r="BF890" s="155"/>
      <c r="BG890" s="155"/>
      <c r="BH890" s="155"/>
    </row>
    <row r="891" spans="1:60" outlineLevel="1" x14ac:dyDescent="0.2">
      <c r="A891" s="202"/>
      <c r="B891" s="169"/>
      <c r="C891" s="396" t="s">
        <v>203</v>
      </c>
      <c r="D891" s="397"/>
      <c r="E891" s="398"/>
      <c r="F891" s="399"/>
      <c r="G891" s="400"/>
      <c r="H891" s="184"/>
      <c r="I891" s="184"/>
      <c r="J891" s="184"/>
      <c r="K891" s="184"/>
      <c r="L891" s="185"/>
      <c r="M891" s="20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  <c r="AF891" s="155"/>
      <c r="AG891" s="155"/>
      <c r="AH891" s="155"/>
      <c r="AI891" s="155"/>
      <c r="AJ891" s="155"/>
      <c r="AK891" s="155"/>
      <c r="AL891" s="155"/>
      <c r="AM891" s="155"/>
      <c r="AN891" s="155"/>
      <c r="AO891" s="155"/>
      <c r="AP891" s="155"/>
      <c r="AQ891" s="155"/>
      <c r="AR891" s="155"/>
      <c r="AS891" s="155"/>
      <c r="AT891" s="155"/>
      <c r="AU891" s="155"/>
      <c r="AV891" s="155"/>
      <c r="AW891" s="155"/>
      <c r="AX891" s="155"/>
      <c r="AY891" s="155"/>
      <c r="AZ891" s="155"/>
      <c r="BA891" s="160" t="str">
        <f>C891</f>
        <v>Popis výrobku viz tabulky PSV</v>
      </c>
      <c r="BB891" s="155"/>
      <c r="BC891" s="155"/>
      <c r="BD891" s="155"/>
      <c r="BE891" s="155"/>
      <c r="BF891" s="155"/>
      <c r="BG891" s="155"/>
      <c r="BH891" s="155"/>
    </row>
    <row r="892" spans="1:60" outlineLevel="1" x14ac:dyDescent="0.2">
      <c r="A892" s="202"/>
      <c r="B892" s="169"/>
      <c r="C892" s="375"/>
      <c r="D892" s="376"/>
      <c r="E892" s="377"/>
      <c r="F892" s="378"/>
      <c r="G892" s="379"/>
      <c r="H892" s="184"/>
      <c r="I892" s="184"/>
      <c r="J892" s="184"/>
      <c r="K892" s="184"/>
      <c r="L892" s="185"/>
      <c r="M892" s="20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  <c r="AF892" s="155"/>
      <c r="AG892" s="155"/>
      <c r="AH892" s="155"/>
      <c r="AI892" s="155"/>
      <c r="AJ892" s="155"/>
      <c r="AK892" s="155"/>
      <c r="AL892" s="155"/>
      <c r="AM892" s="155"/>
      <c r="AN892" s="155"/>
      <c r="AO892" s="155"/>
      <c r="AP892" s="155"/>
      <c r="AQ892" s="155"/>
      <c r="AR892" s="155"/>
      <c r="AS892" s="155"/>
      <c r="AT892" s="155"/>
      <c r="AU892" s="155"/>
      <c r="AV892" s="155"/>
      <c r="AW892" s="155"/>
      <c r="AX892" s="155"/>
      <c r="AY892" s="155"/>
      <c r="AZ892" s="155"/>
      <c r="BA892" s="155"/>
      <c r="BB892" s="155"/>
      <c r="BC892" s="155"/>
      <c r="BD892" s="155"/>
      <c r="BE892" s="155"/>
      <c r="BF892" s="155"/>
      <c r="BG892" s="155"/>
      <c r="BH892" s="155"/>
    </row>
    <row r="893" spans="1:60" ht="22.5" outlineLevel="1" x14ac:dyDescent="0.2">
      <c r="A893" s="203">
        <v>115</v>
      </c>
      <c r="B893" s="168" t="s">
        <v>609</v>
      </c>
      <c r="C893" s="189" t="s">
        <v>610</v>
      </c>
      <c r="D893" s="171" t="s">
        <v>1139</v>
      </c>
      <c r="E893" s="177">
        <v>2</v>
      </c>
      <c r="F893" s="186">
        <v>0</v>
      </c>
      <c r="G893" s="184">
        <f>ROUND(E893*F893,2)</f>
        <v>0</v>
      </c>
      <c r="H893" s="184">
        <v>21</v>
      </c>
      <c r="I893" s="184">
        <f>G893*(1+H893/100)</f>
        <v>0</v>
      </c>
      <c r="J893" s="184">
        <v>0.42299999999999999</v>
      </c>
      <c r="K893" s="184">
        <f>ROUND(E893*J893,2)</f>
        <v>0.85</v>
      </c>
      <c r="L893" s="185"/>
      <c r="M893" s="205" t="s">
        <v>128</v>
      </c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 t="s">
        <v>129</v>
      </c>
      <c r="AF893" s="155"/>
      <c r="AG893" s="155"/>
      <c r="AH893" s="155"/>
      <c r="AI893" s="155"/>
      <c r="AJ893" s="155"/>
      <c r="AK893" s="155"/>
      <c r="AL893" s="155"/>
      <c r="AM893" s="155">
        <v>21</v>
      </c>
      <c r="AN893" s="155"/>
      <c r="AO893" s="155"/>
      <c r="AP893" s="155"/>
      <c r="AQ893" s="155"/>
      <c r="AR893" s="155"/>
      <c r="AS893" s="155"/>
      <c r="AT893" s="155"/>
      <c r="AU893" s="155"/>
      <c r="AV893" s="155"/>
      <c r="AW893" s="155"/>
      <c r="AX893" s="155"/>
      <c r="AY893" s="155"/>
      <c r="AZ893" s="155"/>
      <c r="BA893" s="155"/>
      <c r="BB893" s="155"/>
      <c r="BC893" s="155"/>
      <c r="BD893" s="155"/>
      <c r="BE893" s="155"/>
      <c r="BF893" s="155"/>
      <c r="BG893" s="155"/>
      <c r="BH893" s="155"/>
    </row>
    <row r="894" spans="1:60" outlineLevel="1" x14ac:dyDescent="0.2">
      <c r="A894" s="202"/>
      <c r="B894" s="169"/>
      <c r="C894" s="396" t="s">
        <v>203</v>
      </c>
      <c r="D894" s="397"/>
      <c r="E894" s="398"/>
      <c r="F894" s="399"/>
      <c r="G894" s="400"/>
      <c r="H894" s="184"/>
      <c r="I894" s="184"/>
      <c r="J894" s="184"/>
      <c r="K894" s="184"/>
      <c r="L894" s="185"/>
      <c r="M894" s="20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  <c r="AF894" s="155"/>
      <c r="AG894" s="155"/>
      <c r="AH894" s="155"/>
      <c r="AI894" s="155"/>
      <c r="AJ894" s="155"/>
      <c r="AK894" s="155"/>
      <c r="AL894" s="155"/>
      <c r="AM894" s="155"/>
      <c r="AN894" s="155"/>
      <c r="AO894" s="155"/>
      <c r="AP894" s="155"/>
      <c r="AQ894" s="155"/>
      <c r="AR894" s="155"/>
      <c r="AS894" s="155"/>
      <c r="AT894" s="155"/>
      <c r="AU894" s="155"/>
      <c r="AV894" s="155"/>
      <c r="AW894" s="155"/>
      <c r="AX894" s="155"/>
      <c r="AY894" s="155"/>
      <c r="AZ894" s="155"/>
      <c r="BA894" s="160" t="str">
        <f>C894</f>
        <v>Popis výrobku viz tabulky PSV</v>
      </c>
      <c r="BB894" s="155"/>
      <c r="BC894" s="155"/>
      <c r="BD894" s="155"/>
      <c r="BE894" s="155"/>
      <c r="BF894" s="155"/>
      <c r="BG894" s="155"/>
      <c r="BH894" s="155"/>
    </row>
    <row r="895" spans="1:60" outlineLevel="1" x14ac:dyDescent="0.2">
      <c r="A895" s="202"/>
      <c r="B895" s="169"/>
      <c r="C895" s="375"/>
      <c r="D895" s="376"/>
      <c r="E895" s="377"/>
      <c r="F895" s="378"/>
      <c r="G895" s="379"/>
      <c r="H895" s="184"/>
      <c r="I895" s="184"/>
      <c r="J895" s="184"/>
      <c r="K895" s="184"/>
      <c r="L895" s="185"/>
      <c r="M895" s="20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  <c r="AF895" s="155"/>
      <c r="AG895" s="155"/>
      <c r="AH895" s="155"/>
      <c r="AI895" s="155"/>
      <c r="AJ895" s="155"/>
      <c r="AK895" s="155"/>
      <c r="AL895" s="155"/>
      <c r="AM895" s="155"/>
      <c r="AN895" s="155"/>
      <c r="AO895" s="155"/>
      <c r="AP895" s="155"/>
      <c r="AQ895" s="155"/>
      <c r="AR895" s="155"/>
      <c r="AS895" s="155"/>
      <c r="AT895" s="155"/>
      <c r="AU895" s="155"/>
      <c r="AV895" s="155"/>
      <c r="AW895" s="155"/>
      <c r="AX895" s="155"/>
      <c r="AY895" s="155"/>
      <c r="AZ895" s="155"/>
      <c r="BA895" s="155"/>
      <c r="BB895" s="155"/>
      <c r="BC895" s="155"/>
      <c r="BD895" s="155"/>
      <c r="BE895" s="155"/>
      <c r="BF895" s="155"/>
      <c r="BG895" s="155"/>
      <c r="BH895" s="155"/>
    </row>
    <row r="896" spans="1:60" outlineLevel="1" x14ac:dyDescent="0.2">
      <c r="A896" s="202"/>
      <c r="B896" s="369" t="s">
        <v>611</v>
      </c>
      <c r="C896" s="370"/>
      <c r="D896" s="371"/>
      <c r="E896" s="372"/>
      <c r="F896" s="373"/>
      <c r="G896" s="374"/>
      <c r="H896" s="184"/>
      <c r="I896" s="184"/>
      <c r="J896" s="184"/>
      <c r="K896" s="184"/>
      <c r="L896" s="185"/>
      <c r="M896" s="20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  <c r="AA896" s="155"/>
      <c r="AB896" s="155"/>
      <c r="AC896" s="155">
        <v>0</v>
      </c>
      <c r="AD896" s="155"/>
      <c r="AE896" s="155"/>
      <c r="AF896" s="155"/>
      <c r="AG896" s="155"/>
      <c r="AH896" s="155"/>
      <c r="AI896" s="155"/>
      <c r="AJ896" s="155"/>
      <c r="AK896" s="155"/>
      <c r="AL896" s="155"/>
      <c r="AM896" s="155"/>
      <c r="AN896" s="155"/>
      <c r="AO896" s="155"/>
      <c r="AP896" s="155"/>
      <c r="AQ896" s="155"/>
      <c r="AR896" s="155"/>
      <c r="AS896" s="155"/>
      <c r="AT896" s="155"/>
      <c r="AU896" s="155"/>
      <c r="AV896" s="155"/>
      <c r="AW896" s="155"/>
      <c r="AX896" s="155"/>
      <c r="AY896" s="155"/>
      <c r="AZ896" s="155"/>
      <c r="BA896" s="155"/>
      <c r="BB896" s="155"/>
      <c r="BC896" s="155"/>
      <c r="BD896" s="155"/>
      <c r="BE896" s="155"/>
      <c r="BF896" s="155"/>
      <c r="BG896" s="155"/>
      <c r="BH896" s="155"/>
    </row>
    <row r="897" spans="1:60" outlineLevel="1" x14ac:dyDescent="0.2">
      <c r="A897" s="202"/>
      <c r="B897" s="369" t="s">
        <v>612</v>
      </c>
      <c r="C897" s="370"/>
      <c r="D897" s="371"/>
      <c r="E897" s="372"/>
      <c r="F897" s="373"/>
      <c r="G897" s="374"/>
      <c r="H897" s="184"/>
      <c r="I897" s="184"/>
      <c r="J897" s="184"/>
      <c r="K897" s="184"/>
      <c r="L897" s="185"/>
      <c r="M897" s="20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  <c r="AA897" s="155"/>
      <c r="AB897" s="155"/>
      <c r="AC897" s="155">
        <v>1</v>
      </c>
      <c r="AD897" s="155"/>
      <c r="AE897" s="155"/>
      <c r="AF897" s="155"/>
      <c r="AG897" s="155"/>
      <c r="AH897" s="155"/>
      <c r="AI897" s="155"/>
      <c r="AJ897" s="155"/>
      <c r="AK897" s="155"/>
      <c r="AL897" s="155"/>
      <c r="AM897" s="155"/>
      <c r="AN897" s="155"/>
      <c r="AO897" s="155"/>
      <c r="AP897" s="155"/>
      <c r="AQ897" s="155"/>
      <c r="AR897" s="155"/>
      <c r="AS897" s="155"/>
      <c r="AT897" s="155"/>
      <c r="AU897" s="155"/>
      <c r="AV897" s="155"/>
      <c r="AW897" s="155"/>
      <c r="AX897" s="155"/>
      <c r="AY897" s="155"/>
      <c r="AZ897" s="155"/>
      <c r="BA897" s="155"/>
      <c r="BB897" s="155"/>
      <c r="BC897" s="155"/>
      <c r="BD897" s="155"/>
      <c r="BE897" s="155"/>
      <c r="BF897" s="155"/>
      <c r="BG897" s="155"/>
      <c r="BH897" s="155"/>
    </row>
    <row r="898" spans="1:60" outlineLevel="1" x14ac:dyDescent="0.2">
      <c r="A898" s="202"/>
      <c r="B898" s="369" t="s">
        <v>613</v>
      </c>
      <c r="C898" s="370"/>
      <c r="D898" s="371"/>
      <c r="E898" s="372"/>
      <c r="F898" s="373"/>
      <c r="G898" s="374"/>
      <c r="H898" s="184"/>
      <c r="I898" s="184"/>
      <c r="J898" s="184"/>
      <c r="K898" s="184"/>
      <c r="L898" s="185"/>
      <c r="M898" s="20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  <c r="AA898" s="155"/>
      <c r="AB898" s="155"/>
      <c r="AC898" s="155">
        <v>2</v>
      </c>
      <c r="AD898" s="155"/>
      <c r="AE898" s="155"/>
      <c r="AF898" s="155"/>
      <c r="AG898" s="155"/>
      <c r="AH898" s="155"/>
      <c r="AI898" s="155"/>
      <c r="AJ898" s="155"/>
      <c r="AK898" s="155"/>
      <c r="AL898" s="155"/>
      <c r="AM898" s="155"/>
      <c r="AN898" s="155"/>
      <c r="AO898" s="155"/>
      <c r="AP898" s="155"/>
      <c r="AQ898" s="155"/>
      <c r="AR898" s="155"/>
      <c r="AS898" s="155"/>
      <c r="AT898" s="155"/>
      <c r="AU898" s="155"/>
      <c r="AV898" s="155"/>
      <c r="AW898" s="155"/>
      <c r="AX898" s="155"/>
      <c r="AY898" s="155"/>
      <c r="AZ898" s="155"/>
      <c r="BA898" s="155"/>
      <c r="BB898" s="155"/>
      <c r="BC898" s="155"/>
      <c r="BD898" s="155"/>
      <c r="BE898" s="155"/>
      <c r="BF898" s="155"/>
      <c r="BG898" s="155"/>
      <c r="BH898" s="155"/>
    </row>
    <row r="899" spans="1:60" outlineLevel="1" x14ac:dyDescent="0.2">
      <c r="A899" s="203">
        <v>116</v>
      </c>
      <c r="B899" s="168" t="s">
        <v>614</v>
      </c>
      <c r="C899" s="189" t="s">
        <v>523</v>
      </c>
      <c r="D899" s="171" t="s">
        <v>524</v>
      </c>
      <c r="E899" s="177">
        <v>1067.662</v>
      </c>
      <c r="F899" s="186">
        <v>0</v>
      </c>
      <c r="G899" s="184">
        <f>ROUND(E899*F899,2)</f>
        <v>0</v>
      </c>
      <c r="H899" s="184">
        <v>21</v>
      </c>
      <c r="I899" s="184">
        <f>G899*(1+H899/100)</f>
        <v>0</v>
      </c>
      <c r="J899" s="184">
        <v>0</v>
      </c>
      <c r="K899" s="184">
        <f>ROUND(E899*J899,2)</f>
        <v>0</v>
      </c>
      <c r="L899" s="185" t="s">
        <v>380</v>
      </c>
      <c r="M899" s="205" t="s">
        <v>1131</v>
      </c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  <c r="AA899" s="155"/>
      <c r="AB899" s="155"/>
      <c r="AC899" s="155"/>
      <c r="AD899" s="155"/>
      <c r="AE899" s="155" t="s">
        <v>1132</v>
      </c>
      <c r="AF899" s="155"/>
      <c r="AG899" s="155"/>
      <c r="AH899" s="155"/>
      <c r="AI899" s="155"/>
      <c r="AJ899" s="155"/>
      <c r="AK899" s="155"/>
      <c r="AL899" s="155"/>
      <c r="AM899" s="155">
        <v>21</v>
      </c>
      <c r="AN899" s="155"/>
      <c r="AO899" s="155"/>
      <c r="AP899" s="155"/>
      <c r="AQ899" s="155"/>
      <c r="AR899" s="155"/>
      <c r="AS899" s="155"/>
      <c r="AT899" s="155"/>
      <c r="AU899" s="155"/>
      <c r="AV899" s="155"/>
      <c r="AW899" s="155"/>
      <c r="AX899" s="155"/>
      <c r="AY899" s="155"/>
      <c r="AZ899" s="155"/>
      <c r="BA899" s="155"/>
      <c r="BB899" s="155"/>
      <c r="BC899" s="155"/>
      <c r="BD899" s="155"/>
      <c r="BE899" s="155"/>
      <c r="BF899" s="155"/>
      <c r="BG899" s="155"/>
      <c r="BH899" s="155"/>
    </row>
    <row r="900" spans="1:60" outlineLevel="1" x14ac:dyDescent="0.2">
      <c r="A900" s="202"/>
      <c r="B900" s="169"/>
      <c r="C900" s="375"/>
      <c r="D900" s="376"/>
      <c r="E900" s="377"/>
      <c r="F900" s="378"/>
      <c r="G900" s="379"/>
      <c r="H900" s="184"/>
      <c r="I900" s="184"/>
      <c r="J900" s="184"/>
      <c r="K900" s="184"/>
      <c r="L900" s="185"/>
      <c r="M900" s="20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  <c r="AA900" s="155"/>
      <c r="AB900" s="155"/>
      <c r="AC900" s="155"/>
      <c r="AD900" s="155"/>
      <c r="AE900" s="155"/>
      <c r="AF900" s="155"/>
      <c r="AG900" s="155"/>
      <c r="AH900" s="155"/>
      <c r="AI900" s="155"/>
      <c r="AJ900" s="155"/>
      <c r="AK900" s="155"/>
      <c r="AL900" s="155"/>
      <c r="AM900" s="155"/>
      <c r="AN900" s="155"/>
      <c r="AO900" s="155"/>
      <c r="AP900" s="155"/>
      <c r="AQ900" s="155"/>
      <c r="AR900" s="155"/>
      <c r="AS900" s="155"/>
      <c r="AT900" s="155"/>
      <c r="AU900" s="155"/>
      <c r="AV900" s="155"/>
      <c r="AW900" s="155"/>
      <c r="AX900" s="155"/>
      <c r="AY900" s="155"/>
      <c r="AZ900" s="155"/>
      <c r="BA900" s="155"/>
      <c r="BB900" s="155"/>
      <c r="BC900" s="155"/>
      <c r="BD900" s="155"/>
      <c r="BE900" s="155"/>
      <c r="BF900" s="155"/>
      <c r="BG900" s="155"/>
      <c r="BH900" s="155"/>
    </row>
    <row r="901" spans="1:60" x14ac:dyDescent="0.2">
      <c r="A901" s="201" t="s">
        <v>1122</v>
      </c>
      <c r="B901" s="167" t="s">
        <v>1069</v>
      </c>
      <c r="C901" s="188" t="s">
        <v>1070</v>
      </c>
      <c r="D901" s="170"/>
      <c r="E901" s="176"/>
      <c r="F901" s="380">
        <f>SUM(G902:G915)</f>
        <v>0</v>
      </c>
      <c r="G901" s="381"/>
      <c r="H901" s="182"/>
      <c r="I901" s="182">
        <f>SUM(I902:I915)</f>
        <v>0</v>
      </c>
      <c r="J901" s="182"/>
      <c r="K901" s="182">
        <f>SUM(K902:K915)</f>
        <v>0</v>
      </c>
      <c r="L901" s="183"/>
      <c r="M901" s="204"/>
      <c r="AE901" t="s">
        <v>1123</v>
      </c>
    </row>
    <row r="902" spans="1:60" outlineLevel="1" x14ac:dyDescent="0.2">
      <c r="A902" s="202"/>
      <c r="B902" s="382" t="s">
        <v>615</v>
      </c>
      <c r="C902" s="383"/>
      <c r="D902" s="384"/>
      <c r="E902" s="385"/>
      <c r="F902" s="386"/>
      <c r="G902" s="387"/>
      <c r="H902" s="184"/>
      <c r="I902" s="184"/>
      <c r="J902" s="184"/>
      <c r="K902" s="184"/>
      <c r="L902" s="185"/>
      <c r="M902" s="20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  <c r="AA902" s="155"/>
      <c r="AB902" s="155"/>
      <c r="AC902" s="155">
        <v>0</v>
      </c>
      <c r="AD902" s="155"/>
      <c r="AE902" s="155"/>
      <c r="AF902" s="155"/>
      <c r="AG902" s="155"/>
      <c r="AH902" s="155"/>
      <c r="AI902" s="155"/>
      <c r="AJ902" s="155"/>
      <c r="AK902" s="155"/>
      <c r="AL902" s="155"/>
      <c r="AM902" s="155"/>
      <c r="AN902" s="155"/>
      <c r="AO902" s="155"/>
      <c r="AP902" s="155"/>
      <c r="AQ902" s="155"/>
      <c r="AR902" s="155"/>
      <c r="AS902" s="155"/>
      <c r="AT902" s="155"/>
      <c r="AU902" s="155"/>
      <c r="AV902" s="155"/>
      <c r="AW902" s="155"/>
      <c r="AX902" s="155"/>
      <c r="AY902" s="155"/>
      <c r="AZ902" s="155"/>
      <c r="BA902" s="155"/>
      <c r="BB902" s="155"/>
      <c r="BC902" s="155"/>
      <c r="BD902" s="155"/>
      <c r="BE902" s="155"/>
      <c r="BF902" s="155"/>
      <c r="BG902" s="155"/>
      <c r="BH902" s="155"/>
    </row>
    <row r="903" spans="1:60" outlineLevel="1" x14ac:dyDescent="0.2">
      <c r="A903" s="203">
        <v>117</v>
      </c>
      <c r="B903" s="168" t="s">
        <v>616</v>
      </c>
      <c r="C903" s="189" t="s">
        <v>617</v>
      </c>
      <c r="D903" s="171" t="s">
        <v>1139</v>
      </c>
      <c r="E903" s="177">
        <v>2</v>
      </c>
      <c r="F903" s="186">
        <v>0</v>
      </c>
      <c r="G903" s="184">
        <f>ROUND(E903*F903,2)</f>
        <v>0</v>
      </c>
      <c r="H903" s="184">
        <v>21</v>
      </c>
      <c r="I903" s="184">
        <f>G903*(1+H903/100)</f>
        <v>0</v>
      </c>
      <c r="J903" s="184">
        <v>0</v>
      </c>
      <c r="K903" s="184">
        <f>ROUND(E903*J903,2)</f>
        <v>0</v>
      </c>
      <c r="L903" s="185" t="s">
        <v>413</v>
      </c>
      <c r="M903" s="205" t="s">
        <v>1131</v>
      </c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 t="s">
        <v>1132</v>
      </c>
      <c r="AF903" s="155"/>
      <c r="AG903" s="155"/>
      <c r="AH903" s="155"/>
      <c r="AI903" s="155"/>
      <c r="AJ903" s="155"/>
      <c r="AK903" s="155"/>
      <c r="AL903" s="155"/>
      <c r="AM903" s="155">
        <v>21</v>
      </c>
      <c r="AN903" s="155"/>
      <c r="AO903" s="155"/>
      <c r="AP903" s="155"/>
      <c r="AQ903" s="155"/>
      <c r="AR903" s="155"/>
      <c r="AS903" s="155"/>
      <c r="AT903" s="155"/>
      <c r="AU903" s="155"/>
      <c r="AV903" s="155"/>
      <c r="AW903" s="155"/>
      <c r="AX903" s="155"/>
      <c r="AY903" s="155"/>
      <c r="AZ903" s="155"/>
      <c r="BA903" s="155"/>
      <c r="BB903" s="155"/>
      <c r="BC903" s="155"/>
      <c r="BD903" s="155"/>
      <c r="BE903" s="155"/>
      <c r="BF903" s="155"/>
      <c r="BG903" s="155"/>
      <c r="BH903" s="155"/>
    </row>
    <row r="904" spans="1:60" outlineLevel="1" x14ac:dyDescent="0.2">
      <c r="A904" s="202"/>
      <c r="B904" s="169"/>
      <c r="C904" s="375"/>
      <c r="D904" s="376"/>
      <c r="E904" s="377"/>
      <c r="F904" s="378"/>
      <c r="G904" s="379"/>
      <c r="H904" s="184"/>
      <c r="I904" s="184"/>
      <c r="J904" s="184"/>
      <c r="K904" s="184"/>
      <c r="L904" s="185"/>
      <c r="M904" s="20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  <c r="AA904" s="155"/>
      <c r="AB904" s="155"/>
      <c r="AC904" s="155"/>
      <c r="AD904" s="155"/>
      <c r="AE904" s="155"/>
      <c r="AF904" s="155"/>
      <c r="AG904" s="155"/>
      <c r="AH904" s="155"/>
      <c r="AI904" s="155"/>
      <c r="AJ904" s="155"/>
      <c r="AK904" s="155"/>
      <c r="AL904" s="155"/>
      <c r="AM904" s="155"/>
      <c r="AN904" s="155"/>
      <c r="AO904" s="155"/>
      <c r="AP904" s="155"/>
      <c r="AQ904" s="155"/>
      <c r="AR904" s="155"/>
      <c r="AS904" s="155"/>
      <c r="AT904" s="155"/>
      <c r="AU904" s="155"/>
      <c r="AV904" s="155"/>
      <c r="AW904" s="155"/>
      <c r="AX904" s="155"/>
      <c r="AY904" s="155"/>
      <c r="AZ904" s="155"/>
      <c r="BA904" s="155"/>
      <c r="BB904" s="155"/>
      <c r="BC904" s="155"/>
      <c r="BD904" s="155"/>
      <c r="BE904" s="155"/>
      <c r="BF904" s="155"/>
      <c r="BG904" s="155"/>
      <c r="BH904" s="155"/>
    </row>
    <row r="905" spans="1:60" ht="22.5" outlineLevel="1" x14ac:dyDescent="0.2">
      <c r="A905" s="203">
        <v>118</v>
      </c>
      <c r="B905" s="168" t="s">
        <v>618</v>
      </c>
      <c r="C905" s="189" t="s">
        <v>619</v>
      </c>
      <c r="D905" s="171" t="s">
        <v>620</v>
      </c>
      <c r="E905" s="177">
        <v>1</v>
      </c>
      <c r="F905" s="186">
        <v>0</v>
      </c>
      <c r="G905" s="184">
        <f>ROUND(E905*F905,2)</f>
        <v>0</v>
      </c>
      <c r="H905" s="184">
        <v>21</v>
      </c>
      <c r="I905" s="184">
        <f>G905*(1+H905/100)</f>
        <v>0</v>
      </c>
      <c r="J905" s="184">
        <v>0</v>
      </c>
      <c r="K905" s="184">
        <f>ROUND(E905*J905,2)</f>
        <v>0</v>
      </c>
      <c r="L905" s="185"/>
      <c r="M905" s="205" t="s">
        <v>128</v>
      </c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  <c r="AA905" s="155"/>
      <c r="AB905" s="155"/>
      <c r="AC905" s="155"/>
      <c r="AD905" s="155"/>
      <c r="AE905" s="155" t="s">
        <v>129</v>
      </c>
      <c r="AF905" s="155"/>
      <c r="AG905" s="155"/>
      <c r="AH905" s="155"/>
      <c r="AI905" s="155"/>
      <c r="AJ905" s="155"/>
      <c r="AK905" s="155"/>
      <c r="AL905" s="155"/>
      <c r="AM905" s="155">
        <v>21</v>
      </c>
      <c r="AN905" s="155"/>
      <c r="AO905" s="155"/>
      <c r="AP905" s="155"/>
      <c r="AQ905" s="155"/>
      <c r="AR905" s="155"/>
      <c r="AS905" s="155"/>
      <c r="AT905" s="155"/>
      <c r="AU905" s="155"/>
      <c r="AV905" s="155"/>
      <c r="AW905" s="155"/>
      <c r="AX905" s="155"/>
      <c r="AY905" s="155"/>
      <c r="AZ905" s="155"/>
      <c r="BA905" s="155"/>
      <c r="BB905" s="155"/>
      <c r="BC905" s="155"/>
      <c r="BD905" s="155"/>
      <c r="BE905" s="155"/>
      <c r="BF905" s="155"/>
      <c r="BG905" s="155"/>
      <c r="BH905" s="155"/>
    </row>
    <row r="906" spans="1:60" outlineLevel="1" x14ac:dyDescent="0.2">
      <c r="A906" s="202"/>
      <c r="B906" s="169"/>
      <c r="C906" s="396" t="s">
        <v>203</v>
      </c>
      <c r="D906" s="397"/>
      <c r="E906" s="398"/>
      <c r="F906" s="399"/>
      <c r="G906" s="400"/>
      <c r="H906" s="184"/>
      <c r="I906" s="184"/>
      <c r="J906" s="184"/>
      <c r="K906" s="184"/>
      <c r="L906" s="185"/>
      <c r="M906" s="20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/>
      <c r="AF906" s="155"/>
      <c r="AG906" s="155"/>
      <c r="AH906" s="155"/>
      <c r="AI906" s="155"/>
      <c r="AJ906" s="155"/>
      <c r="AK906" s="155"/>
      <c r="AL906" s="155"/>
      <c r="AM906" s="155"/>
      <c r="AN906" s="155"/>
      <c r="AO906" s="155"/>
      <c r="AP906" s="155"/>
      <c r="AQ906" s="155"/>
      <c r="AR906" s="155"/>
      <c r="AS906" s="155"/>
      <c r="AT906" s="155"/>
      <c r="AU906" s="155"/>
      <c r="AV906" s="155"/>
      <c r="AW906" s="155"/>
      <c r="AX906" s="155"/>
      <c r="AY906" s="155"/>
      <c r="AZ906" s="155"/>
      <c r="BA906" s="160" t="str">
        <f>C906</f>
        <v>Popis výrobku viz tabulky PSV</v>
      </c>
      <c r="BB906" s="155"/>
      <c r="BC906" s="155"/>
      <c r="BD906" s="155"/>
      <c r="BE906" s="155"/>
      <c r="BF906" s="155"/>
      <c r="BG906" s="155"/>
      <c r="BH906" s="155"/>
    </row>
    <row r="907" spans="1:60" outlineLevel="1" x14ac:dyDescent="0.2">
      <c r="A907" s="202"/>
      <c r="B907" s="169"/>
      <c r="C907" s="375"/>
      <c r="D907" s="376"/>
      <c r="E907" s="377"/>
      <c r="F907" s="378"/>
      <c r="G907" s="379"/>
      <c r="H907" s="184"/>
      <c r="I907" s="184"/>
      <c r="J907" s="184"/>
      <c r="K907" s="184"/>
      <c r="L907" s="185"/>
      <c r="M907" s="20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  <c r="AF907" s="155"/>
      <c r="AG907" s="155"/>
      <c r="AH907" s="155"/>
      <c r="AI907" s="155"/>
      <c r="AJ907" s="155"/>
      <c r="AK907" s="155"/>
      <c r="AL907" s="155"/>
      <c r="AM907" s="155"/>
      <c r="AN907" s="155"/>
      <c r="AO907" s="155"/>
      <c r="AP907" s="155"/>
      <c r="AQ907" s="155"/>
      <c r="AR907" s="155"/>
      <c r="AS907" s="155"/>
      <c r="AT907" s="155"/>
      <c r="AU907" s="155"/>
      <c r="AV907" s="155"/>
      <c r="AW907" s="155"/>
      <c r="AX907" s="155"/>
      <c r="AY907" s="155"/>
      <c r="AZ907" s="155"/>
      <c r="BA907" s="155"/>
      <c r="BB907" s="155"/>
      <c r="BC907" s="155"/>
      <c r="BD907" s="155"/>
      <c r="BE907" s="155"/>
      <c r="BF907" s="155"/>
      <c r="BG907" s="155"/>
      <c r="BH907" s="155"/>
    </row>
    <row r="908" spans="1:60" ht="22.5" outlineLevel="1" x14ac:dyDescent="0.2">
      <c r="A908" s="203">
        <v>119</v>
      </c>
      <c r="B908" s="168" t="s">
        <v>621</v>
      </c>
      <c r="C908" s="189" t="s">
        <v>622</v>
      </c>
      <c r="D908" s="171" t="s">
        <v>620</v>
      </c>
      <c r="E908" s="177">
        <v>1</v>
      </c>
      <c r="F908" s="186">
        <v>0</v>
      </c>
      <c r="G908" s="184">
        <f>ROUND(E908*F908,2)</f>
        <v>0</v>
      </c>
      <c r="H908" s="184">
        <v>21</v>
      </c>
      <c r="I908" s="184">
        <f>G908*(1+H908/100)</f>
        <v>0</v>
      </c>
      <c r="J908" s="184">
        <v>0</v>
      </c>
      <c r="K908" s="184">
        <f>ROUND(E908*J908,2)</f>
        <v>0</v>
      </c>
      <c r="L908" s="185"/>
      <c r="M908" s="205" t="s">
        <v>128</v>
      </c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 t="s">
        <v>129</v>
      </c>
      <c r="AF908" s="155"/>
      <c r="AG908" s="155"/>
      <c r="AH908" s="155"/>
      <c r="AI908" s="155"/>
      <c r="AJ908" s="155"/>
      <c r="AK908" s="155"/>
      <c r="AL908" s="155"/>
      <c r="AM908" s="155">
        <v>21</v>
      </c>
      <c r="AN908" s="155"/>
      <c r="AO908" s="155"/>
      <c r="AP908" s="155"/>
      <c r="AQ908" s="155"/>
      <c r="AR908" s="155"/>
      <c r="AS908" s="155"/>
      <c r="AT908" s="155"/>
      <c r="AU908" s="155"/>
      <c r="AV908" s="155"/>
      <c r="AW908" s="155"/>
      <c r="AX908" s="155"/>
      <c r="AY908" s="155"/>
      <c r="AZ908" s="155"/>
      <c r="BA908" s="155"/>
      <c r="BB908" s="155"/>
      <c r="BC908" s="155"/>
      <c r="BD908" s="155"/>
      <c r="BE908" s="155"/>
      <c r="BF908" s="155"/>
      <c r="BG908" s="155"/>
      <c r="BH908" s="155"/>
    </row>
    <row r="909" spans="1:60" outlineLevel="1" x14ac:dyDescent="0.2">
      <c r="A909" s="202"/>
      <c r="B909" s="169"/>
      <c r="C909" s="396" t="s">
        <v>203</v>
      </c>
      <c r="D909" s="397"/>
      <c r="E909" s="398"/>
      <c r="F909" s="399"/>
      <c r="G909" s="400"/>
      <c r="H909" s="184"/>
      <c r="I909" s="184"/>
      <c r="J909" s="184"/>
      <c r="K909" s="184"/>
      <c r="L909" s="185"/>
      <c r="M909" s="20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  <c r="AF909" s="155"/>
      <c r="AG909" s="155"/>
      <c r="AH909" s="155"/>
      <c r="AI909" s="155"/>
      <c r="AJ909" s="155"/>
      <c r="AK909" s="155"/>
      <c r="AL909" s="155"/>
      <c r="AM909" s="155"/>
      <c r="AN909" s="155"/>
      <c r="AO909" s="155"/>
      <c r="AP909" s="155"/>
      <c r="AQ909" s="155"/>
      <c r="AR909" s="155"/>
      <c r="AS909" s="155"/>
      <c r="AT909" s="155"/>
      <c r="AU909" s="155"/>
      <c r="AV909" s="155"/>
      <c r="AW909" s="155"/>
      <c r="AX909" s="155"/>
      <c r="AY909" s="155"/>
      <c r="AZ909" s="155"/>
      <c r="BA909" s="160" t="str">
        <f>C909</f>
        <v>Popis výrobku viz tabulky PSV</v>
      </c>
      <c r="BB909" s="155"/>
      <c r="BC909" s="155"/>
      <c r="BD909" s="155"/>
      <c r="BE909" s="155"/>
      <c r="BF909" s="155"/>
      <c r="BG909" s="155"/>
      <c r="BH909" s="155"/>
    </row>
    <row r="910" spans="1:60" outlineLevel="1" x14ac:dyDescent="0.2">
      <c r="A910" s="202"/>
      <c r="B910" s="169"/>
      <c r="C910" s="375"/>
      <c r="D910" s="376"/>
      <c r="E910" s="377"/>
      <c r="F910" s="378"/>
      <c r="G910" s="379"/>
      <c r="H910" s="184"/>
      <c r="I910" s="184"/>
      <c r="J910" s="184"/>
      <c r="K910" s="184"/>
      <c r="L910" s="185"/>
      <c r="M910" s="20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  <c r="AF910" s="155"/>
      <c r="AG910" s="155"/>
      <c r="AH910" s="155"/>
      <c r="AI910" s="155"/>
      <c r="AJ910" s="155"/>
      <c r="AK910" s="155"/>
      <c r="AL910" s="155"/>
      <c r="AM910" s="155"/>
      <c r="AN910" s="155"/>
      <c r="AO910" s="155"/>
      <c r="AP910" s="155"/>
      <c r="AQ910" s="155"/>
      <c r="AR910" s="155"/>
      <c r="AS910" s="155"/>
      <c r="AT910" s="155"/>
      <c r="AU910" s="155"/>
      <c r="AV910" s="155"/>
      <c r="AW910" s="155"/>
      <c r="AX910" s="155"/>
      <c r="AY910" s="155"/>
      <c r="AZ910" s="155"/>
      <c r="BA910" s="155"/>
      <c r="BB910" s="155"/>
      <c r="BC910" s="155"/>
      <c r="BD910" s="155"/>
      <c r="BE910" s="155"/>
      <c r="BF910" s="155"/>
      <c r="BG910" s="155"/>
      <c r="BH910" s="155"/>
    </row>
    <row r="911" spans="1:60" outlineLevel="1" x14ac:dyDescent="0.2">
      <c r="A911" s="202"/>
      <c r="B911" s="369" t="s">
        <v>611</v>
      </c>
      <c r="C911" s="370"/>
      <c r="D911" s="371"/>
      <c r="E911" s="372"/>
      <c r="F911" s="373"/>
      <c r="G911" s="374"/>
      <c r="H911" s="184"/>
      <c r="I911" s="184"/>
      <c r="J911" s="184"/>
      <c r="K911" s="184"/>
      <c r="L911" s="185"/>
      <c r="M911" s="20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  <c r="AA911" s="155"/>
      <c r="AB911" s="155"/>
      <c r="AC911" s="155">
        <v>0</v>
      </c>
      <c r="AD911" s="155"/>
      <c r="AE911" s="155"/>
      <c r="AF911" s="155"/>
      <c r="AG911" s="155"/>
      <c r="AH911" s="155"/>
      <c r="AI911" s="155"/>
      <c r="AJ911" s="155"/>
      <c r="AK911" s="155"/>
      <c r="AL911" s="155"/>
      <c r="AM911" s="155"/>
      <c r="AN911" s="155"/>
      <c r="AO911" s="155"/>
      <c r="AP911" s="155"/>
      <c r="AQ911" s="155"/>
      <c r="AR911" s="155"/>
      <c r="AS911" s="155"/>
      <c r="AT911" s="155"/>
      <c r="AU911" s="155"/>
      <c r="AV911" s="155"/>
      <c r="AW911" s="155"/>
      <c r="AX911" s="155"/>
      <c r="AY911" s="155"/>
      <c r="AZ911" s="155"/>
      <c r="BA911" s="155"/>
      <c r="BB911" s="155"/>
      <c r="BC911" s="155"/>
      <c r="BD911" s="155"/>
      <c r="BE911" s="155"/>
      <c r="BF911" s="155"/>
      <c r="BG911" s="155"/>
      <c r="BH911" s="155"/>
    </row>
    <row r="912" spans="1:60" outlineLevel="1" x14ac:dyDescent="0.2">
      <c r="A912" s="202"/>
      <c r="B912" s="369" t="s">
        <v>612</v>
      </c>
      <c r="C912" s="370"/>
      <c r="D912" s="371"/>
      <c r="E912" s="372"/>
      <c r="F912" s="373"/>
      <c r="G912" s="374"/>
      <c r="H912" s="184"/>
      <c r="I912" s="184"/>
      <c r="J912" s="184"/>
      <c r="K912" s="184"/>
      <c r="L912" s="185"/>
      <c r="M912" s="20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  <c r="AA912" s="155"/>
      <c r="AB912" s="155"/>
      <c r="AC912" s="155">
        <v>1</v>
      </c>
      <c r="AD912" s="155"/>
      <c r="AE912" s="155"/>
      <c r="AF912" s="155"/>
      <c r="AG912" s="155"/>
      <c r="AH912" s="155"/>
      <c r="AI912" s="155"/>
      <c r="AJ912" s="155"/>
      <c r="AK912" s="155"/>
      <c r="AL912" s="155"/>
      <c r="AM912" s="155"/>
      <c r="AN912" s="155"/>
      <c r="AO912" s="155"/>
      <c r="AP912" s="155"/>
      <c r="AQ912" s="155"/>
      <c r="AR912" s="155"/>
      <c r="AS912" s="155"/>
      <c r="AT912" s="155"/>
      <c r="AU912" s="155"/>
      <c r="AV912" s="155"/>
      <c r="AW912" s="155"/>
      <c r="AX912" s="155"/>
      <c r="AY912" s="155"/>
      <c r="AZ912" s="155"/>
      <c r="BA912" s="155"/>
      <c r="BB912" s="155"/>
      <c r="BC912" s="155"/>
      <c r="BD912" s="155"/>
      <c r="BE912" s="155"/>
      <c r="BF912" s="155"/>
      <c r="BG912" s="155"/>
      <c r="BH912" s="155"/>
    </row>
    <row r="913" spans="1:60" outlineLevel="1" x14ac:dyDescent="0.2">
      <c r="A913" s="202"/>
      <c r="B913" s="369" t="s">
        <v>613</v>
      </c>
      <c r="C913" s="370"/>
      <c r="D913" s="371"/>
      <c r="E913" s="372"/>
      <c r="F913" s="373"/>
      <c r="G913" s="374"/>
      <c r="H913" s="184"/>
      <c r="I913" s="184"/>
      <c r="J913" s="184"/>
      <c r="K913" s="184"/>
      <c r="L913" s="185"/>
      <c r="M913" s="20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  <c r="AA913" s="155"/>
      <c r="AB913" s="155"/>
      <c r="AC913" s="155">
        <v>2</v>
      </c>
      <c r="AD913" s="155"/>
      <c r="AE913" s="155"/>
      <c r="AF913" s="155"/>
      <c r="AG913" s="155"/>
      <c r="AH913" s="155"/>
      <c r="AI913" s="155"/>
      <c r="AJ913" s="155"/>
      <c r="AK913" s="155"/>
      <c r="AL913" s="155"/>
      <c r="AM913" s="155"/>
      <c r="AN913" s="155"/>
      <c r="AO913" s="155"/>
      <c r="AP913" s="155"/>
      <c r="AQ913" s="155"/>
      <c r="AR913" s="155"/>
      <c r="AS913" s="155"/>
      <c r="AT913" s="155"/>
      <c r="AU913" s="155"/>
      <c r="AV913" s="155"/>
      <c r="AW913" s="155"/>
      <c r="AX913" s="155"/>
      <c r="AY913" s="155"/>
      <c r="AZ913" s="155"/>
      <c r="BA913" s="155"/>
      <c r="BB913" s="155"/>
      <c r="BC913" s="155"/>
      <c r="BD913" s="155"/>
      <c r="BE913" s="155"/>
      <c r="BF913" s="155"/>
      <c r="BG913" s="155"/>
      <c r="BH913" s="155"/>
    </row>
    <row r="914" spans="1:60" outlineLevel="1" x14ac:dyDescent="0.2">
      <c r="A914" s="203">
        <v>120</v>
      </c>
      <c r="B914" s="168" t="s">
        <v>614</v>
      </c>
      <c r="C914" s="189" t="s">
        <v>523</v>
      </c>
      <c r="D914" s="171" t="s">
        <v>524</v>
      </c>
      <c r="E914" s="177">
        <v>1576.32</v>
      </c>
      <c r="F914" s="186">
        <v>0</v>
      </c>
      <c r="G914" s="184">
        <f>ROUND(E914*F914,2)</f>
        <v>0</v>
      </c>
      <c r="H914" s="184">
        <v>21</v>
      </c>
      <c r="I914" s="184">
        <f>G914*(1+H914/100)</f>
        <v>0</v>
      </c>
      <c r="J914" s="184">
        <v>0</v>
      </c>
      <c r="K914" s="184">
        <f>ROUND(E914*J914,2)</f>
        <v>0</v>
      </c>
      <c r="L914" s="185" t="s">
        <v>380</v>
      </c>
      <c r="M914" s="205" t="s">
        <v>1131</v>
      </c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  <c r="AA914" s="155"/>
      <c r="AB914" s="155"/>
      <c r="AC914" s="155"/>
      <c r="AD914" s="155"/>
      <c r="AE914" s="155" t="s">
        <v>1132</v>
      </c>
      <c r="AF914" s="155"/>
      <c r="AG914" s="155"/>
      <c r="AH914" s="155"/>
      <c r="AI914" s="155"/>
      <c r="AJ914" s="155"/>
      <c r="AK914" s="155"/>
      <c r="AL914" s="155"/>
      <c r="AM914" s="155">
        <v>21</v>
      </c>
      <c r="AN914" s="155"/>
      <c r="AO914" s="155"/>
      <c r="AP914" s="155"/>
      <c r="AQ914" s="155"/>
      <c r="AR914" s="155"/>
      <c r="AS914" s="155"/>
      <c r="AT914" s="155"/>
      <c r="AU914" s="155"/>
      <c r="AV914" s="155"/>
      <c r="AW914" s="155"/>
      <c r="AX914" s="155"/>
      <c r="AY914" s="155"/>
      <c r="AZ914" s="155"/>
      <c r="BA914" s="155"/>
      <c r="BB914" s="155"/>
      <c r="BC914" s="155"/>
      <c r="BD914" s="155"/>
      <c r="BE914" s="155"/>
      <c r="BF914" s="155"/>
      <c r="BG914" s="155"/>
      <c r="BH914" s="155"/>
    </row>
    <row r="915" spans="1:60" outlineLevel="1" x14ac:dyDescent="0.2">
      <c r="A915" s="202"/>
      <c r="B915" s="169"/>
      <c r="C915" s="375"/>
      <c r="D915" s="376"/>
      <c r="E915" s="377"/>
      <c r="F915" s="378"/>
      <c r="G915" s="379"/>
      <c r="H915" s="184"/>
      <c r="I915" s="184"/>
      <c r="J915" s="184"/>
      <c r="K915" s="184"/>
      <c r="L915" s="185"/>
      <c r="M915" s="20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  <c r="AA915" s="155"/>
      <c r="AB915" s="155"/>
      <c r="AC915" s="155"/>
      <c r="AD915" s="155"/>
      <c r="AE915" s="155"/>
      <c r="AF915" s="155"/>
      <c r="AG915" s="155"/>
      <c r="AH915" s="155"/>
      <c r="AI915" s="155"/>
      <c r="AJ915" s="155"/>
      <c r="AK915" s="155"/>
      <c r="AL915" s="155"/>
      <c r="AM915" s="155"/>
      <c r="AN915" s="155"/>
      <c r="AO915" s="155"/>
      <c r="AP915" s="155"/>
      <c r="AQ915" s="155"/>
      <c r="AR915" s="155"/>
      <c r="AS915" s="155"/>
      <c r="AT915" s="155"/>
      <c r="AU915" s="155"/>
      <c r="AV915" s="155"/>
      <c r="AW915" s="155"/>
      <c r="AX915" s="155"/>
      <c r="AY915" s="155"/>
      <c r="AZ915" s="155"/>
      <c r="BA915" s="155"/>
      <c r="BB915" s="155"/>
      <c r="BC915" s="155"/>
      <c r="BD915" s="155"/>
      <c r="BE915" s="155"/>
      <c r="BF915" s="155"/>
      <c r="BG915" s="155"/>
      <c r="BH915" s="155"/>
    </row>
    <row r="916" spans="1:60" x14ac:dyDescent="0.2">
      <c r="A916" s="201" t="s">
        <v>1122</v>
      </c>
      <c r="B916" s="167" t="s">
        <v>1071</v>
      </c>
      <c r="C916" s="188" t="s">
        <v>1072</v>
      </c>
      <c r="D916" s="170"/>
      <c r="E916" s="176"/>
      <c r="F916" s="380">
        <f>SUM(G917:G948)</f>
        <v>0</v>
      </c>
      <c r="G916" s="381"/>
      <c r="H916" s="182"/>
      <c r="I916" s="182">
        <f>SUM(I917:I948)</f>
        <v>0</v>
      </c>
      <c r="J916" s="182"/>
      <c r="K916" s="182">
        <f>SUM(K917:K948)</f>
        <v>0.08</v>
      </c>
      <c r="L916" s="183"/>
      <c r="M916" s="204"/>
      <c r="AE916" t="s">
        <v>1123</v>
      </c>
    </row>
    <row r="917" spans="1:60" outlineLevel="1" x14ac:dyDescent="0.2">
      <c r="A917" s="202"/>
      <c r="B917" s="382" t="s">
        <v>623</v>
      </c>
      <c r="C917" s="383"/>
      <c r="D917" s="384"/>
      <c r="E917" s="385"/>
      <c r="F917" s="386"/>
      <c r="G917" s="387"/>
      <c r="H917" s="184"/>
      <c r="I917" s="184"/>
      <c r="J917" s="184"/>
      <c r="K917" s="184"/>
      <c r="L917" s="185"/>
      <c r="M917" s="20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  <c r="AA917" s="155"/>
      <c r="AB917" s="155"/>
      <c r="AC917" s="155">
        <v>0</v>
      </c>
      <c r="AD917" s="155"/>
      <c r="AE917" s="155"/>
      <c r="AF917" s="155"/>
      <c r="AG917" s="155"/>
      <c r="AH917" s="155"/>
      <c r="AI917" s="155"/>
      <c r="AJ917" s="155"/>
      <c r="AK917" s="155"/>
      <c r="AL917" s="155"/>
      <c r="AM917" s="155"/>
      <c r="AN917" s="155"/>
      <c r="AO917" s="155"/>
      <c r="AP917" s="155"/>
      <c r="AQ917" s="155"/>
      <c r="AR917" s="155"/>
      <c r="AS917" s="155"/>
      <c r="AT917" s="155"/>
      <c r="AU917" s="155"/>
      <c r="AV917" s="155"/>
      <c r="AW917" s="155"/>
      <c r="AX917" s="155"/>
      <c r="AY917" s="155"/>
      <c r="AZ917" s="155"/>
      <c r="BA917" s="155"/>
      <c r="BB917" s="155"/>
      <c r="BC917" s="155"/>
      <c r="BD917" s="155"/>
      <c r="BE917" s="155"/>
      <c r="BF917" s="155"/>
      <c r="BG917" s="155"/>
      <c r="BH917" s="155"/>
    </row>
    <row r="918" spans="1:60" outlineLevel="1" x14ac:dyDescent="0.2">
      <c r="A918" s="203">
        <v>121</v>
      </c>
      <c r="B918" s="168" t="s">
        <v>624</v>
      </c>
      <c r="C918" s="189" t="s">
        <v>625</v>
      </c>
      <c r="D918" s="171" t="s">
        <v>1146</v>
      </c>
      <c r="E918" s="177">
        <v>91.555000000000007</v>
      </c>
      <c r="F918" s="186">
        <v>0</v>
      </c>
      <c r="G918" s="184">
        <f>ROUND(E918*F918,2)</f>
        <v>0</v>
      </c>
      <c r="H918" s="184">
        <v>21</v>
      </c>
      <c r="I918" s="184">
        <f>G918*(1+H918/100)</f>
        <v>0</v>
      </c>
      <c r="J918" s="184">
        <v>3.1E-4</v>
      </c>
      <c r="K918" s="184">
        <f>ROUND(E918*J918,2)</f>
        <v>0.03</v>
      </c>
      <c r="L918" s="185" t="s">
        <v>626</v>
      </c>
      <c r="M918" s="205" t="s">
        <v>1131</v>
      </c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  <c r="AA918" s="155"/>
      <c r="AB918" s="155"/>
      <c r="AC918" s="155"/>
      <c r="AD918" s="155"/>
      <c r="AE918" s="155" t="s">
        <v>1132</v>
      </c>
      <c r="AF918" s="155"/>
      <c r="AG918" s="155"/>
      <c r="AH918" s="155"/>
      <c r="AI918" s="155"/>
      <c r="AJ918" s="155"/>
      <c r="AK918" s="155"/>
      <c r="AL918" s="155"/>
      <c r="AM918" s="155">
        <v>21</v>
      </c>
      <c r="AN918" s="155"/>
      <c r="AO918" s="155"/>
      <c r="AP918" s="155"/>
      <c r="AQ918" s="155"/>
      <c r="AR918" s="155"/>
      <c r="AS918" s="155"/>
      <c r="AT918" s="155"/>
      <c r="AU918" s="155"/>
      <c r="AV918" s="155"/>
      <c r="AW918" s="155"/>
      <c r="AX918" s="155"/>
      <c r="AY918" s="155"/>
      <c r="AZ918" s="155"/>
      <c r="BA918" s="155"/>
      <c r="BB918" s="155"/>
      <c r="BC918" s="155"/>
      <c r="BD918" s="155"/>
      <c r="BE918" s="155"/>
      <c r="BF918" s="155"/>
      <c r="BG918" s="155"/>
      <c r="BH918" s="155"/>
    </row>
    <row r="919" spans="1:60" outlineLevel="1" x14ac:dyDescent="0.2">
      <c r="A919" s="202"/>
      <c r="B919" s="169"/>
      <c r="C919" s="190" t="s">
        <v>627</v>
      </c>
      <c r="D919" s="172"/>
      <c r="E919" s="178">
        <v>54.06</v>
      </c>
      <c r="F919" s="184"/>
      <c r="G919" s="184"/>
      <c r="H919" s="184"/>
      <c r="I919" s="184"/>
      <c r="J919" s="184"/>
      <c r="K919" s="184"/>
      <c r="L919" s="185"/>
      <c r="M919" s="20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  <c r="AA919" s="155"/>
      <c r="AB919" s="155"/>
      <c r="AC919" s="155"/>
      <c r="AD919" s="155"/>
      <c r="AE919" s="155"/>
      <c r="AF919" s="155"/>
      <c r="AG919" s="155"/>
      <c r="AH919" s="155"/>
      <c r="AI919" s="155"/>
      <c r="AJ919" s="155"/>
      <c r="AK919" s="155"/>
      <c r="AL919" s="155"/>
      <c r="AM919" s="155"/>
      <c r="AN919" s="155"/>
      <c r="AO919" s="155"/>
      <c r="AP919" s="155"/>
      <c r="AQ919" s="155"/>
      <c r="AR919" s="155"/>
      <c r="AS919" s="155"/>
      <c r="AT919" s="155"/>
      <c r="AU919" s="155"/>
      <c r="AV919" s="155"/>
      <c r="AW919" s="155"/>
      <c r="AX919" s="155"/>
      <c r="AY919" s="155"/>
      <c r="AZ919" s="155"/>
      <c r="BA919" s="155"/>
      <c r="BB919" s="155"/>
      <c r="BC919" s="155"/>
      <c r="BD919" s="155"/>
      <c r="BE919" s="155"/>
      <c r="BF919" s="155"/>
      <c r="BG919" s="155"/>
      <c r="BH919" s="155"/>
    </row>
    <row r="920" spans="1:60" outlineLevel="1" x14ac:dyDescent="0.2">
      <c r="A920" s="202"/>
      <c r="B920" s="169"/>
      <c r="C920" s="190" t="s">
        <v>628</v>
      </c>
      <c r="D920" s="172"/>
      <c r="E920" s="178">
        <v>31.82</v>
      </c>
      <c r="F920" s="184"/>
      <c r="G920" s="184"/>
      <c r="H920" s="184"/>
      <c r="I920" s="184"/>
      <c r="J920" s="184"/>
      <c r="K920" s="184"/>
      <c r="L920" s="185"/>
      <c r="M920" s="20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  <c r="AA920" s="155"/>
      <c r="AB920" s="155"/>
      <c r="AC920" s="155"/>
      <c r="AD920" s="155"/>
      <c r="AE920" s="155"/>
      <c r="AF920" s="155"/>
      <c r="AG920" s="155"/>
      <c r="AH920" s="155"/>
      <c r="AI920" s="155"/>
      <c r="AJ920" s="155"/>
      <c r="AK920" s="155"/>
      <c r="AL920" s="155"/>
      <c r="AM920" s="155"/>
      <c r="AN920" s="155"/>
      <c r="AO920" s="155"/>
      <c r="AP920" s="155"/>
      <c r="AQ920" s="155"/>
      <c r="AR920" s="155"/>
      <c r="AS920" s="155"/>
      <c r="AT920" s="155"/>
      <c r="AU920" s="155"/>
      <c r="AV920" s="155"/>
      <c r="AW920" s="155"/>
      <c r="AX920" s="155"/>
      <c r="AY920" s="155"/>
      <c r="AZ920" s="155"/>
      <c r="BA920" s="155"/>
      <c r="BB920" s="155"/>
      <c r="BC920" s="155"/>
      <c r="BD920" s="155"/>
      <c r="BE920" s="155"/>
      <c r="BF920" s="155"/>
      <c r="BG920" s="155"/>
      <c r="BH920" s="155"/>
    </row>
    <row r="921" spans="1:60" outlineLevel="1" x14ac:dyDescent="0.2">
      <c r="A921" s="202"/>
      <c r="B921" s="169"/>
      <c r="C921" s="190" t="s">
        <v>629</v>
      </c>
      <c r="D921" s="172"/>
      <c r="E921" s="178">
        <v>2.35</v>
      </c>
      <c r="F921" s="184"/>
      <c r="G921" s="184"/>
      <c r="H921" s="184"/>
      <c r="I921" s="184"/>
      <c r="J921" s="184"/>
      <c r="K921" s="184"/>
      <c r="L921" s="185"/>
      <c r="M921" s="20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  <c r="AF921" s="155"/>
      <c r="AG921" s="155"/>
      <c r="AH921" s="155"/>
      <c r="AI921" s="155"/>
      <c r="AJ921" s="155"/>
      <c r="AK921" s="155"/>
      <c r="AL921" s="155"/>
      <c r="AM921" s="155"/>
      <c r="AN921" s="155"/>
      <c r="AO921" s="155"/>
      <c r="AP921" s="155"/>
      <c r="AQ921" s="155"/>
      <c r="AR921" s="155"/>
      <c r="AS921" s="155"/>
      <c r="AT921" s="155"/>
      <c r="AU921" s="155"/>
      <c r="AV921" s="155"/>
      <c r="AW921" s="155"/>
      <c r="AX921" s="155"/>
      <c r="AY921" s="155"/>
      <c r="AZ921" s="155"/>
      <c r="BA921" s="155"/>
      <c r="BB921" s="155"/>
      <c r="BC921" s="155"/>
      <c r="BD921" s="155"/>
      <c r="BE921" s="155"/>
      <c r="BF921" s="155"/>
      <c r="BG921" s="155"/>
      <c r="BH921" s="155"/>
    </row>
    <row r="922" spans="1:60" outlineLevel="1" x14ac:dyDescent="0.2">
      <c r="A922" s="202"/>
      <c r="B922" s="169"/>
      <c r="C922" s="190" t="s">
        <v>630</v>
      </c>
      <c r="D922" s="172"/>
      <c r="E922" s="178">
        <v>3.3250000000000002</v>
      </c>
      <c r="F922" s="184"/>
      <c r="G922" s="184"/>
      <c r="H922" s="184"/>
      <c r="I922" s="184"/>
      <c r="J922" s="184"/>
      <c r="K922" s="184"/>
      <c r="L922" s="185"/>
      <c r="M922" s="20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  <c r="AF922" s="155"/>
      <c r="AG922" s="155"/>
      <c r="AH922" s="155"/>
      <c r="AI922" s="155"/>
      <c r="AJ922" s="155"/>
      <c r="AK922" s="155"/>
      <c r="AL922" s="155"/>
      <c r="AM922" s="155"/>
      <c r="AN922" s="155"/>
      <c r="AO922" s="155"/>
      <c r="AP922" s="155"/>
      <c r="AQ922" s="155"/>
      <c r="AR922" s="155"/>
      <c r="AS922" s="155"/>
      <c r="AT922" s="155"/>
      <c r="AU922" s="155"/>
      <c r="AV922" s="155"/>
      <c r="AW922" s="155"/>
      <c r="AX922" s="155"/>
      <c r="AY922" s="155"/>
      <c r="AZ922" s="155"/>
      <c r="BA922" s="155"/>
      <c r="BB922" s="155"/>
      <c r="BC922" s="155"/>
      <c r="BD922" s="155"/>
      <c r="BE922" s="155"/>
      <c r="BF922" s="155"/>
      <c r="BG922" s="155"/>
      <c r="BH922" s="155"/>
    </row>
    <row r="923" spans="1:60" outlineLevel="1" x14ac:dyDescent="0.2">
      <c r="A923" s="202"/>
      <c r="B923" s="169"/>
      <c r="C923" s="375"/>
      <c r="D923" s="376"/>
      <c r="E923" s="377"/>
      <c r="F923" s="378"/>
      <c r="G923" s="379"/>
      <c r="H923" s="184"/>
      <c r="I923" s="184"/>
      <c r="J923" s="184"/>
      <c r="K923" s="184"/>
      <c r="L923" s="185"/>
      <c r="M923" s="20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  <c r="AF923" s="155"/>
      <c r="AG923" s="155"/>
      <c r="AH923" s="155"/>
      <c r="AI923" s="155"/>
      <c r="AJ923" s="155"/>
      <c r="AK923" s="155"/>
      <c r="AL923" s="155"/>
      <c r="AM923" s="155"/>
      <c r="AN923" s="155"/>
      <c r="AO923" s="155"/>
      <c r="AP923" s="155"/>
      <c r="AQ923" s="155"/>
      <c r="AR923" s="155"/>
      <c r="AS923" s="155"/>
      <c r="AT923" s="155"/>
      <c r="AU923" s="155"/>
      <c r="AV923" s="155"/>
      <c r="AW923" s="155"/>
      <c r="AX923" s="155"/>
      <c r="AY923" s="155"/>
      <c r="AZ923" s="155"/>
      <c r="BA923" s="155"/>
      <c r="BB923" s="155"/>
      <c r="BC923" s="155"/>
      <c r="BD923" s="155"/>
      <c r="BE923" s="155"/>
      <c r="BF923" s="155"/>
      <c r="BG923" s="155"/>
      <c r="BH923" s="155"/>
    </row>
    <row r="924" spans="1:60" outlineLevel="1" x14ac:dyDescent="0.2">
      <c r="A924" s="202"/>
      <c r="B924" s="369" t="s">
        <v>631</v>
      </c>
      <c r="C924" s="370"/>
      <c r="D924" s="371"/>
      <c r="E924" s="372"/>
      <c r="F924" s="373"/>
      <c r="G924" s="374"/>
      <c r="H924" s="184"/>
      <c r="I924" s="184"/>
      <c r="J924" s="184"/>
      <c r="K924" s="184"/>
      <c r="L924" s="185"/>
      <c r="M924" s="20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>
        <v>0</v>
      </c>
      <c r="AD924" s="155"/>
      <c r="AE924" s="155"/>
      <c r="AF924" s="155"/>
      <c r="AG924" s="155"/>
      <c r="AH924" s="155"/>
      <c r="AI924" s="155"/>
      <c r="AJ924" s="155"/>
      <c r="AK924" s="155"/>
      <c r="AL924" s="155"/>
      <c r="AM924" s="155"/>
      <c r="AN924" s="155"/>
      <c r="AO924" s="155"/>
      <c r="AP924" s="155"/>
      <c r="AQ924" s="155"/>
      <c r="AR924" s="155"/>
      <c r="AS924" s="155"/>
      <c r="AT924" s="155"/>
      <c r="AU924" s="155"/>
      <c r="AV924" s="155"/>
      <c r="AW924" s="155"/>
      <c r="AX924" s="155"/>
      <c r="AY924" s="155"/>
      <c r="AZ924" s="155"/>
      <c r="BA924" s="155"/>
      <c r="BB924" s="155"/>
      <c r="BC924" s="155"/>
      <c r="BD924" s="155"/>
      <c r="BE924" s="155"/>
      <c r="BF924" s="155"/>
      <c r="BG924" s="155"/>
      <c r="BH924" s="155"/>
    </row>
    <row r="925" spans="1:60" outlineLevel="1" x14ac:dyDescent="0.2">
      <c r="A925" s="203">
        <v>122</v>
      </c>
      <c r="B925" s="168" t="s">
        <v>632</v>
      </c>
      <c r="C925" s="189" t="s">
        <v>633</v>
      </c>
      <c r="D925" s="171" t="s">
        <v>1146</v>
      </c>
      <c r="E925" s="177">
        <v>29.265000000000001</v>
      </c>
      <c r="F925" s="186">
        <v>0</v>
      </c>
      <c r="G925" s="184">
        <f>ROUND(E925*F925,2)</f>
        <v>0</v>
      </c>
      <c r="H925" s="184">
        <v>21</v>
      </c>
      <c r="I925" s="184">
        <f>G925*(1+H925/100)</f>
        <v>0</v>
      </c>
      <c r="J925" s="184">
        <v>3.1E-4</v>
      </c>
      <c r="K925" s="184">
        <f>ROUND(E925*J925,2)</f>
        <v>0.01</v>
      </c>
      <c r="L925" s="185" t="s">
        <v>626</v>
      </c>
      <c r="M925" s="205" t="s">
        <v>1131</v>
      </c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 t="s">
        <v>1132</v>
      </c>
      <c r="AF925" s="155"/>
      <c r="AG925" s="155"/>
      <c r="AH925" s="155"/>
      <c r="AI925" s="155"/>
      <c r="AJ925" s="155"/>
      <c r="AK925" s="155"/>
      <c r="AL925" s="155"/>
      <c r="AM925" s="155">
        <v>21</v>
      </c>
      <c r="AN925" s="155"/>
      <c r="AO925" s="155"/>
      <c r="AP925" s="155"/>
      <c r="AQ925" s="155"/>
      <c r="AR925" s="155"/>
      <c r="AS925" s="155"/>
      <c r="AT925" s="155"/>
      <c r="AU925" s="155"/>
      <c r="AV925" s="155"/>
      <c r="AW925" s="155"/>
      <c r="AX925" s="155"/>
      <c r="AY925" s="155"/>
      <c r="AZ925" s="155"/>
      <c r="BA925" s="155"/>
      <c r="BB925" s="155"/>
      <c r="BC925" s="155"/>
      <c r="BD925" s="155"/>
      <c r="BE925" s="155"/>
      <c r="BF925" s="155"/>
      <c r="BG925" s="155"/>
      <c r="BH925" s="155"/>
    </row>
    <row r="926" spans="1:60" outlineLevel="1" x14ac:dyDescent="0.2">
      <c r="A926" s="202"/>
      <c r="B926" s="169"/>
      <c r="C926" s="396" t="s">
        <v>634</v>
      </c>
      <c r="D926" s="397"/>
      <c r="E926" s="398"/>
      <c r="F926" s="399"/>
      <c r="G926" s="400"/>
      <c r="H926" s="184"/>
      <c r="I926" s="184"/>
      <c r="J926" s="184"/>
      <c r="K926" s="184"/>
      <c r="L926" s="185"/>
      <c r="M926" s="20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  <c r="AF926" s="155"/>
      <c r="AG926" s="155"/>
      <c r="AH926" s="155"/>
      <c r="AI926" s="155"/>
      <c r="AJ926" s="155"/>
      <c r="AK926" s="155"/>
      <c r="AL926" s="155"/>
      <c r="AM926" s="155"/>
      <c r="AN926" s="155"/>
      <c r="AO926" s="155"/>
      <c r="AP926" s="155"/>
      <c r="AQ926" s="155"/>
      <c r="AR926" s="155"/>
      <c r="AS926" s="155"/>
      <c r="AT926" s="155"/>
      <c r="AU926" s="155"/>
      <c r="AV926" s="155"/>
      <c r="AW926" s="155"/>
      <c r="AX926" s="155"/>
      <c r="AY926" s="155"/>
      <c r="AZ926" s="155"/>
      <c r="BA926" s="160" t="str">
        <f>C926</f>
        <v>včetně pomocného lešení.</v>
      </c>
      <c r="BB926" s="155"/>
      <c r="BC926" s="155"/>
      <c r="BD926" s="155"/>
      <c r="BE926" s="155"/>
      <c r="BF926" s="155"/>
      <c r="BG926" s="155"/>
      <c r="BH926" s="155"/>
    </row>
    <row r="927" spans="1:60" outlineLevel="1" x14ac:dyDescent="0.2">
      <c r="A927" s="202"/>
      <c r="B927" s="169"/>
      <c r="C927" s="190" t="s">
        <v>635</v>
      </c>
      <c r="D927" s="172"/>
      <c r="E927" s="178">
        <v>8.2249999999999996</v>
      </c>
      <c r="F927" s="184"/>
      <c r="G927" s="184"/>
      <c r="H927" s="184"/>
      <c r="I927" s="184"/>
      <c r="J927" s="184"/>
      <c r="K927" s="184"/>
      <c r="L927" s="185"/>
      <c r="M927" s="20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  <c r="AA927" s="155"/>
      <c r="AB927" s="155"/>
      <c r="AC927" s="155"/>
      <c r="AD927" s="155"/>
      <c r="AE927" s="155"/>
      <c r="AF927" s="155"/>
      <c r="AG927" s="155"/>
      <c r="AH927" s="155"/>
      <c r="AI927" s="155"/>
      <c r="AJ927" s="155"/>
      <c r="AK927" s="155"/>
      <c r="AL927" s="155"/>
      <c r="AM927" s="155"/>
      <c r="AN927" s="155"/>
      <c r="AO927" s="155"/>
      <c r="AP927" s="155"/>
      <c r="AQ927" s="155"/>
      <c r="AR927" s="155"/>
      <c r="AS927" s="155"/>
      <c r="AT927" s="155"/>
      <c r="AU927" s="155"/>
      <c r="AV927" s="155"/>
      <c r="AW927" s="155"/>
      <c r="AX927" s="155"/>
      <c r="AY927" s="155"/>
      <c r="AZ927" s="155"/>
      <c r="BA927" s="155"/>
      <c r="BB927" s="155"/>
      <c r="BC927" s="155"/>
      <c r="BD927" s="155"/>
      <c r="BE927" s="155"/>
      <c r="BF927" s="155"/>
      <c r="BG927" s="155"/>
      <c r="BH927" s="155"/>
    </row>
    <row r="928" spans="1:60" outlineLevel="1" x14ac:dyDescent="0.2">
      <c r="A928" s="202"/>
      <c r="B928" s="169"/>
      <c r="C928" s="190" t="s">
        <v>636</v>
      </c>
      <c r="D928" s="172"/>
      <c r="E928" s="178">
        <v>17.940000000000001</v>
      </c>
      <c r="F928" s="184"/>
      <c r="G928" s="184"/>
      <c r="H928" s="184"/>
      <c r="I928" s="184"/>
      <c r="J928" s="184"/>
      <c r="K928" s="184"/>
      <c r="L928" s="185"/>
      <c r="M928" s="20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/>
      <c r="AF928" s="155"/>
      <c r="AG928" s="155"/>
      <c r="AH928" s="155"/>
      <c r="AI928" s="155"/>
      <c r="AJ928" s="155"/>
      <c r="AK928" s="155"/>
      <c r="AL928" s="155"/>
      <c r="AM928" s="155"/>
      <c r="AN928" s="155"/>
      <c r="AO928" s="155"/>
      <c r="AP928" s="155"/>
      <c r="AQ928" s="155"/>
      <c r="AR928" s="155"/>
      <c r="AS928" s="155"/>
      <c r="AT928" s="155"/>
      <c r="AU928" s="155"/>
      <c r="AV928" s="155"/>
      <c r="AW928" s="155"/>
      <c r="AX928" s="155"/>
      <c r="AY928" s="155"/>
      <c r="AZ928" s="155"/>
      <c r="BA928" s="155"/>
      <c r="BB928" s="155"/>
      <c r="BC928" s="155"/>
      <c r="BD928" s="155"/>
      <c r="BE928" s="155"/>
      <c r="BF928" s="155"/>
      <c r="BG928" s="155"/>
      <c r="BH928" s="155"/>
    </row>
    <row r="929" spans="1:60" outlineLevel="1" x14ac:dyDescent="0.2">
      <c r="A929" s="202"/>
      <c r="B929" s="169"/>
      <c r="C929" s="190" t="s">
        <v>637</v>
      </c>
      <c r="D929" s="172"/>
      <c r="E929" s="178">
        <v>1.65</v>
      </c>
      <c r="F929" s="184"/>
      <c r="G929" s="184"/>
      <c r="H929" s="184"/>
      <c r="I929" s="184"/>
      <c r="J929" s="184"/>
      <c r="K929" s="184"/>
      <c r="L929" s="185"/>
      <c r="M929" s="20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  <c r="AF929" s="155"/>
      <c r="AG929" s="155"/>
      <c r="AH929" s="155"/>
      <c r="AI929" s="155"/>
      <c r="AJ929" s="155"/>
      <c r="AK929" s="155"/>
      <c r="AL929" s="155"/>
      <c r="AM929" s="155"/>
      <c r="AN929" s="155"/>
      <c r="AO929" s="155"/>
      <c r="AP929" s="155"/>
      <c r="AQ929" s="155"/>
      <c r="AR929" s="155"/>
      <c r="AS929" s="155"/>
      <c r="AT929" s="155"/>
      <c r="AU929" s="155"/>
      <c r="AV929" s="155"/>
      <c r="AW929" s="155"/>
      <c r="AX929" s="155"/>
      <c r="AY929" s="155"/>
      <c r="AZ929" s="155"/>
      <c r="BA929" s="155"/>
      <c r="BB929" s="155"/>
      <c r="BC929" s="155"/>
      <c r="BD929" s="155"/>
      <c r="BE929" s="155"/>
      <c r="BF929" s="155"/>
      <c r="BG929" s="155"/>
      <c r="BH929" s="155"/>
    </row>
    <row r="930" spans="1:60" outlineLevel="1" x14ac:dyDescent="0.2">
      <c r="A930" s="202"/>
      <c r="B930" s="169"/>
      <c r="C930" s="190" t="s">
        <v>638</v>
      </c>
      <c r="D930" s="172"/>
      <c r="E930" s="178">
        <v>1.45</v>
      </c>
      <c r="F930" s="184"/>
      <c r="G930" s="184"/>
      <c r="H930" s="184"/>
      <c r="I930" s="184"/>
      <c r="J930" s="184"/>
      <c r="K930" s="184"/>
      <c r="L930" s="185"/>
      <c r="M930" s="20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  <c r="AF930" s="155"/>
      <c r="AG930" s="155"/>
      <c r="AH930" s="155"/>
      <c r="AI930" s="155"/>
      <c r="AJ930" s="155"/>
      <c r="AK930" s="155"/>
      <c r="AL930" s="155"/>
      <c r="AM930" s="155"/>
      <c r="AN930" s="155"/>
      <c r="AO930" s="155"/>
      <c r="AP930" s="155"/>
      <c r="AQ930" s="155"/>
      <c r="AR930" s="155"/>
      <c r="AS930" s="155"/>
      <c r="AT930" s="155"/>
      <c r="AU930" s="155"/>
      <c r="AV930" s="155"/>
      <c r="AW930" s="155"/>
      <c r="AX930" s="155"/>
      <c r="AY930" s="155"/>
      <c r="AZ930" s="155"/>
      <c r="BA930" s="155"/>
      <c r="BB930" s="155"/>
      <c r="BC930" s="155"/>
      <c r="BD930" s="155"/>
      <c r="BE930" s="155"/>
      <c r="BF930" s="155"/>
      <c r="BG930" s="155"/>
      <c r="BH930" s="155"/>
    </row>
    <row r="931" spans="1:60" outlineLevel="1" x14ac:dyDescent="0.2">
      <c r="A931" s="202"/>
      <c r="B931" s="169"/>
      <c r="C931" s="375"/>
      <c r="D931" s="376"/>
      <c r="E931" s="377"/>
      <c r="F931" s="378"/>
      <c r="G931" s="379"/>
      <c r="H931" s="184"/>
      <c r="I931" s="184"/>
      <c r="J931" s="184"/>
      <c r="K931" s="184"/>
      <c r="L931" s="185"/>
      <c r="M931" s="20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  <c r="AF931" s="155"/>
      <c r="AG931" s="155"/>
      <c r="AH931" s="155"/>
      <c r="AI931" s="155"/>
      <c r="AJ931" s="155"/>
      <c r="AK931" s="155"/>
      <c r="AL931" s="155"/>
      <c r="AM931" s="155"/>
      <c r="AN931" s="155"/>
      <c r="AO931" s="155"/>
      <c r="AP931" s="155"/>
      <c r="AQ931" s="155"/>
      <c r="AR931" s="155"/>
      <c r="AS931" s="155"/>
      <c r="AT931" s="155"/>
      <c r="AU931" s="155"/>
      <c r="AV931" s="155"/>
      <c r="AW931" s="155"/>
      <c r="AX931" s="155"/>
      <c r="AY931" s="155"/>
      <c r="AZ931" s="155"/>
      <c r="BA931" s="155"/>
      <c r="BB931" s="155"/>
      <c r="BC931" s="155"/>
      <c r="BD931" s="155"/>
      <c r="BE931" s="155"/>
      <c r="BF931" s="155"/>
      <c r="BG931" s="155"/>
      <c r="BH931" s="155"/>
    </row>
    <row r="932" spans="1:60" outlineLevel="1" x14ac:dyDescent="0.2">
      <c r="A932" s="203">
        <v>123</v>
      </c>
      <c r="B932" s="168" t="s">
        <v>639</v>
      </c>
      <c r="C932" s="189" t="s">
        <v>640</v>
      </c>
      <c r="D932" s="171" t="s">
        <v>1146</v>
      </c>
      <c r="E932" s="177">
        <v>91.555000000000007</v>
      </c>
      <c r="F932" s="186">
        <v>0</v>
      </c>
      <c r="G932" s="184">
        <f>ROUND(E932*F932,2)</f>
        <v>0</v>
      </c>
      <c r="H932" s="184">
        <v>21</v>
      </c>
      <c r="I932" s="184">
        <f>G932*(1+H932/100)</f>
        <v>0</v>
      </c>
      <c r="J932" s="184">
        <v>3.6000000000000002E-4</v>
      </c>
      <c r="K932" s="184">
        <f>ROUND(E932*J932,2)</f>
        <v>0.03</v>
      </c>
      <c r="L932" s="185" t="s">
        <v>626</v>
      </c>
      <c r="M932" s="205" t="s">
        <v>1131</v>
      </c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 t="s">
        <v>1132</v>
      </c>
      <c r="AF932" s="155"/>
      <c r="AG932" s="155"/>
      <c r="AH932" s="155"/>
      <c r="AI932" s="155"/>
      <c r="AJ932" s="155"/>
      <c r="AK932" s="155"/>
      <c r="AL932" s="155"/>
      <c r="AM932" s="155">
        <v>21</v>
      </c>
      <c r="AN932" s="155"/>
      <c r="AO932" s="155"/>
      <c r="AP932" s="155"/>
      <c r="AQ932" s="155"/>
      <c r="AR932" s="155"/>
      <c r="AS932" s="155"/>
      <c r="AT932" s="155"/>
      <c r="AU932" s="155"/>
      <c r="AV932" s="155"/>
      <c r="AW932" s="155"/>
      <c r="AX932" s="155"/>
      <c r="AY932" s="155"/>
      <c r="AZ932" s="155"/>
      <c r="BA932" s="155"/>
      <c r="BB932" s="155"/>
      <c r="BC932" s="155"/>
      <c r="BD932" s="155"/>
      <c r="BE932" s="155"/>
      <c r="BF932" s="155"/>
      <c r="BG932" s="155"/>
      <c r="BH932" s="155"/>
    </row>
    <row r="933" spans="1:60" outlineLevel="1" x14ac:dyDescent="0.2">
      <c r="A933" s="202"/>
      <c r="B933" s="169"/>
      <c r="C933" s="396" t="s">
        <v>634</v>
      </c>
      <c r="D933" s="397"/>
      <c r="E933" s="398"/>
      <c r="F933" s="399"/>
      <c r="G933" s="400"/>
      <c r="H933" s="184"/>
      <c r="I933" s="184"/>
      <c r="J933" s="184"/>
      <c r="K933" s="184"/>
      <c r="L933" s="185"/>
      <c r="M933" s="20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  <c r="AF933" s="155"/>
      <c r="AG933" s="155"/>
      <c r="AH933" s="155"/>
      <c r="AI933" s="155"/>
      <c r="AJ933" s="155"/>
      <c r="AK933" s="155"/>
      <c r="AL933" s="155"/>
      <c r="AM933" s="155"/>
      <c r="AN933" s="155"/>
      <c r="AO933" s="155"/>
      <c r="AP933" s="155"/>
      <c r="AQ933" s="155"/>
      <c r="AR933" s="155"/>
      <c r="AS933" s="155"/>
      <c r="AT933" s="155"/>
      <c r="AU933" s="155"/>
      <c r="AV933" s="155"/>
      <c r="AW933" s="155"/>
      <c r="AX933" s="155"/>
      <c r="AY933" s="155"/>
      <c r="AZ933" s="155"/>
      <c r="BA933" s="160" t="str">
        <f>C933</f>
        <v>včetně pomocného lešení.</v>
      </c>
      <c r="BB933" s="155"/>
      <c r="BC933" s="155"/>
      <c r="BD933" s="155"/>
      <c r="BE933" s="155"/>
      <c r="BF933" s="155"/>
      <c r="BG933" s="155"/>
      <c r="BH933" s="155"/>
    </row>
    <row r="934" spans="1:60" outlineLevel="1" x14ac:dyDescent="0.2">
      <c r="A934" s="202"/>
      <c r="B934" s="169"/>
      <c r="C934" s="190" t="s">
        <v>627</v>
      </c>
      <c r="D934" s="172"/>
      <c r="E934" s="178">
        <v>54.06</v>
      </c>
      <c r="F934" s="184"/>
      <c r="G934" s="184"/>
      <c r="H934" s="184"/>
      <c r="I934" s="184"/>
      <c r="J934" s="184"/>
      <c r="K934" s="184"/>
      <c r="L934" s="185"/>
      <c r="M934" s="20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  <c r="AF934" s="155"/>
      <c r="AG934" s="155"/>
      <c r="AH934" s="155"/>
      <c r="AI934" s="155"/>
      <c r="AJ934" s="155"/>
      <c r="AK934" s="155"/>
      <c r="AL934" s="155"/>
      <c r="AM934" s="155"/>
      <c r="AN934" s="155"/>
      <c r="AO934" s="155"/>
      <c r="AP934" s="155"/>
      <c r="AQ934" s="155"/>
      <c r="AR934" s="155"/>
      <c r="AS934" s="155"/>
      <c r="AT934" s="155"/>
      <c r="AU934" s="155"/>
      <c r="AV934" s="155"/>
      <c r="AW934" s="155"/>
      <c r="AX934" s="155"/>
      <c r="AY934" s="155"/>
      <c r="AZ934" s="155"/>
      <c r="BA934" s="155"/>
      <c r="BB934" s="155"/>
      <c r="BC934" s="155"/>
      <c r="BD934" s="155"/>
      <c r="BE934" s="155"/>
      <c r="BF934" s="155"/>
      <c r="BG934" s="155"/>
      <c r="BH934" s="155"/>
    </row>
    <row r="935" spans="1:60" outlineLevel="1" x14ac:dyDescent="0.2">
      <c r="A935" s="202"/>
      <c r="B935" s="169"/>
      <c r="C935" s="190" t="s">
        <v>628</v>
      </c>
      <c r="D935" s="172"/>
      <c r="E935" s="178">
        <v>31.82</v>
      </c>
      <c r="F935" s="184"/>
      <c r="G935" s="184"/>
      <c r="H935" s="184"/>
      <c r="I935" s="184"/>
      <c r="J935" s="184"/>
      <c r="K935" s="184"/>
      <c r="L935" s="185"/>
      <c r="M935" s="20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/>
      <c r="AF935" s="155"/>
      <c r="AG935" s="155"/>
      <c r="AH935" s="155"/>
      <c r="AI935" s="155"/>
      <c r="AJ935" s="155"/>
      <c r="AK935" s="155"/>
      <c r="AL935" s="155"/>
      <c r="AM935" s="155"/>
      <c r="AN935" s="155"/>
      <c r="AO935" s="155"/>
      <c r="AP935" s="155"/>
      <c r="AQ935" s="155"/>
      <c r="AR935" s="155"/>
      <c r="AS935" s="155"/>
      <c r="AT935" s="155"/>
      <c r="AU935" s="155"/>
      <c r="AV935" s="155"/>
      <c r="AW935" s="155"/>
      <c r="AX935" s="155"/>
      <c r="AY935" s="155"/>
      <c r="AZ935" s="155"/>
      <c r="BA935" s="155"/>
      <c r="BB935" s="155"/>
      <c r="BC935" s="155"/>
      <c r="BD935" s="155"/>
      <c r="BE935" s="155"/>
      <c r="BF935" s="155"/>
      <c r="BG935" s="155"/>
      <c r="BH935" s="155"/>
    </row>
    <row r="936" spans="1:60" outlineLevel="1" x14ac:dyDescent="0.2">
      <c r="A936" s="202"/>
      <c r="B936" s="169"/>
      <c r="C936" s="190" t="s">
        <v>629</v>
      </c>
      <c r="D936" s="172"/>
      <c r="E936" s="178">
        <v>2.35</v>
      </c>
      <c r="F936" s="184"/>
      <c r="G936" s="184"/>
      <c r="H936" s="184"/>
      <c r="I936" s="184"/>
      <c r="J936" s="184"/>
      <c r="K936" s="184"/>
      <c r="L936" s="185"/>
      <c r="M936" s="20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  <c r="AF936" s="155"/>
      <c r="AG936" s="155"/>
      <c r="AH936" s="155"/>
      <c r="AI936" s="155"/>
      <c r="AJ936" s="155"/>
      <c r="AK936" s="155"/>
      <c r="AL936" s="155"/>
      <c r="AM936" s="155"/>
      <c r="AN936" s="155"/>
      <c r="AO936" s="155"/>
      <c r="AP936" s="155"/>
      <c r="AQ936" s="155"/>
      <c r="AR936" s="155"/>
      <c r="AS936" s="155"/>
      <c r="AT936" s="155"/>
      <c r="AU936" s="155"/>
      <c r="AV936" s="155"/>
      <c r="AW936" s="155"/>
      <c r="AX936" s="155"/>
      <c r="AY936" s="155"/>
      <c r="AZ936" s="155"/>
      <c r="BA936" s="155"/>
      <c r="BB936" s="155"/>
      <c r="BC936" s="155"/>
      <c r="BD936" s="155"/>
      <c r="BE936" s="155"/>
      <c r="BF936" s="155"/>
      <c r="BG936" s="155"/>
      <c r="BH936" s="155"/>
    </row>
    <row r="937" spans="1:60" outlineLevel="1" x14ac:dyDescent="0.2">
      <c r="A937" s="202"/>
      <c r="B937" s="169"/>
      <c r="C937" s="190" t="s">
        <v>630</v>
      </c>
      <c r="D937" s="172"/>
      <c r="E937" s="178">
        <v>3.3250000000000002</v>
      </c>
      <c r="F937" s="184"/>
      <c r="G937" s="184"/>
      <c r="H937" s="184"/>
      <c r="I937" s="184"/>
      <c r="J937" s="184"/>
      <c r="K937" s="184"/>
      <c r="L937" s="185"/>
      <c r="M937" s="20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  <c r="AF937" s="155"/>
      <c r="AG937" s="155"/>
      <c r="AH937" s="155"/>
      <c r="AI937" s="155"/>
      <c r="AJ937" s="155"/>
      <c r="AK937" s="155"/>
      <c r="AL937" s="155"/>
      <c r="AM937" s="155"/>
      <c r="AN937" s="155"/>
      <c r="AO937" s="155"/>
      <c r="AP937" s="155"/>
      <c r="AQ937" s="155"/>
      <c r="AR937" s="155"/>
      <c r="AS937" s="155"/>
      <c r="AT937" s="155"/>
      <c r="AU937" s="155"/>
      <c r="AV937" s="155"/>
      <c r="AW937" s="155"/>
      <c r="AX937" s="155"/>
      <c r="AY937" s="155"/>
      <c r="AZ937" s="155"/>
      <c r="BA937" s="155"/>
      <c r="BB937" s="155"/>
      <c r="BC937" s="155"/>
      <c r="BD937" s="155"/>
      <c r="BE937" s="155"/>
      <c r="BF937" s="155"/>
      <c r="BG937" s="155"/>
      <c r="BH937" s="155"/>
    </row>
    <row r="938" spans="1:60" outlineLevel="1" x14ac:dyDescent="0.2">
      <c r="A938" s="202"/>
      <c r="B938" s="169"/>
      <c r="C938" s="375"/>
      <c r="D938" s="376"/>
      <c r="E938" s="377"/>
      <c r="F938" s="378"/>
      <c r="G938" s="379"/>
      <c r="H938" s="184"/>
      <c r="I938" s="184"/>
      <c r="J938" s="184"/>
      <c r="K938" s="184"/>
      <c r="L938" s="185"/>
      <c r="M938" s="20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  <c r="AF938" s="155"/>
      <c r="AG938" s="155"/>
      <c r="AH938" s="155"/>
      <c r="AI938" s="155"/>
      <c r="AJ938" s="155"/>
      <c r="AK938" s="155"/>
      <c r="AL938" s="155"/>
      <c r="AM938" s="155"/>
      <c r="AN938" s="155"/>
      <c r="AO938" s="155"/>
      <c r="AP938" s="155"/>
      <c r="AQ938" s="155"/>
      <c r="AR938" s="155"/>
      <c r="AS938" s="155"/>
      <c r="AT938" s="155"/>
      <c r="AU938" s="155"/>
      <c r="AV938" s="155"/>
      <c r="AW938" s="155"/>
      <c r="AX938" s="155"/>
      <c r="AY938" s="155"/>
      <c r="AZ938" s="155"/>
      <c r="BA938" s="155"/>
      <c r="BB938" s="155"/>
      <c r="BC938" s="155"/>
      <c r="BD938" s="155"/>
      <c r="BE938" s="155"/>
      <c r="BF938" s="155"/>
      <c r="BG938" s="155"/>
      <c r="BH938" s="155"/>
    </row>
    <row r="939" spans="1:60" outlineLevel="1" x14ac:dyDescent="0.2">
      <c r="A939" s="203">
        <v>124</v>
      </c>
      <c r="B939" s="168" t="s">
        <v>641</v>
      </c>
      <c r="C939" s="189" t="s">
        <v>642</v>
      </c>
      <c r="D939" s="171" t="s">
        <v>1146</v>
      </c>
      <c r="E939" s="177">
        <v>120.82</v>
      </c>
      <c r="F939" s="186">
        <v>0</v>
      </c>
      <c r="G939" s="184">
        <f>ROUND(E939*F939,2)</f>
        <v>0</v>
      </c>
      <c r="H939" s="184">
        <v>21</v>
      </c>
      <c r="I939" s="184">
        <f>G939*(1+H939/100)</f>
        <v>0</v>
      </c>
      <c r="J939" s="184">
        <v>8.0000000000000007E-5</v>
      </c>
      <c r="K939" s="184">
        <f>ROUND(E939*J939,2)</f>
        <v>0.01</v>
      </c>
      <c r="L939" s="185" t="s">
        <v>626</v>
      </c>
      <c r="M939" s="205" t="s">
        <v>1131</v>
      </c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 t="s">
        <v>1132</v>
      </c>
      <c r="AF939" s="155"/>
      <c r="AG939" s="155"/>
      <c r="AH939" s="155"/>
      <c r="AI939" s="155"/>
      <c r="AJ939" s="155"/>
      <c r="AK939" s="155"/>
      <c r="AL939" s="155"/>
      <c r="AM939" s="155">
        <v>21</v>
      </c>
      <c r="AN939" s="155"/>
      <c r="AO939" s="155"/>
      <c r="AP939" s="155"/>
      <c r="AQ939" s="155"/>
      <c r="AR939" s="155"/>
      <c r="AS939" s="155"/>
      <c r="AT939" s="155"/>
      <c r="AU939" s="155"/>
      <c r="AV939" s="155"/>
      <c r="AW939" s="155"/>
      <c r="AX939" s="155"/>
      <c r="AY939" s="155"/>
      <c r="AZ939" s="155"/>
      <c r="BA939" s="155"/>
      <c r="BB939" s="155"/>
      <c r="BC939" s="155"/>
      <c r="BD939" s="155"/>
      <c r="BE939" s="155"/>
      <c r="BF939" s="155"/>
      <c r="BG939" s="155"/>
      <c r="BH939" s="155"/>
    </row>
    <row r="940" spans="1:60" outlineLevel="1" x14ac:dyDescent="0.2">
      <c r="A940" s="202"/>
      <c r="B940" s="169"/>
      <c r="C940" s="190" t="s">
        <v>635</v>
      </c>
      <c r="D940" s="172"/>
      <c r="E940" s="178">
        <v>8.2249999999999996</v>
      </c>
      <c r="F940" s="184"/>
      <c r="G940" s="184"/>
      <c r="H940" s="184"/>
      <c r="I940" s="184"/>
      <c r="J940" s="184"/>
      <c r="K940" s="184"/>
      <c r="L940" s="185"/>
      <c r="M940" s="20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  <c r="AF940" s="155"/>
      <c r="AG940" s="155"/>
      <c r="AH940" s="155"/>
      <c r="AI940" s="155"/>
      <c r="AJ940" s="155"/>
      <c r="AK940" s="155"/>
      <c r="AL940" s="155"/>
      <c r="AM940" s="155"/>
      <c r="AN940" s="155"/>
      <c r="AO940" s="155"/>
      <c r="AP940" s="155"/>
      <c r="AQ940" s="155"/>
      <c r="AR940" s="155"/>
      <c r="AS940" s="155"/>
      <c r="AT940" s="155"/>
      <c r="AU940" s="155"/>
      <c r="AV940" s="155"/>
      <c r="AW940" s="155"/>
      <c r="AX940" s="155"/>
      <c r="AY940" s="155"/>
      <c r="AZ940" s="155"/>
      <c r="BA940" s="155"/>
      <c r="BB940" s="155"/>
      <c r="BC940" s="155"/>
      <c r="BD940" s="155"/>
      <c r="BE940" s="155"/>
      <c r="BF940" s="155"/>
      <c r="BG940" s="155"/>
      <c r="BH940" s="155"/>
    </row>
    <row r="941" spans="1:60" outlineLevel="1" x14ac:dyDescent="0.2">
      <c r="A941" s="202"/>
      <c r="B941" s="169"/>
      <c r="C941" s="190" t="s">
        <v>636</v>
      </c>
      <c r="D941" s="172"/>
      <c r="E941" s="178">
        <v>17.940000000000001</v>
      </c>
      <c r="F941" s="184"/>
      <c r="G941" s="184"/>
      <c r="H941" s="184"/>
      <c r="I941" s="184"/>
      <c r="J941" s="184"/>
      <c r="K941" s="184"/>
      <c r="L941" s="185"/>
      <c r="M941" s="20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  <c r="AF941" s="155"/>
      <c r="AG941" s="155"/>
      <c r="AH941" s="155"/>
      <c r="AI941" s="155"/>
      <c r="AJ941" s="155"/>
      <c r="AK941" s="155"/>
      <c r="AL941" s="155"/>
      <c r="AM941" s="155"/>
      <c r="AN941" s="155"/>
      <c r="AO941" s="155"/>
      <c r="AP941" s="155"/>
      <c r="AQ941" s="155"/>
      <c r="AR941" s="155"/>
      <c r="AS941" s="155"/>
      <c r="AT941" s="155"/>
      <c r="AU941" s="155"/>
      <c r="AV941" s="155"/>
      <c r="AW941" s="155"/>
      <c r="AX941" s="155"/>
      <c r="AY941" s="155"/>
      <c r="AZ941" s="155"/>
      <c r="BA941" s="155"/>
      <c r="BB941" s="155"/>
      <c r="BC941" s="155"/>
      <c r="BD941" s="155"/>
      <c r="BE941" s="155"/>
      <c r="BF941" s="155"/>
      <c r="BG941" s="155"/>
      <c r="BH941" s="155"/>
    </row>
    <row r="942" spans="1:60" outlineLevel="1" x14ac:dyDescent="0.2">
      <c r="A942" s="202"/>
      <c r="B942" s="169"/>
      <c r="C942" s="190" t="s">
        <v>637</v>
      </c>
      <c r="D942" s="172"/>
      <c r="E942" s="178">
        <v>1.65</v>
      </c>
      <c r="F942" s="184"/>
      <c r="G942" s="184"/>
      <c r="H942" s="184"/>
      <c r="I942" s="184"/>
      <c r="J942" s="184"/>
      <c r="K942" s="184"/>
      <c r="L942" s="185"/>
      <c r="M942" s="20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  <c r="AF942" s="155"/>
      <c r="AG942" s="155"/>
      <c r="AH942" s="155"/>
      <c r="AI942" s="155"/>
      <c r="AJ942" s="155"/>
      <c r="AK942" s="155"/>
      <c r="AL942" s="155"/>
      <c r="AM942" s="155"/>
      <c r="AN942" s="155"/>
      <c r="AO942" s="155"/>
      <c r="AP942" s="155"/>
      <c r="AQ942" s="155"/>
      <c r="AR942" s="155"/>
      <c r="AS942" s="155"/>
      <c r="AT942" s="155"/>
      <c r="AU942" s="155"/>
      <c r="AV942" s="155"/>
      <c r="AW942" s="155"/>
      <c r="AX942" s="155"/>
      <c r="AY942" s="155"/>
      <c r="AZ942" s="155"/>
      <c r="BA942" s="155"/>
      <c r="BB942" s="155"/>
      <c r="BC942" s="155"/>
      <c r="BD942" s="155"/>
      <c r="BE942" s="155"/>
      <c r="BF942" s="155"/>
      <c r="BG942" s="155"/>
      <c r="BH942" s="155"/>
    </row>
    <row r="943" spans="1:60" outlineLevel="1" x14ac:dyDescent="0.2">
      <c r="A943" s="202"/>
      <c r="B943" s="169"/>
      <c r="C943" s="190" t="s">
        <v>638</v>
      </c>
      <c r="D943" s="172"/>
      <c r="E943" s="178">
        <v>1.45</v>
      </c>
      <c r="F943" s="184"/>
      <c r="G943" s="184"/>
      <c r="H943" s="184"/>
      <c r="I943" s="184"/>
      <c r="J943" s="184"/>
      <c r="K943" s="184"/>
      <c r="L943" s="185"/>
      <c r="M943" s="20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  <c r="AF943" s="155"/>
      <c r="AG943" s="155"/>
      <c r="AH943" s="155"/>
      <c r="AI943" s="155"/>
      <c r="AJ943" s="155"/>
      <c r="AK943" s="155"/>
      <c r="AL943" s="155"/>
      <c r="AM943" s="155"/>
      <c r="AN943" s="155"/>
      <c r="AO943" s="155"/>
      <c r="AP943" s="155"/>
      <c r="AQ943" s="155"/>
      <c r="AR943" s="155"/>
      <c r="AS943" s="155"/>
      <c r="AT943" s="155"/>
      <c r="AU943" s="155"/>
      <c r="AV943" s="155"/>
      <c r="AW943" s="155"/>
      <c r="AX943" s="155"/>
      <c r="AY943" s="155"/>
      <c r="AZ943" s="155"/>
      <c r="BA943" s="155"/>
      <c r="BB943" s="155"/>
      <c r="BC943" s="155"/>
      <c r="BD943" s="155"/>
      <c r="BE943" s="155"/>
      <c r="BF943" s="155"/>
      <c r="BG943" s="155"/>
      <c r="BH943" s="155"/>
    </row>
    <row r="944" spans="1:60" outlineLevel="1" x14ac:dyDescent="0.2">
      <c r="A944" s="202"/>
      <c r="B944" s="169"/>
      <c r="C944" s="190" t="s">
        <v>627</v>
      </c>
      <c r="D944" s="172"/>
      <c r="E944" s="178">
        <v>54.06</v>
      </c>
      <c r="F944" s="184"/>
      <c r="G944" s="184"/>
      <c r="H944" s="184"/>
      <c r="I944" s="184"/>
      <c r="J944" s="184"/>
      <c r="K944" s="184"/>
      <c r="L944" s="185"/>
      <c r="M944" s="20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  <c r="AF944" s="155"/>
      <c r="AG944" s="155"/>
      <c r="AH944" s="155"/>
      <c r="AI944" s="155"/>
      <c r="AJ944" s="155"/>
      <c r="AK944" s="155"/>
      <c r="AL944" s="155"/>
      <c r="AM944" s="155"/>
      <c r="AN944" s="155"/>
      <c r="AO944" s="155"/>
      <c r="AP944" s="155"/>
      <c r="AQ944" s="155"/>
      <c r="AR944" s="155"/>
      <c r="AS944" s="155"/>
      <c r="AT944" s="155"/>
      <c r="AU944" s="155"/>
      <c r="AV944" s="155"/>
      <c r="AW944" s="155"/>
      <c r="AX944" s="155"/>
      <c r="AY944" s="155"/>
      <c r="AZ944" s="155"/>
      <c r="BA944" s="155"/>
      <c r="BB944" s="155"/>
      <c r="BC944" s="155"/>
      <c r="BD944" s="155"/>
      <c r="BE944" s="155"/>
      <c r="BF944" s="155"/>
      <c r="BG944" s="155"/>
      <c r="BH944" s="155"/>
    </row>
    <row r="945" spans="1:60" outlineLevel="1" x14ac:dyDescent="0.2">
      <c r="A945" s="202"/>
      <c r="B945" s="169"/>
      <c r="C945" s="190" t="s">
        <v>628</v>
      </c>
      <c r="D945" s="172"/>
      <c r="E945" s="178">
        <v>31.82</v>
      </c>
      <c r="F945" s="184"/>
      <c r="G945" s="184"/>
      <c r="H945" s="184"/>
      <c r="I945" s="184"/>
      <c r="J945" s="184"/>
      <c r="K945" s="184"/>
      <c r="L945" s="185"/>
      <c r="M945" s="20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  <c r="AF945" s="155"/>
      <c r="AG945" s="155"/>
      <c r="AH945" s="155"/>
      <c r="AI945" s="155"/>
      <c r="AJ945" s="155"/>
      <c r="AK945" s="155"/>
      <c r="AL945" s="155"/>
      <c r="AM945" s="155"/>
      <c r="AN945" s="155"/>
      <c r="AO945" s="155"/>
      <c r="AP945" s="155"/>
      <c r="AQ945" s="155"/>
      <c r="AR945" s="155"/>
      <c r="AS945" s="155"/>
      <c r="AT945" s="155"/>
      <c r="AU945" s="155"/>
      <c r="AV945" s="155"/>
      <c r="AW945" s="155"/>
      <c r="AX945" s="155"/>
      <c r="AY945" s="155"/>
      <c r="AZ945" s="155"/>
      <c r="BA945" s="155"/>
      <c r="BB945" s="155"/>
      <c r="BC945" s="155"/>
      <c r="BD945" s="155"/>
      <c r="BE945" s="155"/>
      <c r="BF945" s="155"/>
      <c r="BG945" s="155"/>
      <c r="BH945" s="155"/>
    </row>
    <row r="946" spans="1:60" outlineLevel="1" x14ac:dyDescent="0.2">
      <c r="A946" s="202"/>
      <c r="B946" s="169"/>
      <c r="C946" s="190" t="s">
        <v>629</v>
      </c>
      <c r="D946" s="172"/>
      <c r="E946" s="178">
        <v>2.35</v>
      </c>
      <c r="F946" s="184"/>
      <c r="G946" s="184"/>
      <c r="H946" s="184"/>
      <c r="I946" s="184"/>
      <c r="J946" s="184"/>
      <c r="K946" s="184"/>
      <c r="L946" s="185"/>
      <c r="M946" s="20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  <c r="AA946" s="155"/>
      <c r="AB946" s="155"/>
      <c r="AC946" s="155"/>
      <c r="AD946" s="155"/>
      <c r="AE946" s="155"/>
      <c r="AF946" s="155"/>
      <c r="AG946" s="155"/>
      <c r="AH946" s="155"/>
      <c r="AI946" s="155"/>
      <c r="AJ946" s="155"/>
      <c r="AK946" s="155"/>
      <c r="AL946" s="155"/>
      <c r="AM946" s="155"/>
      <c r="AN946" s="155"/>
      <c r="AO946" s="155"/>
      <c r="AP946" s="155"/>
      <c r="AQ946" s="155"/>
      <c r="AR946" s="155"/>
      <c r="AS946" s="155"/>
      <c r="AT946" s="155"/>
      <c r="AU946" s="155"/>
      <c r="AV946" s="155"/>
      <c r="AW946" s="155"/>
      <c r="AX946" s="155"/>
      <c r="AY946" s="155"/>
      <c r="AZ946" s="155"/>
      <c r="BA946" s="155"/>
      <c r="BB946" s="155"/>
      <c r="BC946" s="155"/>
      <c r="BD946" s="155"/>
      <c r="BE946" s="155"/>
      <c r="BF946" s="155"/>
      <c r="BG946" s="155"/>
      <c r="BH946" s="155"/>
    </row>
    <row r="947" spans="1:60" outlineLevel="1" x14ac:dyDescent="0.2">
      <c r="A947" s="202"/>
      <c r="B947" s="169"/>
      <c r="C947" s="190" t="s">
        <v>630</v>
      </c>
      <c r="D947" s="172"/>
      <c r="E947" s="178">
        <v>3.3250000000000002</v>
      </c>
      <c r="F947" s="184"/>
      <c r="G947" s="184"/>
      <c r="H947" s="184"/>
      <c r="I947" s="184"/>
      <c r="J947" s="184"/>
      <c r="K947" s="184"/>
      <c r="L947" s="185"/>
      <c r="M947" s="20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  <c r="AF947" s="155"/>
      <c r="AG947" s="155"/>
      <c r="AH947" s="155"/>
      <c r="AI947" s="155"/>
      <c r="AJ947" s="155"/>
      <c r="AK947" s="155"/>
      <c r="AL947" s="155"/>
      <c r="AM947" s="155"/>
      <c r="AN947" s="155"/>
      <c r="AO947" s="155"/>
      <c r="AP947" s="155"/>
      <c r="AQ947" s="155"/>
      <c r="AR947" s="155"/>
      <c r="AS947" s="155"/>
      <c r="AT947" s="155"/>
      <c r="AU947" s="155"/>
      <c r="AV947" s="155"/>
      <c r="AW947" s="155"/>
      <c r="AX947" s="155"/>
      <c r="AY947" s="155"/>
      <c r="AZ947" s="155"/>
      <c r="BA947" s="155"/>
      <c r="BB947" s="155"/>
      <c r="BC947" s="155"/>
      <c r="BD947" s="155"/>
      <c r="BE947" s="155"/>
      <c r="BF947" s="155"/>
      <c r="BG947" s="155"/>
      <c r="BH947" s="155"/>
    </row>
    <row r="948" spans="1:60" outlineLevel="1" x14ac:dyDescent="0.2">
      <c r="A948" s="202"/>
      <c r="B948" s="169"/>
      <c r="C948" s="375"/>
      <c r="D948" s="376"/>
      <c r="E948" s="377"/>
      <c r="F948" s="378"/>
      <c r="G948" s="379"/>
      <c r="H948" s="184"/>
      <c r="I948" s="184"/>
      <c r="J948" s="184"/>
      <c r="K948" s="184"/>
      <c r="L948" s="185"/>
      <c r="M948" s="20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  <c r="AF948" s="155"/>
      <c r="AG948" s="155"/>
      <c r="AH948" s="155"/>
      <c r="AI948" s="155"/>
      <c r="AJ948" s="155"/>
      <c r="AK948" s="155"/>
      <c r="AL948" s="155"/>
      <c r="AM948" s="155"/>
      <c r="AN948" s="155"/>
      <c r="AO948" s="155"/>
      <c r="AP948" s="155"/>
      <c r="AQ948" s="155"/>
      <c r="AR948" s="155"/>
      <c r="AS948" s="155"/>
      <c r="AT948" s="155"/>
      <c r="AU948" s="155"/>
      <c r="AV948" s="155"/>
      <c r="AW948" s="155"/>
      <c r="AX948" s="155"/>
      <c r="AY948" s="155"/>
      <c r="AZ948" s="155"/>
      <c r="BA948" s="155"/>
      <c r="BB948" s="155"/>
      <c r="BC948" s="155"/>
      <c r="BD948" s="155"/>
      <c r="BE948" s="155"/>
      <c r="BF948" s="155"/>
      <c r="BG948" s="155"/>
      <c r="BH948" s="155"/>
    </row>
    <row r="949" spans="1:60" x14ac:dyDescent="0.2">
      <c r="A949" s="201" t="s">
        <v>1122</v>
      </c>
      <c r="B949" s="167" t="s">
        <v>1073</v>
      </c>
      <c r="C949" s="188" t="s">
        <v>1074</v>
      </c>
      <c r="D949" s="170"/>
      <c r="E949" s="176"/>
      <c r="F949" s="380">
        <f>SUM(G950:G952)</f>
        <v>0</v>
      </c>
      <c r="G949" s="381"/>
      <c r="H949" s="182"/>
      <c r="I949" s="182">
        <f>SUM(I950:I952)</f>
        <v>0</v>
      </c>
      <c r="J949" s="182"/>
      <c r="K949" s="182">
        <f>SUM(K950:K952)</f>
        <v>2.11</v>
      </c>
      <c r="L949" s="183"/>
      <c r="M949" s="204"/>
      <c r="AE949" t="s">
        <v>1123</v>
      </c>
    </row>
    <row r="950" spans="1:60" outlineLevel="1" x14ac:dyDescent="0.2">
      <c r="A950" s="203">
        <v>125</v>
      </c>
      <c r="B950" s="168" t="s">
        <v>643</v>
      </c>
      <c r="C950" s="189" t="s">
        <v>743</v>
      </c>
      <c r="D950" s="171" t="s">
        <v>1139</v>
      </c>
      <c r="E950" s="177">
        <v>32</v>
      </c>
      <c r="F950" s="186">
        <v>0</v>
      </c>
      <c r="G950" s="184">
        <f>ROUND(E950*F950,2)</f>
        <v>0</v>
      </c>
      <c r="H950" s="184">
        <v>21</v>
      </c>
      <c r="I950" s="184">
        <f>G950*(1+H950/100)</f>
        <v>0</v>
      </c>
      <c r="J950" s="184">
        <v>6.59E-2</v>
      </c>
      <c r="K950" s="184">
        <f>ROUND(E950*J950,2)</f>
        <v>2.11</v>
      </c>
      <c r="L950" s="185"/>
      <c r="M950" s="205" t="s">
        <v>128</v>
      </c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 t="s">
        <v>129</v>
      </c>
      <c r="AF950" s="155"/>
      <c r="AG950" s="155"/>
      <c r="AH950" s="155"/>
      <c r="AI950" s="155"/>
      <c r="AJ950" s="155"/>
      <c r="AK950" s="155"/>
      <c r="AL950" s="155"/>
      <c r="AM950" s="155">
        <v>21</v>
      </c>
      <c r="AN950" s="155"/>
      <c r="AO950" s="155"/>
      <c r="AP950" s="155"/>
      <c r="AQ950" s="155"/>
      <c r="AR950" s="155"/>
      <c r="AS950" s="155"/>
      <c r="AT950" s="155"/>
      <c r="AU950" s="155"/>
      <c r="AV950" s="155"/>
      <c r="AW950" s="155"/>
      <c r="AX950" s="155"/>
      <c r="AY950" s="155"/>
      <c r="AZ950" s="155"/>
      <c r="BA950" s="155"/>
      <c r="BB950" s="155"/>
      <c r="BC950" s="155"/>
      <c r="BD950" s="155"/>
      <c r="BE950" s="155"/>
      <c r="BF950" s="155"/>
      <c r="BG950" s="155"/>
      <c r="BH950" s="155"/>
    </row>
    <row r="951" spans="1:60" outlineLevel="1" x14ac:dyDescent="0.2">
      <c r="A951" s="202"/>
      <c r="B951" s="169"/>
      <c r="C951" s="396" t="s">
        <v>744</v>
      </c>
      <c r="D951" s="397"/>
      <c r="E951" s="398"/>
      <c r="F951" s="399"/>
      <c r="G951" s="400"/>
      <c r="H951" s="184"/>
      <c r="I951" s="184"/>
      <c r="J951" s="184"/>
      <c r="K951" s="184"/>
      <c r="L951" s="185"/>
      <c r="M951" s="20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  <c r="AF951" s="155"/>
      <c r="AG951" s="155"/>
      <c r="AH951" s="155"/>
      <c r="AI951" s="155"/>
      <c r="AJ951" s="155"/>
      <c r="AK951" s="155"/>
      <c r="AL951" s="155"/>
      <c r="AM951" s="155"/>
      <c r="AN951" s="155"/>
      <c r="AO951" s="155"/>
      <c r="AP951" s="155"/>
      <c r="AQ951" s="155"/>
      <c r="AR951" s="155"/>
      <c r="AS951" s="155"/>
      <c r="AT951" s="155"/>
      <c r="AU951" s="155"/>
      <c r="AV951" s="155"/>
      <c r="AW951" s="155"/>
      <c r="AX951" s="155"/>
      <c r="AY951" s="155"/>
      <c r="AZ951" s="155"/>
      <c r="BA951" s="160" t="str">
        <f>C951</f>
        <v>Dodávka+montáž, na základě cenové nabídky</v>
      </c>
      <c r="BB951" s="155"/>
      <c r="BC951" s="155"/>
      <c r="BD951" s="155"/>
      <c r="BE951" s="155"/>
      <c r="BF951" s="155"/>
      <c r="BG951" s="155"/>
      <c r="BH951" s="155"/>
    </row>
    <row r="952" spans="1:60" outlineLevel="1" x14ac:dyDescent="0.2">
      <c r="A952" s="202"/>
      <c r="B952" s="169"/>
      <c r="C952" s="375"/>
      <c r="D952" s="376"/>
      <c r="E952" s="377"/>
      <c r="F952" s="378"/>
      <c r="G952" s="379"/>
      <c r="H952" s="184"/>
      <c r="I952" s="184"/>
      <c r="J952" s="184"/>
      <c r="K952" s="184"/>
      <c r="L952" s="185"/>
      <c r="M952" s="20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  <c r="AF952" s="155"/>
      <c r="AG952" s="155"/>
      <c r="AH952" s="155"/>
      <c r="AI952" s="155"/>
      <c r="AJ952" s="155"/>
      <c r="AK952" s="155"/>
      <c r="AL952" s="155"/>
      <c r="AM952" s="155"/>
      <c r="AN952" s="155"/>
      <c r="AO952" s="155"/>
      <c r="AP952" s="155"/>
      <c r="AQ952" s="155"/>
      <c r="AR952" s="155"/>
      <c r="AS952" s="155"/>
      <c r="AT952" s="155"/>
      <c r="AU952" s="155"/>
      <c r="AV952" s="155"/>
      <c r="AW952" s="155"/>
      <c r="AX952" s="155"/>
      <c r="AY952" s="155"/>
      <c r="AZ952" s="155"/>
      <c r="BA952" s="155"/>
      <c r="BB952" s="155"/>
      <c r="BC952" s="155"/>
      <c r="BD952" s="155"/>
      <c r="BE952" s="155"/>
      <c r="BF952" s="155"/>
      <c r="BG952" s="155"/>
      <c r="BH952" s="155"/>
    </row>
    <row r="953" spans="1:60" x14ac:dyDescent="0.2">
      <c r="A953" s="201"/>
      <c r="B953" s="167"/>
      <c r="C953" s="188"/>
      <c r="D953" s="170"/>
      <c r="E953" s="176"/>
      <c r="F953" s="380"/>
      <c r="G953" s="381"/>
      <c r="H953" s="182"/>
      <c r="I953" s="182"/>
      <c r="J953" s="182"/>
      <c r="K953" s="182"/>
      <c r="L953" s="183"/>
      <c r="M953" s="204"/>
      <c r="AE953" t="s">
        <v>1123</v>
      </c>
    </row>
    <row r="954" spans="1:60" outlineLevel="1" x14ac:dyDescent="0.2">
      <c r="A954" s="203"/>
      <c r="B954" s="168"/>
      <c r="C954" s="189"/>
      <c r="D954" s="171"/>
      <c r="E954" s="177"/>
      <c r="F954" s="186"/>
      <c r="G954" s="184"/>
      <c r="H954" s="184"/>
      <c r="I954" s="184"/>
      <c r="J954" s="184"/>
      <c r="K954" s="184"/>
      <c r="L954" s="185"/>
      <c r="M954" s="20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 t="s">
        <v>129</v>
      </c>
      <c r="AF954" s="155"/>
      <c r="AG954" s="155"/>
      <c r="AH954" s="155"/>
      <c r="AI954" s="155"/>
      <c r="AJ954" s="155"/>
      <c r="AK954" s="155"/>
      <c r="AL954" s="155"/>
      <c r="AM954" s="155">
        <v>21</v>
      </c>
      <c r="AN954" s="155"/>
      <c r="AO954" s="155"/>
      <c r="AP954" s="155"/>
      <c r="AQ954" s="155"/>
      <c r="AR954" s="155"/>
      <c r="AS954" s="155"/>
      <c r="AT954" s="155"/>
      <c r="AU954" s="155"/>
      <c r="AV954" s="155"/>
      <c r="AW954" s="155"/>
      <c r="AX954" s="155"/>
      <c r="AY954" s="155"/>
      <c r="AZ954" s="155"/>
      <c r="BA954" s="155"/>
      <c r="BB954" s="155"/>
      <c r="BC954" s="155"/>
      <c r="BD954" s="155"/>
      <c r="BE954" s="155"/>
      <c r="BF954" s="155"/>
      <c r="BG954" s="155"/>
      <c r="BH954" s="155"/>
    </row>
    <row r="955" spans="1:60" outlineLevel="1" x14ac:dyDescent="0.2">
      <c r="A955" s="202"/>
      <c r="B955" s="169"/>
      <c r="C955" s="396"/>
      <c r="D955" s="403"/>
      <c r="E955" s="403"/>
      <c r="F955" s="403"/>
      <c r="G955" s="404"/>
      <c r="H955" s="184"/>
      <c r="I955" s="184"/>
      <c r="J955" s="184"/>
      <c r="K955" s="184"/>
      <c r="L955" s="185"/>
      <c r="M955" s="20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  <c r="AF955" s="155"/>
      <c r="AG955" s="155"/>
      <c r="AH955" s="155"/>
      <c r="AI955" s="155"/>
      <c r="AJ955" s="155"/>
      <c r="AK955" s="155"/>
      <c r="AL955" s="155"/>
      <c r="AM955" s="155"/>
      <c r="AN955" s="155"/>
      <c r="AO955" s="155"/>
      <c r="AP955" s="155"/>
      <c r="AQ955" s="155"/>
      <c r="AR955" s="155"/>
      <c r="AS955" s="155"/>
      <c r="AT955" s="155"/>
      <c r="AU955" s="155"/>
      <c r="AV955" s="155"/>
      <c r="AW955" s="155"/>
      <c r="AX955" s="155"/>
      <c r="AY955" s="155"/>
      <c r="AZ955" s="155"/>
      <c r="BA955" s="160">
        <f>C955</f>
        <v>0</v>
      </c>
      <c r="BB955" s="155"/>
      <c r="BC955" s="155"/>
      <c r="BD955" s="155"/>
      <c r="BE955" s="155"/>
      <c r="BF955" s="155"/>
      <c r="BG955" s="155"/>
      <c r="BH955" s="155"/>
    </row>
    <row r="956" spans="1:60" outlineLevel="1" x14ac:dyDescent="0.2">
      <c r="A956" s="202"/>
      <c r="B956" s="169"/>
      <c r="C956" s="375"/>
      <c r="D956" s="401"/>
      <c r="E956" s="401"/>
      <c r="F956" s="401"/>
      <c r="G956" s="402"/>
      <c r="H956" s="184"/>
      <c r="I956" s="184"/>
      <c r="J956" s="184"/>
      <c r="K956" s="184"/>
      <c r="L956" s="185"/>
      <c r="M956" s="20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  <c r="AA956" s="155"/>
      <c r="AB956" s="155"/>
      <c r="AC956" s="155"/>
      <c r="AD956" s="155"/>
      <c r="AE956" s="155"/>
      <c r="AF956" s="155"/>
      <c r="AG956" s="155"/>
      <c r="AH956" s="155"/>
      <c r="AI956" s="155"/>
      <c r="AJ956" s="155"/>
      <c r="AK956" s="155"/>
      <c r="AL956" s="155"/>
      <c r="AM956" s="155"/>
      <c r="AN956" s="155"/>
      <c r="AO956" s="155"/>
      <c r="AP956" s="155"/>
      <c r="AQ956" s="155"/>
      <c r="AR956" s="155"/>
      <c r="AS956" s="155"/>
      <c r="AT956" s="155"/>
      <c r="AU956" s="155"/>
      <c r="AV956" s="155"/>
      <c r="AW956" s="155"/>
      <c r="AX956" s="155"/>
      <c r="AY956" s="155"/>
      <c r="AZ956" s="155"/>
      <c r="BA956" s="155"/>
      <c r="BB956" s="155"/>
      <c r="BC956" s="155"/>
      <c r="BD956" s="155"/>
      <c r="BE956" s="155"/>
      <c r="BF956" s="155"/>
      <c r="BG956" s="155"/>
      <c r="BH956" s="155"/>
    </row>
    <row r="957" spans="1:60" x14ac:dyDescent="0.2">
      <c r="A957" s="201" t="s">
        <v>1122</v>
      </c>
      <c r="B957" s="167" t="s">
        <v>1093</v>
      </c>
      <c r="C957" s="188" t="s">
        <v>1094</v>
      </c>
      <c r="D957" s="170"/>
      <c r="E957" s="176"/>
      <c r="F957" s="380">
        <f>SUM(G958:G978)</f>
        <v>0</v>
      </c>
      <c r="G957" s="381"/>
      <c r="H957" s="182"/>
      <c r="I957" s="182">
        <f>SUM(I958:I978)</f>
        <v>0</v>
      </c>
      <c r="J957" s="182"/>
      <c r="K957" s="182">
        <f>SUM(K958:K978)</f>
        <v>0</v>
      </c>
      <c r="L957" s="183"/>
      <c r="M957" s="204"/>
      <c r="AE957" t="s">
        <v>1123</v>
      </c>
    </row>
    <row r="958" spans="1:60" outlineLevel="1" x14ac:dyDescent="0.2">
      <c r="A958" s="202"/>
      <c r="B958" s="382" t="s">
        <v>644</v>
      </c>
      <c r="C958" s="383"/>
      <c r="D958" s="384"/>
      <c r="E958" s="385"/>
      <c r="F958" s="386"/>
      <c r="G958" s="387"/>
      <c r="H958" s="184"/>
      <c r="I958" s="184"/>
      <c r="J958" s="184"/>
      <c r="K958" s="184"/>
      <c r="L958" s="185"/>
      <c r="M958" s="20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  <c r="AA958" s="155"/>
      <c r="AB958" s="155"/>
      <c r="AC958" s="155">
        <v>0</v>
      </c>
      <c r="AD958" s="155"/>
      <c r="AE958" s="155"/>
      <c r="AF958" s="155"/>
      <c r="AG958" s="155"/>
      <c r="AH958" s="155"/>
      <c r="AI958" s="155"/>
      <c r="AJ958" s="155"/>
      <c r="AK958" s="155"/>
      <c r="AL958" s="155"/>
      <c r="AM958" s="155"/>
      <c r="AN958" s="155"/>
      <c r="AO958" s="155"/>
      <c r="AP958" s="155"/>
      <c r="AQ958" s="155"/>
      <c r="AR958" s="155"/>
      <c r="AS958" s="155"/>
      <c r="AT958" s="155"/>
      <c r="AU958" s="155"/>
      <c r="AV958" s="155"/>
      <c r="AW958" s="155"/>
      <c r="AX958" s="155"/>
      <c r="AY958" s="155"/>
      <c r="AZ958" s="155"/>
      <c r="BA958" s="155"/>
      <c r="BB958" s="155"/>
      <c r="BC958" s="155"/>
      <c r="BD958" s="155"/>
      <c r="BE958" s="155"/>
      <c r="BF958" s="155"/>
      <c r="BG958" s="155"/>
      <c r="BH958" s="155"/>
    </row>
    <row r="959" spans="1:60" outlineLevel="1" x14ac:dyDescent="0.2">
      <c r="A959" s="203">
        <v>127</v>
      </c>
      <c r="B959" s="168" t="s">
        <v>645</v>
      </c>
      <c r="C959" s="189" t="s">
        <v>646</v>
      </c>
      <c r="D959" s="171" t="s">
        <v>329</v>
      </c>
      <c r="E959" s="177">
        <v>27.51783</v>
      </c>
      <c r="F959" s="186">
        <v>0</v>
      </c>
      <c r="G959" s="184">
        <f>ROUND(E959*F959,2)</f>
        <v>0</v>
      </c>
      <c r="H959" s="184">
        <v>21</v>
      </c>
      <c r="I959" s="184">
        <f>G959*(1+H959/100)</f>
        <v>0</v>
      </c>
      <c r="J959" s="184">
        <v>0</v>
      </c>
      <c r="K959" s="184">
        <f>ROUND(E959*J959,2)</f>
        <v>0</v>
      </c>
      <c r="L959" s="185" t="s">
        <v>288</v>
      </c>
      <c r="M959" s="205" t="s">
        <v>1131</v>
      </c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 t="s">
        <v>1132</v>
      </c>
      <c r="AF959" s="155"/>
      <c r="AG959" s="155"/>
      <c r="AH959" s="155"/>
      <c r="AI959" s="155"/>
      <c r="AJ959" s="155"/>
      <c r="AK959" s="155"/>
      <c r="AL959" s="155"/>
      <c r="AM959" s="155">
        <v>21</v>
      </c>
      <c r="AN959" s="155"/>
      <c r="AO959" s="155"/>
      <c r="AP959" s="155"/>
      <c r="AQ959" s="155"/>
      <c r="AR959" s="155"/>
      <c r="AS959" s="155"/>
      <c r="AT959" s="155"/>
      <c r="AU959" s="155"/>
      <c r="AV959" s="155"/>
      <c r="AW959" s="155"/>
      <c r="AX959" s="155"/>
      <c r="AY959" s="155"/>
      <c r="AZ959" s="155"/>
      <c r="BA959" s="155"/>
      <c r="BB959" s="155"/>
      <c r="BC959" s="155"/>
      <c r="BD959" s="155"/>
      <c r="BE959" s="155"/>
      <c r="BF959" s="155"/>
      <c r="BG959" s="155"/>
      <c r="BH959" s="155"/>
    </row>
    <row r="960" spans="1:60" outlineLevel="1" x14ac:dyDescent="0.2">
      <c r="A960" s="202"/>
      <c r="B960" s="169"/>
      <c r="C960" s="375"/>
      <c r="D960" s="376"/>
      <c r="E960" s="377"/>
      <c r="F960" s="378"/>
      <c r="G960" s="379"/>
      <c r="H960" s="184"/>
      <c r="I960" s="184"/>
      <c r="J960" s="184"/>
      <c r="K960" s="184"/>
      <c r="L960" s="185"/>
      <c r="M960" s="20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  <c r="AA960" s="155"/>
      <c r="AB960" s="155"/>
      <c r="AC960" s="155"/>
      <c r="AD960" s="155"/>
      <c r="AE960" s="155"/>
      <c r="AF960" s="155"/>
      <c r="AG960" s="155"/>
      <c r="AH960" s="155"/>
      <c r="AI960" s="155"/>
      <c r="AJ960" s="155"/>
      <c r="AK960" s="155"/>
      <c r="AL960" s="155"/>
      <c r="AM960" s="155"/>
      <c r="AN960" s="155"/>
      <c r="AO960" s="155"/>
      <c r="AP960" s="155"/>
      <c r="AQ960" s="155"/>
      <c r="AR960" s="155"/>
      <c r="AS960" s="155"/>
      <c r="AT960" s="155"/>
      <c r="AU960" s="155"/>
      <c r="AV960" s="155"/>
      <c r="AW960" s="155"/>
      <c r="AX960" s="155"/>
      <c r="AY960" s="155"/>
      <c r="AZ960" s="155"/>
      <c r="BA960" s="155"/>
      <c r="BB960" s="155"/>
      <c r="BC960" s="155"/>
      <c r="BD960" s="155"/>
      <c r="BE960" s="155"/>
      <c r="BF960" s="155"/>
      <c r="BG960" s="155"/>
      <c r="BH960" s="155"/>
    </row>
    <row r="961" spans="1:60" outlineLevel="1" x14ac:dyDescent="0.2">
      <c r="A961" s="203">
        <v>128</v>
      </c>
      <c r="B961" s="168" t="s">
        <v>647</v>
      </c>
      <c r="C961" s="189" t="s">
        <v>648</v>
      </c>
      <c r="D961" s="171" t="s">
        <v>329</v>
      </c>
      <c r="E961" s="177">
        <v>55.035649999999997</v>
      </c>
      <c r="F961" s="186">
        <v>0</v>
      </c>
      <c r="G961" s="184">
        <f>ROUND(E961*F961,2)</f>
        <v>0</v>
      </c>
      <c r="H961" s="184">
        <v>21</v>
      </c>
      <c r="I961" s="184">
        <f>G961*(1+H961/100)</f>
        <v>0</v>
      </c>
      <c r="J961" s="184">
        <v>0</v>
      </c>
      <c r="K961" s="184">
        <f>ROUND(E961*J961,2)</f>
        <v>0</v>
      </c>
      <c r="L961" s="185" t="s">
        <v>288</v>
      </c>
      <c r="M961" s="205" t="s">
        <v>1131</v>
      </c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  <c r="AA961" s="155"/>
      <c r="AB961" s="155"/>
      <c r="AC961" s="155"/>
      <c r="AD961" s="155"/>
      <c r="AE961" s="155" t="s">
        <v>1132</v>
      </c>
      <c r="AF961" s="155"/>
      <c r="AG961" s="155"/>
      <c r="AH961" s="155"/>
      <c r="AI961" s="155"/>
      <c r="AJ961" s="155"/>
      <c r="AK961" s="155"/>
      <c r="AL961" s="155"/>
      <c r="AM961" s="155">
        <v>21</v>
      </c>
      <c r="AN961" s="155"/>
      <c r="AO961" s="155"/>
      <c r="AP961" s="155"/>
      <c r="AQ961" s="155"/>
      <c r="AR961" s="155"/>
      <c r="AS961" s="155"/>
      <c r="AT961" s="155"/>
      <c r="AU961" s="155"/>
      <c r="AV961" s="155"/>
      <c r="AW961" s="155"/>
      <c r="AX961" s="155"/>
      <c r="AY961" s="155"/>
      <c r="AZ961" s="155"/>
      <c r="BA961" s="155"/>
      <c r="BB961" s="155"/>
      <c r="BC961" s="155"/>
      <c r="BD961" s="155"/>
      <c r="BE961" s="155"/>
      <c r="BF961" s="155"/>
      <c r="BG961" s="155"/>
      <c r="BH961" s="155"/>
    </row>
    <row r="962" spans="1:60" outlineLevel="1" x14ac:dyDescent="0.2">
      <c r="A962" s="202"/>
      <c r="B962" s="169"/>
      <c r="C962" s="375"/>
      <c r="D962" s="376"/>
      <c r="E962" s="377"/>
      <c r="F962" s="378"/>
      <c r="G962" s="379"/>
      <c r="H962" s="184"/>
      <c r="I962" s="184"/>
      <c r="J962" s="184"/>
      <c r="K962" s="184"/>
      <c r="L962" s="185"/>
      <c r="M962" s="20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/>
      <c r="AF962" s="155"/>
      <c r="AG962" s="155"/>
      <c r="AH962" s="155"/>
      <c r="AI962" s="155"/>
      <c r="AJ962" s="155"/>
      <c r="AK962" s="155"/>
      <c r="AL962" s="155"/>
      <c r="AM962" s="155"/>
      <c r="AN962" s="155"/>
      <c r="AO962" s="155"/>
      <c r="AP962" s="155"/>
      <c r="AQ962" s="155"/>
      <c r="AR962" s="155"/>
      <c r="AS962" s="155"/>
      <c r="AT962" s="155"/>
      <c r="AU962" s="155"/>
      <c r="AV962" s="155"/>
      <c r="AW962" s="155"/>
      <c r="AX962" s="155"/>
      <c r="AY962" s="155"/>
      <c r="AZ962" s="155"/>
      <c r="BA962" s="155"/>
      <c r="BB962" s="155"/>
      <c r="BC962" s="155"/>
      <c r="BD962" s="155"/>
      <c r="BE962" s="155"/>
      <c r="BF962" s="155"/>
      <c r="BG962" s="155"/>
      <c r="BH962" s="155"/>
    </row>
    <row r="963" spans="1:60" outlineLevel="1" x14ac:dyDescent="0.2">
      <c r="A963" s="202"/>
      <c r="B963" s="369" t="s">
        <v>649</v>
      </c>
      <c r="C963" s="370"/>
      <c r="D963" s="371"/>
      <c r="E963" s="372"/>
      <c r="F963" s="373"/>
      <c r="G963" s="374"/>
      <c r="H963" s="184"/>
      <c r="I963" s="184"/>
      <c r="J963" s="184"/>
      <c r="K963" s="184"/>
      <c r="L963" s="185"/>
      <c r="M963" s="20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  <c r="AA963" s="155"/>
      <c r="AB963" s="155"/>
      <c r="AC963" s="155">
        <v>0</v>
      </c>
      <c r="AD963" s="155"/>
      <c r="AE963" s="155"/>
      <c r="AF963" s="155"/>
      <c r="AG963" s="155"/>
      <c r="AH963" s="155"/>
      <c r="AI963" s="155"/>
      <c r="AJ963" s="155"/>
      <c r="AK963" s="155"/>
      <c r="AL963" s="155"/>
      <c r="AM963" s="155"/>
      <c r="AN963" s="155"/>
      <c r="AO963" s="155"/>
      <c r="AP963" s="155"/>
      <c r="AQ963" s="155"/>
      <c r="AR963" s="155"/>
      <c r="AS963" s="155"/>
      <c r="AT963" s="155"/>
      <c r="AU963" s="155"/>
      <c r="AV963" s="155"/>
      <c r="AW963" s="155"/>
      <c r="AX963" s="155"/>
      <c r="AY963" s="155"/>
      <c r="AZ963" s="155"/>
      <c r="BA963" s="155"/>
      <c r="BB963" s="155"/>
      <c r="BC963" s="155"/>
      <c r="BD963" s="155"/>
      <c r="BE963" s="155"/>
      <c r="BF963" s="155"/>
      <c r="BG963" s="155"/>
      <c r="BH963" s="155"/>
    </row>
    <row r="964" spans="1:60" outlineLevel="1" x14ac:dyDescent="0.2">
      <c r="A964" s="203">
        <v>129</v>
      </c>
      <c r="B964" s="168" t="s">
        <v>650</v>
      </c>
      <c r="C964" s="189" t="s">
        <v>651</v>
      </c>
      <c r="D964" s="171" t="s">
        <v>329</v>
      </c>
      <c r="E964" s="177">
        <v>27.51783</v>
      </c>
      <c r="F964" s="186">
        <v>0</v>
      </c>
      <c r="G964" s="184">
        <f>ROUND(E964*F964,2)</f>
        <v>0</v>
      </c>
      <c r="H964" s="184">
        <v>21</v>
      </c>
      <c r="I964" s="184">
        <f>G964*(1+H964/100)</f>
        <v>0</v>
      </c>
      <c r="J964" s="184">
        <v>0</v>
      </c>
      <c r="K964" s="184">
        <f>ROUND(E964*J964,2)</f>
        <v>0</v>
      </c>
      <c r="L964" s="185" t="s">
        <v>288</v>
      </c>
      <c r="M964" s="205" t="s">
        <v>1131</v>
      </c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 t="s">
        <v>1132</v>
      </c>
      <c r="AF964" s="155"/>
      <c r="AG964" s="155"/>
      <c r="AH964" s="155"/>
      <c r="AI964" s="155"/>
      <c r="AJ964" s="155"/>
      <c r="AK964" s="155"/>
      <c r="AL964" s="155"/>
      <c r="AM964" s="155">
        <v>21</v>
      </c>
      <c r="AN964" s="155"/>
      <c r="AO964" s="155"/>
      <c r="AP964" s="155"/>
      <c r="AQ964" s="155"/>
      <c r="AR964" s="155"/>
      <c r="AS964" s="155"/>
      <c r="AT964" s="155"/>
      <c r="AU964" s="155"/>
      <c r="AV964" s="155"/>
      <c r="AW964" s="155"/>
      <c r="AX964" s="155"/>
      <c r="AY964" s="155"/>
      <c r="AZ964" s="155"/>
      <c r="BA964" s="155"/>
      <c r="BB964" s="155"/>
      <c r="BC964" s="155"/>
      <c r="BD964" s="155"/>
      <c r="BE964" s="155"/>
      <c r="BF964" s="155"/>
      <c r="BG964" s="155"/>
      <c r="BH964" s="155"/>
    </row>
    <row r="965" spans="1:60" outlineLevel="1" x14ac:dyDescent="0.2">
      <c r="A965" s="202"/>
      <c r="B965" s="169"/>
      <c r="C965" s="396" t="s">
        <v>652</v>
      </c>
      <c r="D965" s="397"/>
      <c r="E965" s="398"/>
      <c r="F965" s="399"/>
      <c r="G965" s="400"/>
      <c r="H965" s="184"/>
      <c r="I965" s="184"/>
      <c r="J965" s="184"/>
      <c r="K965" s="184"/>
      <c r="L965" s="185"/>
      <c r="M965" s="20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  <c r="AF965" s="155"/>
      <c r="AG965" s="155"/>
      <c r="AH965" s="155"/>
      <c r="AI965" s="155"/>
      <c r="AJ965" s="155"/>
      <c r="AK965" s="155"/>
      <c r="AL965" s="155"/>
      <c r="AM965" s="155"/>
      <c r="AN965" s="155"/>
      <c r="AO965" s="155"/>
      <c r="AP965" s="155"/>
      <c r="AQ965" s="155"/>
      <c r="AR965" s="155"/>
      <c r="AS965" s="155"/>
      <c r="AT965" s="155"/>
      <c r="AU965" s="155"/>
      <c r="AV965" s="155"/>
      <c r="AW965" s="155"/>
      <c r="AX965" s="155"/>
      <c r="AY965" s="155"/>
      <c r="AZ965" s="155"/>
      <c r="BA965" s="160" t="str">
        <f>C965</f>
        <v>Včetně naložení na dopravní prostředek a složení na skládku, bez poplatku za skládku.</v>
      </c>
      <c r="BB965" s="155"/>
      <c r="BC965" s="155"/>
      <c r="BD965" s="155"/>
      <c r="BE965" s="155"/>
      <c r="BF965" s="155"/>
      <c r="BG965" s="155"/>
      <c r="BH965" s="155"/>
    </row>
    <row r="966" spans="1:60" outlineLevel="1" x14ac:dyDescent="0.2">
      <c r="A966" s="202"/>
      <c r="B966" s="169"/>
      <c r="C966" s="375"/>
      <c r="D966" s="376"/>
      <c r="E966" s="377"/>
      <c r="F966" s="378"/>
      <c r="G966" s="379"/>
      <c r="H966" s="184"/>
      <c r="I966" s="184"/>
      <c r="J966" s="184"/>
      <c r="K966" s="184"/>
      <c r="L966" s="185"/>
      <c r="M966" s="20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  <c r="AA966" s="155"/>
      <c r="AB966" s="155"/>
      <c r="AC966" s="155"/>
      <c r="AD966" s="155"/>
      <c r="AE966" s="155"/>
      <c r="AF966" s="155"/>
      <c r="AG966" s="155"/>
      <c r="AH966" s="155"/>
      <c r="AI966" s="155"/>
      <c r="AJ966" s="155"/>
      <c r="AK966" s="155"/>
      <c r="AL966" s="155"/>
      <c r="AM966" s="155"/>
      <c r="AN966" s="155"/>
      <c r="AO966" s="155"/>
      <c r="AP966" s="155"/>
      <c r="AQ966" s="155"/>
      <c r="AR966" s="155"/>
      <c r="AS966" s="155"/>
      <c r="AT966" s="155"/>
      <c r="AU966" s="155"/>
      <c r="AV966" s="155"/>
      <c r="AW966" s="155"/>
      <c r="AX966" s="155"/>
      <c r="AY966" s="155"/>
      <c r="AZ966" s="155"/>
      <c r="BA966" s="155"/>
      <c r="BB966" s="155"/>
      <c r="BC966" s="155"/>
      <c r="BD966" s="155"/>
      <c r="BE966" s="155"/>
      <c r="BF966" s="155"/>
      <c r="BG966" s="155"/>
      <c r="BH966" s="155"/>
    </row>
    <row r="967" spans="1:60" outlineLevel="1" x14ac:dyDescent="0.2">
      <c r="A967" s="203">
        <v>130</v>
      </c>
      <c r="B967" s="168" t="s">
        <v>653</v>
      </c>
      <c r="C967" s="189" t="s">
        <v>654</v>
      </c>
      <c r="D967" s="171" t="s">
        <v>329</v>
      </c>
      <c r="E967" s="177">
        <v>385.24957000000001</v>
      </c>
      <c r="F967" s="186">
        <v>0</v>
      </c>
      <c r="G967" s="184">
        <f>ROUND(E967*F967,2)</f>
        <v>0</v>
      </c>
      <c r="H967" s="184">
        <v>21</v>
      </c>
      <c r="I967" s="184">
        <f>G967*(1+H967/100)</f>
        <v>0</v>
      </c>
      <c r="J967" s="184">
        <v>0</v>
      </c>
      <c r="K967" s="184">
        <f>ROUND(E967*J967,2)</f>
        <v>0</v>
      </c>
      <c r="L967" s="185" t="s">
        <v>288</v>
      </c>
      <c r="M967" s="205" t="s">
        <v>1131</v>
      </c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 t="s">
        <v>1132</v>
      </c>
      <c r="AF967" s="155"/>
      <c r="AG967" s="155"/>
      <c r="AH967" s="155"/>
      <c r="AI967" s="155"/>
      <c r="AJ967" s="155"/>
      <c r="AK967" s="155"/>
      <c r="AL967" s="155"/>
      <c r="AM967" s="155">
        <v>21</v>
      </c>
      <c r="AN967" s="155"/>
      <c r="AO967" s="155"/>
      <c r="AP967" s="155"/>
      <c r="AQ967" s="155"/>
      <c r="AR967" s="155"/>
      <c r="AS967" s="155"/>
      <c r="AT967" s="155"/>
      <c r="AU967" s="155"/>
      <c r="AV967" s="155"/>
      <c r="AW967" s="155"/>
      <c r="AX967" s="155"/>
      <c r="AY967" s="155"/>
      <c r="AZ967" s="155"/>
      <c r="BA967" s="155"/>
      <c r="BB967" s="155"/>
      <c r="BC967" s="155"/>
      <c r="BD967" s="155"/>
      <c r="BE967" s="155"/>
      <c r="BF967" s="155"/>
      <c r="BG967" s="155"/>
      <c r="BH967" s="155"/>
    </row>
    <row r="968" spans="1:60" outlineLevel="1" x14ac:dyDescent="0.2">
      <c r="A968" s="202"/>
      <c r="B968" s="169"/>
      <c r="C968" s="375"/>
      <c r="D968" s="376"/>
      <c r="E968" s="377"/>
      <c r="F968" s="378"/>
      <c r="G968" s="379"/>
      <c r="H968" s="184"/>
      <c r="I968" s="184"/>
      <c r="J968" s="184"/>
      <c r="K968" s="184"/>
      <c r="L968" s="185"/>
      <c r="M968" s="20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  <c r="AF968" s="155"/>
      <c r="AG968" s="155"/>
      <c r="AH968" s="155"/>
      <c r="AI968" s="155"/>
      <c r="AJ968" s="155"/>
      <c r="AK968" s="155"/>
      <c r="AL968" s="155"/>
      <c r="AM968" s="155"/>
      <c r="AN968" s="155"/>
      <c r="AO968" s="155"/>
      <c r="AP968" s="155"/>
      <c r="AQ968" s="155"/>
      <c r="AR968" s="155"/>
      <c r="AS968" s="155"/>
      <c r="AT968" s="155"/>
      <c r="AU968" s="155"/>
      <c r="AV968" s="155"/>
      <c r="AW968" s="155"/>
      <c r="AX968" s="155"/>
      <c r="AY968" s="155"/>
      <c r="AZ968" s="155"/>
      <c r="BA968" s="155"/>
      <c r="BB968" s="155"/>
      <c r="BC968" s="155"/>
      <c r="BD968" s="155"/>
      <c r="BE968" s="155"/>
      <c r="BF968" s="155"/>
      <c r="BG968" s="155"/>
      <c r="BH968" s="155"/>
    </row>
    <row r="969" spans="1:60" outlineLevel="1" x14ac:dyDescent="0.2">
      <c r="A969" s="202"/>
      <c r="B969" s="369" t="s">
        <v>655</v>
      </c>
      <c r="C969" s="370"/>
      <c r="D969" s="371"/>
      <c r="E969" s="372"/>
      <c r="F969" s="373"/>
      <c r="G969" s="374"/>
      <c r="H969" s="184"/>
      <c r="I969" s="184"/>
      <c r="J969" s="184"/>
      <c r="K969" s="184"/>
      <c r="L969" s="185"/>
      <c r="M969" s="20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  <c r="AA969" s="155"/>
      <c r="AB969" s="155"/>
      <c r="AC969" s="155">
        <v>0</v>
      </c>
      <c r="AD969" s="155"/>
      <c r="AE969" s="155"/>
      <c r="AF969" s="155"/>
      <c r="AG969" s="155"/>
      <c r="AH969" s="155"/>
      <c r="AI969" s="155"/>
      <c r="AJ969" s="155"/>
      <c r="AK969" s="155"/>
      <c r="AL969" s="155"/>
      <c r="AM969" s="155"/>
      <c r="AN969" s="155"/>
      <c r="AO969" s="155"/>
      <c r="AP969" s="155"/>
      <c r="AQ969" s="155"/>
      <c r="AR969" s="155"/>
      <c r="AS969" s="155"/>
      <c r="AT969" s="155"/>
      <c r="AU969" s="155"/>
      <c r="AV969" s="155"/>
      <c r="AW969" s="155"/>
      <c r="AX969" s="155"/>
      <c r="AY969" s="155"/>
      <c r="AZ969" s="155"/>
      <c r="BA969" s="155"/>
      <c r="BB969" s="155"/>
      <c r="BC969" s="155"/>
      <c r="BD969" s="155"/>
      <c r="BE969" s="155"/>
      <c r="BF969" s="155"/>
      <c r="BG969" s="155"/>
      <c r="BH969" s="155"/>
    </row>
    <row r="970" spans="1:60" outlineLevel="1" x14ac:dyDescent="0.2">
      <c r="A970" s="203">
        <v>131</v>
      </c>
      <c r="B970" s="168" t="s">
        <v>656</v>
      </c>
      <c r="C970" s="189" t="s">
        <v>657</v>
      </c>
      <c r="D970" s="171" t="s">
        <v>329</v>
      </c>
      <c r="E970" s="177">
        <v>27.51783</v>
      </c>
      <c r="F970" s="186">
        <v>0</v>
      </c>
      <c r="G970" s="184">
        <f>ROUND(E970*F970,2)</f>
        <v>0</v>
      </c>
      <c r="H970" s="184">
        <v>21</v>
      </c>
      <c r="I970" s="184">
        <f>G970*(1+H970/100)</f>
        <v>0</v>
      </c>
      <c r="J970" s="184">
        <v>0</v>
      </c>
      <c r="K970" s="184">
        <f>ROUND(E970*J970,2)</f>
        <v>0</v>
      </c>
      <c r="L970" s="185" t="s">
        <v>288</v>
      </c>
      <c r="M970" s="205" t="s">
        <v>1131</v>
      </c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 t="s">
        <v>1132</v>
      </c>
      <c r="AF970" s="155"/>
      <c r="AG970" s="155"/>
      <c r="AH970" s="155"/>
      <c r="AI970" s="155"/>
      <c r="AJ970" s="155"/>
      <c r="AK970" s="155"/>
      <c r="AL970" s="155"/>
      <c r="AM970" s="155">
        <v>21</v>
      </c>
      <c r="AN970" s="155"/>
      <c r="AO970" s="155"/>
      <c r="AP970" s="155"/>
      <c r="AQ970" s="155"/>
      <c r="AR970" s="155"/>
      <c r="AS970" s="155"/>
      <c r="AT970" s="155"/>
      <c r="AU970" s="155"/>
      <c r="AV970" s="155"/>
      <c r="AW970" s="155"/>
      <c r="AX970" s="155"/>
      <c r="AY970" s="155"/>
      <c r="AZ970" s="155"/>
      <c r="BA970" s="155"/>
      <c r="BB970" s="155"/>
      <c r="BC970" s="155"/>
      <c r="BD970" s="155"/>
      <c r="BE970" s="155"/>
      <c r="BF970" s="155"/>
      <c r="BG970" s="155"/>
      <c r="BH970" s="155"/>
    </row>
    <row r="971" spans="1:60" outlineLevel="1" x14ac:dyDescent="0.2">
      <c r="A971" s="202"/>
      <c r="B971" s="169"/>
      <c r="C971" s="375"/>
      <c r="D971" s="376"/>
      <c r="E971" s="377"/>
      <c r="F971" s="378"/>
      <c r="G971" s="379"/>
      <c r="H971" s="184"/>
      <c r="I971" s="184"/>
      <c r="J971" s="184"/>
      <c r="K971" s="184"/>
      <c r="L971" s="185"/>
      <c r="M971" s="20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  <c r="AF971" s="155"/>
      <c r="AG971" s="155"/>
      <c r="AH971" s="155"/>
      <c r="AI971" s="155"/>
      <c r="AJ971" s="155"/>
      <c r="AK971" s="155"/>
      <c r="AL971" s="155"/>
      <c r="AM971" s="155"/>
      <c r="AN971" s="155"/>
      <c r="AO971" s="155"/>
      <c r="AP971" s="155"/>
      <c r="AQ971" s="155"/>
      <c r="AR971" s="155"/>
      <c r="AS971" s="155"/>
      <c r="AT971" s="155"/>
      <c r="AU971" s="155"/>
      <c r="AV971" s="155"/>
      <c r="AW971" s="155"/>
      <c r="AX971" s="155"/>
      <c r="AY971" s="155"/>
      <c r="AZ971" s="155"/>
      <c r="BA971" s="155"/>
      <c r="BB971" s="155"/>
      <c r="BC971" s="155"/>
      <c r="BD971" s="155"/>
      <c r="BE971" s="155"/>
      <c r="BF971" s="155"/>
      <c r="BG971" s="155"/>
      <c r="BH971" s="155"/>
    </row>
    <row r="972" spans="1:60" outlineLevel="1" x14ac:dyDescent="0.2">
      <c r="A972" s="203">
        <v>132</v>
      </c>
      <c r="B972" s="168" t="s">
        <v>658</v>
      </c>
      <c r="C972" s="189" t="s">
        <v>659</v>
      </c>
      <c r="D972" s="171" t="s">
        <v>329</v>
      </c>
      <c r="E972" s="177">
        <v>110.07129999999999</v>
      </c>
      <c r="F972" s="186">
        <v>0</v>
      </c>
      <c r="G972" s="184">
        <f>ROUND(E972*F972,2)</f>
        <v>0</v>
      </c>
      <c r="H972" s="184">
        <v>21</v>
      </c>
      <c r="I972" s="184">
        <f>G972*(1+H972/100)</f>
        <v>0</v>
      </c>
      <c r="J972" s="184">
        <v>0</v>
      </c>
      <c r="K972" s="184">
        <f>ROUND(E972*J972,2)</f>
        <v>0</v>
      </c>
      <c r="L972" s="185" t="s">
        <v>288</v>
      </c>
      <c r="M972" s="205" t="s">
        <v>1131</v>
      </c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  <c r="AA972" s="155"/>
      <c r="AB972" s="155"/>
      <c r="AC972" s="155"/>
      <c r="AD972" s="155"/>
      <c r="AE972" s="155" t="s">
        <v>1132</v>
      </c>
      <c r="AF972" s="155"/>
      <c r="AG972" s="155"/>
      <c r="AH972" s="155"/>
      <c r="AI972" s="155"/>
      <c r="AJ972" s="155"/>
      <c r="AK972" s="155"/>
      <c r="AL972" s="155"/>
      <c r="AM972" s="155">
        <v>21</v>
      </c>
      <c r="AN972" s="155"/>
      <c r="AO972" s="155"/>
      <c r="AP972" s="155"/>
      <c r="AQ972" s="155"/>
      <c r="AR972" s="155"/>
      <c r="AS972" s="155"/>
      <c r="AT972" s="155"/>
      <c r="AU972" s="155"/>
      <c r="AV972" s="155"/>
      <c r="AW972" s="155"/>
      <c r="AX972" s="155"/>
      <c r="AY972" s="155"/>
      <c r="AZ972" s="155"/>
      <c r="BA972" s="155"/>
      <c r="BB972" s="155"/>
      <c r="BC972" s="155"/>
      <c r="BD972" s="155"/>
      <c r="BE972" s="155"/>
      <c r="BF972" s="155"/>
      <c r="BG972" s="155"/>
      <c r="BH972" s="155"/>
    </row>
    <row r="973" spans="1:60" outlineLevel="1" x14ac:dyDescent="0.2">
      <c r="A973" s="202"/>
      <c r="B973" s="169"/>
      <c r="C973" s="375"/>
      <c r="D973" s="376"/>
      <c r="E973" s="377"/>
      <c r="F973" s="378"/>
      <c r="G973" s="379"/>
      <c r="H973" s="184"/>
      <c r="I973" s="184"/>
      <c r="J973" s="184"/>
      <c r="K973" s="184"/>
      <c r="L973" s="185"/>
      <c r="M973" s="20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/>
      <c r="AF973" s="155"/>
      <c r="AG973" s="155"/>
      <c r="AH973" s="155"/>
      <c r="AI973" s="155"/>
      <c r="AJ973" s="155"/>
      <c r="AK973" s="155"/>
      <c r="AL973" s="155"/>
      <c r="AM973" s="155"/>
      <c r="AN973" s="155"/>
      <c r="AO973" s="155"/>
      <c r="AP973" s="155"/>
      <c r="AQ973" s="155"/>
      <c r="AR973" s="155"/>
      <c r="AS973" s="155"/>
      <c r="AT973" s="155"/>
      <c r="AU973" s="155"/>
      <c r="AV973" s="155"/>
      <c r="AW973" s="155"/>
      <c r="AX973" s="155"/>
      <c r="AY973" s="155"/>
      <c r="AZ973" s="155"/>
      <c r="BA973" s="155"/>
      <c r="BB973" s="155"/>
      <c r="BC973" s="155"/>
      <c r="BD973" s="155"/>
      <c r="BE973" s="155"/>
      <c r="BF973" s="155"/>
      <c r="BG973" s="155"/>
      <c r="BH973" s="155"/>
    </row>
    <row r="974" spans="1:60" outlineLevel="1" x14ac:dyDescent="0.2">
      <c r="A974" s="202"/>
      <c r="B974" s="369" t="s">
        <v>660</v>
      </c>
      <c r="C974" s="370"/>
      <c r="D974" s="371"/>
      <c r="E974" s="372"/>
      <c r="F974" s="373"/>
      <c r="G974" s="374"/>
      <c r="H974" s="184"/>
      <c r="I974" s="184"/>
      <c r="J974" s="184"/>
      <c r="K974" s="184"/>
      <c r="L974" s="185"/>
      <c r="M974" s="20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  <c r="AA974" s="155"/>
      <c r="AB974" s="155"/>
      <c r="AC974" s="155">
        <v>0</v>
      </c>
      <c r="AD974" s="155"/>
      <c r="AE974" s="155"/>
      <c r="AF974" s="155"/>
      <c r="AG974" s="155"/>
      <c r="AH974" s="155"/>
      <c r="AI974" s="155"/>
      <c r="AJ974" s="155"/>
      <c r="AK974" s="155"/>
      <c r="AL974" s="155"/>
      <c r="AM974" s="155"/>
      <c r="AN974" s="155"/>
      <c r="AO974" s="155"/>
      <c r="AP974" s="155"/>
      <c r="AQ974" s="155"/>
      <c r="AR974" s="155"/>
      <c r="AS974" s="155"/>
      <c r="AT974" s="155"/>
      <c r="AU974" s="155"/>
      <c r="AV974" s="155"/>
      <c r="AW974" s="155"/>
      <c r="AX974" s="155"/>
      <c r="AY974" s="155"/>
      <c r="AZ974" s="155"/>
      <c r="BA974" s="155"/>
      <c r="BB974" s="155"/>
      <c r="BC974" s="155"/>
      <c r="BD974" s="155"/>
      <c r="BE974" s="155"/>
      <c r="BF974" s="155"/>
      <c r="BG974" s="155"/>
      <c r="BH974" s="155"/>
    </row>
    <row r="975" spans="1:60" outlineLevel="1" x14ac:dyDescent="0.2">
      <c r="A975" s="203">
        <v>133</v>
      </c>
      <c r="B975" s="168" t="s">
        <v>661</v>
      </c>
      <c r="C975" s="189" t="s">
        <v>662</v>
      </c>
      <c r="D975" s="171" t="s">
        <v>329</v>
      </c>
      <c r="E975" s="177">
        <v>27.51783</v>
      </c>
      <c r="F975" s="186">
        <v>0</v>
      </c>
      <c r="G975" s="184">
        <f>ROUND(E975*F975,2)</f>
        <v>0</v>
      </c>
      <c r="H975" s="184">
        <v>21</v>
      </c>
      <c r="I975" s="184">
        <f>G975*(1+H975/100)</f>
        <v>0</v>
      </c>
      <c r="J975" s="184">
        <v>0</v>
      </c>
      <c r="K975" s="184">
        <f>ROUND(E975*J975,2)</f>
        <v>0</v>
      </c>
      <c r="L975" s="185" t="s">
        <v>288</v>
      </c>
      <c r="M975" s="205" t="s">
        <v>1131</v>
      </c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 t="s">
        <v>1132</v>
      </c>
      <c r="AF975" s="155"/>
      <c r="AG975" s="155"/>
      <c r="AH975" s="155"/>
      <c r="AI975" s="155"/>
      <c r="AJ975" s="155"/>
      <c r="AK975" s="155"/>
      <c r="AL975" s="155"/>
      <c r="AM975" s="155">
        <v>21</v>
      </c>
      <c r="AN975" s="155"/>
      <c r="AO975" s="155"/>
      <c r="AP975" s="155"/>
      <c r="AQ975" s="155"/>
      <c r="AR975" s="155"/>
      <c r="AS975" s="155"/>
      <c r="AT975" s="155"/>
      <c r="AU975" s="155"/>
      <c r="AV975" s="155"/>
      <c r="AW975" s="155"/>
      <c r="AX975" s="155"/>
      <c r="AY975" s="155"/>
      <c r="AZ975" s="155"/>
      <c r="BA975" s="155"/>
      <c r="BB975" s="155"/>
      <c r="BC975" s="155"/>
      <c r="BD975" s="155"/>
      <c r="BE975" s="155"/>
      <c r="BF975" s="155"/>
      <c r="BG975" s="155"/>
      <c r="BH975" s="155"/>
    </row>
    <row r="976" spans="1:60" outlineLevel="1" x14ac:dyDescent="0.2">
      <c r="A976" s="202"/>
      <c r="B976" s="169"/>
      <c r="C976" s="375"/>
      <c r="D976" s="376"/>
      <c r="E976" s="377"/>
      <c r="F976" s="378"/>
      <c r="G976" s="379"/>
      <c r="H976" s="184"/>
      <c r="I976" s="184"/>
      <c r="J976" s="184"/>
      <c r="K976" s="184"/>
      <c r="L976" s="185"/>
      <c r="M976" s="20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  <c r="AF976" s="155"/>
      <c r="AG976" s="155"/>
      <c r="AH976" s="155"/>
      <c r="AI976" s="155"/>
      <c r="AJ976" s="155"/>
      <c r="AK976" s="155"/>
      <c r="AL976" s="155"/>
      <c r="AM976" s="155"/>
      <c r="AN976" s="155"/>
      <c r="AO976" s="155"/>
      <c r="AP976" s="155"/>
      <c r="AQ976" s="155"/>
      <c r="AR976" s="155"/>
      <c r="AS976" s="155"/>
      <c r="AT976" s="155"/>
      <c r="AU976" s="155"/>
      <c r="AV976" s="155"/>
      <c r="AW976" s="155"/>
      <c r="AX976" s="155"/>
      <c r="AY976" s="155"/>
      <c r="AZ976" s="155"/>
      <c r="BA976" s="155"/>
      <c r="BB976" s="155"/>
      <c r="BC976" s="155"/>
      <c r="BD976" s="155"/>
      <c r="BE976" s="155"/>
      <c r="BF976" s="155"/>
      <c r="BG976" s="155"/>
      <c r="BH976" s="155"/>
    </row>
    <row r="977" spans="1:60" outlineLevel="1" x14ac:dyDescent="0.2">
      <c r="A977" s="203">
        <v>134</v>
      </c>
      <c r="B977" s="168" t="s">
        <v>663</v>
      </c>
      <c r="C977" s="189" t="s">
        <v>664</v>
      </c>
      <c r="D977" s="171" t="s">
        <v>329</v>
      </c>
      <c r="E977" s="177">
        <v>27.51783</v>
      </c>
      <c r="F977" s="186">
        <v>0</v>
      </c>
      <c r="G977" s="184">
        <f>ROUND(E977*F977,2)</f>
        <v>0</v>
      </c>
      <c r="H977" s="184">
        <v>21</v>
      </c>
      <c r="I977" s="184">
        <f>G977*(1+H977/100)</f>
        <v>0</v>
      </c>
      <c r="J977" s="184">
        <v>0</v>
      </c>
      <c r="K977" s="184">
        <f>ROUND(E977*J977,2)</f>
        <v>0</v>
      </c>
      <c r="L977" s="185" t="s">
        <v>288</v>
      </c>
      <c r="M977" s="205" t="s">
        <v>1131</v>
      </c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  <c r="AA977" s="155"/>
      <c r="AB977" s="155"/>
      <c r="AC977" s="155"/>
      <c r="AD977" s="155"/>
      <c r="AE977" s="155" t="s">
        <v>1132</v>
      </c>
      <c r="AF977" s="155"/>
      <c r="AG977" s="155"/>
      <c r="AH977" s="155"/>
      <c r="AI977" s="155"/>
      <c r="AJ977" s="155"/>
      <c r="AK977" s="155"/>
      <c r="AL977" s="155"/>
      <c r="AM977" s="155">
        <v>21</v>
      </c>
      <c r="AN977" s="155"/>
      <c r="AO977" s="155"/>
      <c r="AP977" s="155"/>
      <c r="AQ977" s="155"/>
      <c r="AR977" s="155"/>
      <c r="AS977" s="155"/>
      <c r="AT977" s="155"/>
      <c r="AU977" s="155"/>
      <c r="AV977" s="155"/>
      <c r="AW977" s="155"/>
      <c r="AX977" s="155"/>
      <c r="AY977" s="155"/>
      <c r="AZ977" s="155"/>
      <c r="BA977" s="155"/>
      <c r="BB977" s="155"/>
      <c r="BC977" s="155"/>
      <c r="BD977" s="155"/>
      <c r="BE977" s="155"/>
      <c r="BF977" s="155"/>
      <c r="BG977" s="155"/>
      <c r="BH977" s="155"/>
    </row>
    <row r="978" spans="1:60" ht="13.5" outlineLevel="1" thickBot="1" x14ac:dyDescent="0.25">
      <c r="A978" s="213"/>
      <c r="B978" s="214"/>
      <c r="C978" s="405"/>
      <c r="D978" s="406"/>
      <c r="E978" s="407"/>
      <c r="F978" s="408"/>
      <c r="G978" s="409"/>
      <c r="H978" s="215"/>
      <c r="I978" s="215"/>
      <c r="J978" s="215"/>
      <c r="K978" s="215"/>
      <c r="L978" s="216"/>
      <c r="M978" s="217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/>
      <c r="AF978" s="155"/>
      <c r="AG978" s="155"/>
      <c r="AH978" s="155"/>
      <c r="AI978" s="155"/>
      <c r="AJ978" s="155"/>
      <c r="AK978" s="155"/>
      <c r="AL978" s="155"/>
      <c r="AM978" s="155"/>
      <c r="AN978" s="155"/>
      <c r="AO978" s="155"/>
      <c r="AP978" s="155"/>
      <c r="AQ978" s="155"/>
      <c r="AR978" s="155"/>
      <c r="AS978" s="155"/>
      <c r="AT978" s="155"/>
      <c r="AU978" s="155"/>
      <c r="AV978" s="155"/>
      <c r="AW978" s="155"/>
      <c r="AX978" s="155"/>
      <c r="AY978" s="155"/>
      <c r="AZ978" s="155"/>
      <c r="BA978" s="155"/>
      <c r="BB978" s="155"/>
      <c r="BC978" s="155"/>
      <c r="BD978" s="155"/>
      <c r="BE978" s="155"/>
      <c r="BF978" s="155"/>
      <c r="BG978" s="155"/>
      <c r="BH978" s="155"/>
    </row>
    <row r="979" spans="1:60" hidden="1" x14ac:dyDescent="0.2">
      <c r="A979" s="46"/>
      <c r="B979" s="53" t="s">
        <v>135</v>
      </c>
      <c r="C979" s="195" t="s">
        <v>135</v>
      </c>
      <c r="D979" s="158"/>
      <c r="E979" s="156"/>
      <c r="F979" s="156"/>
      <c r="G979" s="156"/>
      <c r="H979" s="156"/>
      <c r="I979" s="156"/>
      <c r="J979" s="156"/>
      <c r="K979" s="156"/>
      <c r="L979" s="156"/>
      <c r="M979" s="157"/>
    </row>
    <row r="980" spans="1:60" hidden="1" x14ac:dyDescent="0.2">
      <c r="A980" s="196"/>
      <c r="B980" s="197" t="s">
        <v>665</v>
      </c>
      <c r="C980" s="198"/>
      <c r="D980" s="199"/>
      <c r="E980" s="196"/>
      <c r="F980" s="196"/>
      <c r="G980" s="200">
        <f>F8+F15+F22+F404+F415+F500+F503+F544+F550+F721+F780+F832+F864+F901+F916+F949+F953+F957</f>
        <v>0</v>
      </c>
      <c r="H980" s="38"/>
      <c r="I980" s="38"/>
      <c r="J980" s="38"/>
      <c r="K980" s="38"/>
      <c r="L980" s="38"/>
      <c r="M980" s="38"/>
      <c r="AN980">
        <v>15</v>
      </c>
      <c r="AO980">
        <v>21</v>
      </c>
    </row>
    <row r="981" spans="1:60" x14ac:dyDescent="0.2">
      <c r="A981" s="38"/>
      <c r="B981" s="187"/>
      <c r="C981" s="187"/>
      <c r="D981" s="134"/>
      <c r="E981" s="38"/>
      <c r="F981" s="38"/>
      <c r="G981" s="38"/>
      <c r="H981" s="38"/>
      <c r="I981" s="38"/>
      <c r="J981" s="38"/>
      <c r="K981" s="38"/>
      <c r="L981" s="38"/>
      <c r="M981" s="38"/>
      <c r="AN981">
        <f>SUMIF(AM8:AM980,AN980,G8:G980)</f>
        <v>0</v>
      </c>
      <c r="AO981">
        <f>SUMIF(AM8:AM980,AO980,G8:G980)</f>
        <v>0</v>
      </c>
    </row>
    <row r="982" spans="1:60" x14ac:dyDescent="0.2">
      <c r="D982" s="133"/>
    </row>
    <row r="983" spans="1:60" x14ac:dyDescent="0.2">
      <c r="D983" s="133"/>
    </row>
    <row r="984" spans="1:60" x14ac:dyDescent="0.2">
      <c r="D984" s="133"/>
    </row>
    <row r="985" spans="1:60" x14ac:dyDescent="0.2">
      <c r="D985" s="133"/>
    </row>
    <row r="986" spans="1:60" x14ac:dyDescent="0.2">
      <c r="D986" s="133"/>
    </row>
    <row r="987" spans="1:60" x14ac:dyDescent="0.2">
      <c r="D987" s="133"/>
    </row>
    <row r="988" spans="1:60" x14ac:dyDescent="0.2">
      <c r="D988" s="133"/>
    </row>
    <row r="989" spans="1:60" x14ac:dyDescent="0.2">
      <c r="D989" s="133"/>
    </row>
    <row r="990" spans="1:60" x14ac:dyDescent="0.2">
      <c r="D990" s="133"/>
    </row>
    <row r="991" spans="1:60" x14ac:dyDescent="0.2">
      <c r="D991" s="133"/>
    </row>
    <row r="992" spans="1:60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  <row r="5001" spans="4:4" x14ac:dyDescent="0.2">
      <c r="D5001" s="133"/>
    </row>
    <row r="5002" spans="4:4" x14ac:dyDescent="0.2">
      <c r="D5002" s="133"/>
    </row>
    <row r="5003" spans="4:4" x14ac:dyDescent="0.2">
      <c r="D5003" s="133"/>
    </row>
  </sheetData>
  <mergeCells count="297">
    <mergeCell ref="C976:G976"/>
    <mergeCell ref="C978:G978"/>
    <mergeCell ref="C966:G966"/>
    <mergeCell ref="C968:G968"/>
    <mergeCell ref="B969:G969"/>
    <mergeCell ref="C971:G971"/>
    <mergeCell ref="B974:G974"/>
    <mergeCell ref="B963:G963"/>
    <mergeCell ref="C965:G965"/>
    <mergeCell ref="F957:G957"/>
    <mergeCell ref="B958:G958"/>
    <mergeCell ref="C960:G960"/>
    <mergeCell ref="C962:G962"/>
    <mergeCell ref="C952:G952"/>
    <mergeCell ref="F953:G953"/>
    <mergeCell ref="C956:G956"/>
    <mergeCell ref="C955:G955"/>
    <mergeCell ref="F949:G949"/>
    <mergeCell ref="C951:G951"/>
    <mergeCell ref="C931:G931"/>
    <mergeCell ref="C933:G933"/>
    <mergeCell ref="C938:G938"/>
    <mergeCell ref="C948:G948"/>
    <mergeCell ref="B924:G924"/>
    <mergeCell ref="C926:G926"/>
    <mergeCell ref="C973:G973"/>
    <mergeCell ref="B917:G917"/>
    <mergeCell ref="C923:G923"/>
    <mergeCell ref="B912:G912"/>
    <mergeCell ref="B913:G913"/>
    <mergeCell ref="C910:G910"/>
    <mergeCell ref="B911:G911"/>
    <mergeCell ref="C909:G909"/>
    <mergeCell ref="C906:G906"/>
    <mergeCell ref="C915:G915"/>
    <mergeCell ref="F916:G916"/>
    <mergeCell ref="C907:G907"/>
    <mergeCell ref="C904:G904"/>
    <mergeCell ref="C894:G894"/>
    <mergeCell ref="C895:G895"/>
    <mergeCell ref="F864:G864"/>
    <mergeCell ref="B865:G865"/>
    <mergeCell ref="C871:G871"/>
    <mergeCell ref="B872:G872"/>
    <mergeCell ref="C891:G891"/>
    <mergeCell ref="C892:G892"/>
    <mergeCell ref="C889:G889"/>
    <mergeCell ref="B897:G897"/>
    <mergeCell ref="B898:G898"/>
    <mergeCell ref="C900:G900"/>
    <mergeCell ref="B896:G896"/>
    <mergeCell ref="C879:G879"/>
    <mergeCell ref="C880:G880"/>
    <mergeCell ref="C882:G882"/>
    <mergeCell ref="C885:G885"/>
    <mergeCell ref="C881:G881"/>
    <mergeCell ref="F901:G901"/>
    <mergeCell ref="B902:G902"/>
    <mergeCell ref="C878:G878"/>
    <mergeCell ref="B860:G860"/>
    <mergeCell ref="B861:G861"/>
    <mergeCell ref="B826:G826"/>
    <mergeCell ref="C854:G854"/>
    <mergeCell ref="C855:G855"/>
    <mergeCell ref="C831:G831"/>
    <mergeCell ref="C841:G841"/>
    <mergeCell ref="C843:G843"/>
    <mergeCell ref="F832:G832"/>
    <mergeCell ref="C796:G796"/>
    <mergeCell ref="B797:G797"/>
    <mergeCell ref="C825:G825"/>
    <mergeCell ref="C859:G859"/>
    <mergeCell ref="B833:G833"/>
    <mergeCell ref="C836:G836"/>
    <mergeCell ref="C839:G839"/>
    <mergeCell ref="C876:G876"/>
    <mergeCell ref="C863:G863"/>
    <mergeCell ref="C847:G847"/>
    <mergeCell ref="C850:G850"/>
    <mergeCell ref="C857:G857"/>
    <mergeCell ref="C845:G845"/>
    <mergeCell ref="C856:G856"/>
    <mergeCell ref="C851:G851"/>
    <mergeCell ref="C852:G852"/>
    <mergeCell ref="C849:G849"/>
    <mergeCell ref="B788:G788"/>
    <mergeCell ref="C775:G775"/>
    <mergeCell ref="B776:G776"/>
    <mergeCell ref="B777:G777"/>
    <mergeCell ref="C779:G779"/>
    <mergeCell ref="C786:G786"/>
    <mergeCell ref="B787:G787"/>
    <mergeCell ref="C790:G790"/>
    <mergeCell ref="B791:G791"/>
    <mergeCell ref="C764:G764"/>
    <mergeCell ref="F780:G780"/>
    <mergeCell ref="B781:G781"/>
    <mergeCell ref="B744:G744"/>
    <mergeCell ref="C760:G760"/>
    <mergeCell ref="C735:G735"/>
    <mergeCell ref="C757:G757"/>
    <mergeCell ref="C758:G758"/>
    <mergeCell ref="C755:G755"/>
    <mergeCell ref="C746:G746"/>
    <mergeCell ref="C750:G750"/>
    <mergeCell ref="C742:G742"/>
    <mergeCell ref="B743:G743"/>
    <mergeCell ref="C713:G713"/>
    <mergeCell ref="C715:G715"/>
    <mergeCell ref="B736:G736"/>
    <mergeCell ref="B737:G737"/>
    <mergeCell ref="C700:G700"/>
    <mergeCell ref="C697:G697"/>
    <mergeCell ref="B730:G730"/>
    <mergeCell ref="B717:G717"/>
    <mergeCell ref="C703:G703"/>
    <mergeCell ref="C706:G706"/>
    <mergeCell ref="F721:G721"/>
    <mergeCell ref="C720:G720"/>
    <mergeCell ref="B722:G722"/>
    <mergeCell ref="B723:G723"/>
    <mergeCell ref="B718:G718"/>
    <mergeCell ref="C728:G728"/>
    <mergeCell ref="B729:G729"/>
    <mergeCell ref="C709:G709"/>
    <mergeCell ref="C666:G666"/>
    <mergeCell ref="C669:G669"/>
    <mergeCell ref="C673:G673"/>
    <mergeCell ref="C677:G677"/>
    <mergeCell ref="B716:G716"/>
    <mergeCell ref="C689:G689"/>
    <mergeCell ref="B647:G647"/>
    <mergeCell ref="C692:G692"/>
    <mergeCell ref="C654:G654"/>
    <mergeCell ref="C662:G662"/>
    <mergeCell ref="C658:G658"/>
    <mergeCell ref="B663:G663"/>
    <mergeCell ref="C651:G651"/>
    <mergeCell ref="C638:G638"/>
    <mergeCell ref="C626:G626"/>
    <mergeCell ref="C660:G660"/>
    <mergeCell ref="C633:G633"/>
    <mergeCell ref="B634:G634"/>
    <mergeCell ref="B628:G628"/>
    <mergeCell ref="B639:G639"/>
    <mergeCell ref="C643:G643"/>
    <mergeCell ref="B627:G627"/>
    <mergeCell ref="C646:G646"/>
    <mergeCell ref="B635:G635"/>
    <mergeCell ref="B616:G616"/>
    <mergeCell ref="C618:G618"/>
    <mergeCell ref="B619:G619"/>
    <mergeCell ref="C621:G621"/>
    <mergeCell ref="B622:G622"/>
    <mergeCell ref="C579:G579"/>
    <mergeCell ref="C606:G606"/>
    <mergeCell ref="C609:G609"/>
    <mergeCell ref="C595:G595"/>
    <mergeCell ref="B610:G610"/>
    <mergeCell ref="C613:G613"/>
    <mergeCell ref="C615:G615"/>
    <mergeCell ref="C590:G590"/>
    <mergeCell ref="B604:G604"/>
    <mergeCell ref="C581:G581"/>
    <mergeCell ref="C583:G583"/>
    <mergeCell ref="B611:G611"/>
    <mergeCell ref="B596:G596"/>
    <mergeCell ref="C527:G527"/>
    <mergeCell ref="C530:G530"/>
    <mergeCell ref="B523:G523"/>
    <mergeCell ref="B597:G597"/>
    <mergeCell ref="C603:G603"/>
    <mergeCell ref="C560:G560"/>
    <mergeCell ref="C577:G577"/>
    <mergeCell ref="C588:G588"/>
    <mergeCell ref="B531:G531"/>
    <mergeCell ref="B532:G532"/>
    <mergeCell ref="F550:G550"/>
    <mergeCell ref="C543:G543"/>
    <mergeCell ref="F544:G544"/>
    <mergeCell ref="B551:G551"/>
    <mergeCell ref="B556:G556"/>
    <mergeCell ref="B557:G557"/>
    <mergeCell ref="C573:G573"/>
    <mergeCell ref="B561:G561"/>
    <mergeCell ref="C563:G563"/>
    <mergeCell ref="C555:G555"/>
    <mergeCell ref="B552:G552"/>
    <mergeCell ref="C570:G570"/>
    <mergeCell ref="B571:G571"/>
    <mergeCell ref="B536:G536"/>
    <mergeCell ref="B546:G546"/>
    <mergeCell ref="B547:G547"/>
    <mergeCell ref="C549:G549"/>
    <mergeCell ref="B466:G466"/>
    <mergeCell ref="C487:G487"/>
    <mergeCell ref="B488:G488"/>
    <mergeCell ref="B509:G509"/>
    <mergeCell ref="B505:G505"/>
    <mergeCell ref="F500:G500"/>
    <mergeCell ref="C497:G497"/>
    <mergeCell ref="C499:G499"/>
    <mergeCell ref="B545:G545"/>
    <mergeCell ref="F503:G503"/>
    <mergeCell ref="B504:G504"/>
    <mergeCell ref="C518:G518"/>
    <mergeCell ref="C521:G521"/>
    <mergeCell ref="B522:G522"/>
    <mergeCell ref="B535:G535"/>
    <mergeCell ref="C534:G534"/>
    <mergeCell ref="B510:G510"/>
    <mergeCell ref="C513:G513"/>
    <mergeCell ref="B514:G514"/>
    <mergeCell ref="B515:G515"/>
    <mergeCell ref="C413:G413"/>
    <mergeCell ref="C414:G414"/>
    <mergeCell ref="C502:G502"/>
    <mergeCell ref="C491:G491"/>
    <mergeCell ref="C494:G494"/>
    <mergeCell ref="C508:G508"/>
    <mergeCell ref="B459:G459"/>
    <mergeCell ref="C462:G462"/>
    <mergeCell ref="B463:G463"/>
    <mergeCell ref="C465:G465"/>
    <mergeCell ref="B489:G489"/>
    <mergeCell ref="C483:G483"/>
    <mergeCell ref="C418:G418"/>
    <mergeCell ref="F404:G404"/>
    <mergeCell ref="B405:G405"/>
    <mergeCell ref="C411:G411"/>
    <mergeCell ref="C400:G400"/>
    <mergeCell ref="C391:G391"/>
    <mergeCell ref="C438:G438"/>
    <mergeCell ref="C445:G445"/>
    <mergeCell ref="B484:G484"/>
    <mergeCell ref="B456:G456"/>
    <mergeCell ref="C458:G458"/>
    <mergeCell ref="C394:G394"/>
    <mergeCell ref="C397:G397"/>
    <mergeCell ref="C455:G455"/>
    <mergeCell ref="F415:G415"/>
    <mergeCell ref="B416:G416"/>
    <mergeCell ref="B406:G406"/>
    <mergeCell ref="C408:G408"/>
    <mergeCell ref="C403:G403"/>
    <mergeCell ref="B446:G446"/>
    <mergeCell ref="B439:G439"/>
    <mergeCell ref="C442:G442"/>
    <mergeCell ref="B443:G443"/>
    <mergeCell ref="C410:G410"/>
    <mergeCell ref="B184:G184"/>
    <mergeCell ref="C389:G389"/>
    <mergeCell ref="B180:G180"/>
    <mergeCell ref="C322:G322"/>
    <mergeCell ref="C344:G344"/>
    <mergeCell ref="C166:G166"/>
    <mergeCell ref="B167:G167"/>
    <mergeCell ref="B87:G87"/>
    <mergeCell ref="C357:G357"/>
    <mergeCell ref="C354:G354"/>
    <mergeCell ref="C154:G154"/>
    <mergeCell ref="C160:G160"/>
    <mergeCell ref="B178:G178"/>
    <mergeCell ref="B179:G179"/>
    <mergeCell ref="C169:G169"/>
    <mergeCell ref="C177:G177"/>
    <mergeCell ref="C182:G182"/>
    <mergeCell ref="C151:G151"/>
    <mergeCell ref="B152:G152"/>
    <mergeCell ref="B10:G10"/>
    <mergeCell ref="C14:G14"/>
    <mergeCell ref="B58:G58"/>
    <mergeCell ref="B59:G59"/>
    <mergeCell ref="B17:G17"/>
    <mergeCell ref="C86:G86"/>
    <mergeCell ref="C183:G183"/>
    <mergeCell ref="A1:G1"/>
    <mergeCell ref="C7:G7"/>
    <mergeCell ref="F8:G8"/>
    <mergeCell ref="B9:G9"/>
    <mergeCell ref="F15:G15"/>
    <mergeCell ref="B16:G16"/>
    <mergeCell ref="B88:G88"/>
    <mergeCell ref="B89:G89"/>
    <mergeCell ref="C109:G109"/>
    <mergeCell ref="B60:G60"/>
    <mergeCell ref="C66:G66"/>
    <mergeCell ref="C21:G21"/>
    <mergeCell ref="B73:G73"/>
    <mergeCell ref="B74:G74"/>
    <mergeCell ref="C80:G80"/>
    <mergeCell ref="F22:G22"/>
    <mergeCell ref="B23:G23"/>
    <mergeCell ref="B24:G24"/>
    <mergeCell ref="C57:G57"/>
    <mergeCell ref="C71:G71"/>
    <mergeCell ref="B72:G72"/>
  </mergeCells>
  <phoneticPr fontId="14" type="noConversion"/>
  <pageMargins left="0.59055118110236204" right="0.39370078740157499" top="0.78740157499999996" bottom="0.78740157499999996" header="0.3" footer="0.3"/>
  <pageSetup paperSize="9" scale="7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B5" sqref="B5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88" t="s">
        <v>1112</v>
      </c>
      <c r="B1" s="388"/>
      <c r="C1" s="389"/>
      <c r="D1" s="388"/>
      <c r="E1" s="388"/>
      <c r="F1" s="388"/>
      <c r="G1" s="388"/>
      <c r="AC1" t="s">
        <v>1119</v>
      </c>
    </row>
    <row r="2" spans="1:60" ht="13.5" thickTop="1" x14ac:dyDescent="0.2">
      <c r="A2" s="139" t="s">
        <v>1008</v>
      </c>
      <c r="B2" s="143" t="s">
        <v>1018</v>
      </c>
      <c r="C2" s="161" t="s">
        <v>1019</v>
      </c>
      <c r="D2" s="141"/>
      <c r="E2" s="140"/>
      <c r="F2" s="140"/>
      <c r="G2" s="142"/>
    </row>
    <row r="3" spans="1:60" x14ac:dyDescent="0.2">
      <c r="A3" s="137" t="s">
        <v>1009</v>
      </c>
      <c r="B3" s="144" t="s">
        <v>1021</v>
      </c>
      <c r="C3" s="162" t="s">
        <v>745</v>
      </c>
      <c r="D3" s="136"/>
      <c r="E3" s="135"/>
      <c r="F3" s="135"/>
      <c r="G3" s="138"/>
      <c r="AC3" s="8" t="s">
        <v>1096</v>
      </c>
    </row>
    <row r="4" spans="1:60" ht="13.5" thickBot="1" x14ac:dyDescent="0.25">
      <c r="A4" s="145" t="s">
        <v>1010</v>
      </c>
      <c r="B4" s="146" t="s">
        <v>1103</v>
      </c>
      <c r="C4" s="163" t="s">
        <v>1104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1011</v>
      </c>
      <c r="B6" s="153" t="s">
        <v>1012</v>
      </c>
      <c r="C6" s="165" t="s">
        <v>1013</v>
      </c>
      <c r="D6" s="152" t="s">
        <v>1014</v>
      </c>
      <c r="E6" s="151" t="s">
        <v>1015</v>
      </c>
      <c r="F6" s="154" t="s">
        <v>1016</v>
      </c>
      <c r="G6" s="150" t="s">
        <v>1017</v>
      </c>
      <c r="H6" s="206" t="s">
        <v>1113</v>
      </c>
      <c r="I6" s="206" t="s">
        <v>1114</v>
      </c>
      <c r="J6" s="206" t="s">
        <v>1115</v>
      </c>
      <c r="K6" s="207" t="s">
        <v>1116</v>
      </c>
      <c r="L6" s="207" t="s">
        <v>1117</v>
      </c>
      <c r="M6" s="166" t="s">
        <v>1118</v>
      </c>
    </row>
    <row r="7" spans="1:60" x14ac:dyDescent="0.2">
      <c r="A7" s="208"/>
      <c r="B7" s="209" t="s">
        <v>1120</v>
      </c>
      <c r="C7" s="390" t="s">
        <v>1121</v>
      </c>
      <c r="D7" s="391"/>
      <c r="E7" s="392"/>
      <c r="F7" s="393"/>
      <c r="G7" s="393"/>
      <c r="H7" s="210"/>
      <c r="I7" s="210"/>
      <c r="J7" s="210"/>
      <c r="K7" s="210"/>
      <c r="L7" s="211"/>
      <c r="M7" s="212"/>
    </row>
    <row r="8" spans="1:60" x14ac:dyDescent="0.2">
      <c r="A8" s="201" t="s">
        <v>1122</v>
      </c>
      <c r="B8" s="167" t="s">
        <v>1027</v>
      </c>
      <c r="C8" s="188" t="s">
        <v>1028</v>
      </c>
      <c r="D8" s="170"/>
      <c r="E8" s="176"/>
      <c r="F8" s="394">
        <f>SUM(G9:G35)</f>
        <v>0</v>
      </c>
      <c r="G8" s="395"/>
      <c r="H8" s="182"/>
      <c r="I8" s="182">
        <f>SUM(I9:I35)</f>
        <v>0</v>
      </c>
      <c r="J8" s="182"/>
      <c r="K8" s="182">
        <f>SUM(K9:K35)</f>
        <v>0</v>
      </c>
      <c r="L8" s="183"/>
      <c r="M8" s="204"/>
      <c r="AE8" t="s">
        <v>1123</v>
      </c>
    </row>
    <row r="9" spans="1:60" outlineLevel="1" x14ac:dyDescent="0.2">
      <c r="A9" s="202"/>
      <c r="B9" s="382" t="s">
        <v>669</v>
      </c>
      <c r="C9" s="383"/>
      <c r="D9" s="384"/>
      <c r="E9" s="385"/>
      <c r="F9" s="386"/>
      <c r="G9" s="387"/>
      <c r="H9" s="184"/>
      <c r="I9" s="184"/>
      <c r="J9" s="184"/>
      <c r="K9" s="184"/>
      <c r="L9" s="185"/>
      <c r="M9" s="20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>
        <v>0</v>
      </c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3">
        <v>1</v>
      </c>
      <c r="B10" s="168" t="s">
        <v>670</v>
      </c>
      <c r="C10" s="189" t="s">
        <v>671</v>
      </c>
      <c r="D10" s="171" t="s">
        <v>1146</v>
      </c>
      <c r="E10" s="177">
        <v>11.45</v>
      </c>
      <c r="F10" s="186">
        <v>0</v>
      </c>
      <c r="G10" s="184">
        <f>ROUND(E10*F10,2)</f>
        <v>0</v>
      </c>
      <c r="H10" s="184">
        <v>21</v>
      </c>
      <c r="I10" s="184">
        <f>G10*(1+H10/100)</f>
        <v>0</v>
      </c>
      <c r="J10" s="184">
        <v>0</v>
      </c>
      <c r="K10" s="184">
        <f>ROUND(E10*J10,2)</f>
        <v>0</v>
      </c>
      <c r="L10" s="185" t="s">
        <v>672</v>
      </c>
      <c r="M10" s="205" t="s">
        <v>1131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1132</v>
      </c>
      <c r="AF10" s="155"/>
      <c r="AG10" s="155"/>
      <c r="AH10" s="155"/>
      <c r="AI10" s="155"/>
      <c r="AJ10" s="155"/>
      <c r="AK10" s="155"/>
      <c r="AL10" s="155"/>
      <c r="AM10" s="155">
        <v>21</v>
      </c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190" t="s">
        <v>673</v>
      </c>
      <c r="D11" s="172"/>
      <c r="E11" s="178">
        <v>11.45</v>
      </c>
      <c r="F11" s="184"/>
      <c r="G11" s="184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2"/>
      <c r="B12" s="169"/>
      <c r="C12" s="375"/>
      <c r="D12" s="376"/>
      <c r="E12" s="377"/>
      <c r="F12" s="378"/>
      <c r="G12" s="379"/>
      <c r="H12" s="184"/>
      <c r="I12" s="184"/>
      <c r="J12" s="184"/>
      <c r="K12" s="184"/>
      <c r="L12" s="185"/>
      <c r="M12" s="20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369" t="s">
        <v>674</v>
      </c>
      <c r="C13" s="370"/>
      <c r="D13" s="371"/>
      <c r="E13" s="372"/>
      <c r="F13" s="373"/>
      <c r="G13" s="374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>
        <v>0</v>
      </c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369" t="s">
        <v>675</v>
      </c>
      <c r="C14" s="370"/>
      <c r="D14" s="371"/>
      <c r="E14" s="372"/>
      <c r="F14" s="373"/>
      <c r="G14" s="374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1126</v>
      </c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203">
        <v>2</v>
      </c>
      <c r="B15" s="168" t="s">
        <v>676</v>
      </c>
      <c r="C15" s="189" t="s">
        <v>677</v>
      </c>
      <c r="D15" s="171" t="s">
        <v>1129</v>
      </c>
      <c r="E15" s="177">
        <v>23.523</v>
      </c>
      <c r="F15" s="186">
        <v>0</v>
      </c>
      <c r="G15" s="184">
        <f>ROUND(E15*F15,2)</f>
        <v>0</v>
      </c>
      <c r="H15" s="184">
        <v>21</v>
      </c>
      <c r="I15" s="184">
        <f>G15*(1+H15/100)</f>
        <v>0</v>
      </c>
      <c r="J15" s="184">
        <v>0</v>
      </c>
      <c r="K15" s="184">
        <f>ROUND(E15*J15,2)</f>
        <v>0</v>
      </c>
      <c r="L15" s="185" t="s">
        <v>678</v>
      </c>
      <c r="M15" s="205" t="s">
        <v>1131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1132</v>
      </c>
      <c r="AF15" s="155"/>
      <c r="AG15" s="155"/>
      <c r="AH15" s="155"/>
      <c r="AI15" s="155"/>
      <c r="AJ15" s="155"/>
      <c r="AK15" s="155"/>
      <c r="AL15" s="155"/>
      <c r="AM15" s="155">
        <v>21</v>
      </c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202"/>
      <c r="B16" s="169"/>
      <c r="C16" s="191" t="s">
        <v>1211</v>
      </c>
      <c r="D16" s="173"/>
      <c r="E16" s="179"/>
      <c r="F16" s="184"/>
      <c r="G16" s="184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169"/>
      <c r="C17" s="192" t="s">
        <v>679</v>
      </c>
      <c r="D17" s="173"/>
      <c r="E17" s="179">
        <v>22.56</v>
      </c>
      <c r="F17" s="184"/>
      <c r="G17" s="184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2"/>
      <c r="B18" s="169"/>
      <c r="C18" s="192" t="s">
        <v>680</v>
      </c>
      <c r="D18" s="173"/>
      <c r="E18" s="179">
        <v>32</v>
      </c>
      <c r="F18" s="184"/>
      <c r="G18" s="184"/>
      <c r="H18" s="184"/>
      <c r="I18" s="184"/>
      <c r="J18" s="184"/>
      <c r="K18" s="184"/>
      <c r="L18" s="185"/>
      <c r="M18" s="20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192" t="s">
        <v>681</v>
      </c>
      <c r="D19" s="173"/>
      <c r="E19" s="179">
        <v>12.4</v>
      </c>
      <c r="F19" s="184"/>
      <c r="G19" s="184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192" t="s">
        <v>682</v>
      </c>
      <c r="D20" s="173"/>
      <c r="E20" s="179">
        <v>11.45</v>
      </c>
      <c r="F20" s="184"/>
      <c r="G20" s="184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2"/>
      <c r="B21" s="169"/>
      <c r="C21" s="193" t="s">
        <v>1216</v>
      </c>
      <c r="D21" s="174"/>
      <c r="E21" s="180">
        <v>78.41</v>
      </c>
      <c r="F21" s="184"/>
      <c r="G21" s="184"/>
      <c r="H21" s="184"/>
      <c r="I21" s="184"/>
      <c r="J21" s="184"/>
      <c r="K21" s="184"/>
      <c r="L21" s="185"/>
      <c r="M21" s="20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202"/>
      <c r="B22" s="169"/>
      <c r="C22" s="191" t="s">
        <v>1217</v>
      </c>
      <c r="D22" s="173"/>
      <c r="E22" s="179"/>
      <c r="F22" s="184"/>
      <c r="G22" s="184"/>
      <c r="H22" s="184"/>
      <c r="I22" s="184"/>
      <c r="J22" s="184"/>
      <c r="K22" s="184"/>
      <c r="L22" s="185"/>
      <c r="M22" s="20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202"/>
      <c r="B23" s="169"/>
      <c r="C23" s="190" t="s">
        <v>683</v>
      </c>
      <c r="D23" s="172"/>
      <c r="E23" s="178">
        <v>23.523</v>
      </c>
      <c r="F23" s="184"/>
      <c r="G23" s="184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202"/>
      <c r="B24" s="169"/>
      <c r="C24" s="375"/>
      <c r="D24" s="376"/>
      <c r="E24" s="377"/>
      <c r="F24" s="378"/>
      <c r="G24" s="379"/>
      <c r="H24" s="184"/>
      <c r="I24" s="184"/>
      <c r="J24" s="184"/>
      <c r="K24" s="184"/>
      <c r="L24" s="185"/>
      <c r="M24" s="20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2"/>
      <c r="B25" s="369" t="s">
        <v>684</v>
      </c>
      <c r="C25" s="370"/>
      <c r="D25" s="371"/>
      <c r="E25" s="372"/>
      <c r="F25" s="373"/>
      <c r="G25" s="374"/>
      <c r="H25" s="184"/>
      <c r="I25" s="184"/>
      <c r="J25" s="184"/>
      <c r="K25" s="184"/>
      <c r="L25" s="185"/>
      <c r="M25" s="20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>
        <v>0</v>
      </c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369" t="s">
        <v>685</v>
      </c>
      <c r="C26" s="370"/>
      <c r="D26" s="371"/>
      <c r="E26" s="372"/>
      <c r="F26" s="373"/>
      <c r="G26" s="374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 t="s">
        <v>1126</v>
      </c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3">
        <v>3</v>
      </c>
      <c r="B27" s="168" t="s">
        <v>686</v>
      </c>
      <c r="C27" s="189" t="s">
        <v>687</v>
      </c>
      <c r="D27" s="171" t="s">
        <v>1129</v>
      </c>
      <c r="E27" s="177">
        <v>23.523</v>
      </c>
      <c r="F27" s="186">
        <v>0</v>
      </c>
      <c r="G27" s="184">
        <f>ROUND(E27*F27,2)</f>
        <v>0</v>
      </c>
      <c r="H27" s="184">
        <v>21</v>
      </c>
      <c r="I27" s="184">
        <f>G27*(1+H27/100)</f>
        <v>0</v>
      </c>
      <c r="J27" s="184">
        <v>0</v>
      </c>
      <c r="K27" s="184">
        <f>ROUND(E27*J27,2)</f>
        <v>0</v>
      </c>
      <c r="L27" s="185" t="s">
        <v>678</v>
      </c>
      <c r="M27" s="205" t="s">
        <v>1131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1132</v>
      </c>
      <c r="AF27" s="155"/>
      <c r="AG27" s="155"/>
      <c r="AH27" s="155"/>
      <c r="AI27" s="155"/>
      <c r="AJ27" s="155"/>
      <c r="AK27" s="155"/>
      <c r="AL27" s="155"/>
      <c r="AM27" s="155">
        <v>21</v>
      </c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375"/>
      <c r="D28" s="376"/>
      <c r="E28" s="377"/>
      <c r="F28" s="378"/>
      <c r="G28" s="379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369" t="s">
        <v>688</v>
      </c>
      <c r="C29" s="370"/>
      <c r="D29" s="371"/>
      <c r="E29" s="372"/>
      <c r="F29" s="373"/>
      <c r="G29" s="374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>
        <v>1</v>
      </c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3">
        <v>4</v>
      </c>
      <c r="B30" s="168" t="s">
        <v>689</v>
      </c>
      <c r="C30" s="189" t="s">
        <v>690</v>
      </c>
      <c r="D30" s="171" t="s">
        <v>1129</v>
      </c>
      <c r="E30" s="177">
        <v>117.61499999999999</v>
      </c>
      <c r="F30" s="186">
        <v>0</v>
      </c>
      <c r="G30" s="184">
        <f>ROUND(E30*F30,2)</f>
        <v>0</v>
      </c>
      <c r="H30" s="184">
        <v>21</v>
      </c>
      <c r="I30" s="184">
        <f>G30*(1+H30/100)</f>
        <v>0</v>
      </c>
      <c r="J30" s="184">
        <v>0</v>
      </c>
      <c r="K30" s="184">
        <f>ROUND(E30*J30,2)</f>
        <v>0</v>
      </c>
      <c r="L30" s="185" t="s">
        <v>678</v>
      </c>
      <c r="M30" s="205" t="s">
        <v>1131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1132</v>
      </c>
      <c r="AF30" s="155"/>
      <c r="AG30" s="155"/>
      <c r="AH30" s="155"/>
      <c r="AI30" s="155"/>
      <c r="AJ30" s="155"/>
      <c r="AK30" s="155"/>
      <c r="AL30" s="155"/>
      <c r="AM30" s="155">
        <v>21</v>
      </c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190" t="s">
        <v>691</v>
      </c>
      <c r="D31" s="172"/>
      <c r="E31" s="178">
        <v>117.61499999999999</v>
      </c>
      <c r="F31" s="184"/>
      <c r="G31" s="184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375"/>
      <c r="D32" s="376"/>
      <c r="E32" s="377"/>
      <c r="F32" s="378"/>
      <c r="G32" s="379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2"/>
      <c r="B33" s="369" t="s">
        <v>692</v>
      </c>
      <c r="C33" s="370"/>
      <c r="D33" s="371"/>
      <c r="E33" s="372"/>
      <c r="F33" s="373"/>
      <c r="G33" s="374"/>
      <c r="H33" s="184"/>
      <c r="I33" s="184"/>
      <c r="J33" s="184"/>
      <c r="K33" s="184"/>
      <c r="L33" s="185"/>
      <c r="M33" s="20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>
        <v>0</v>
      </c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3">
        <v>5</v>
      </c>
      <c r="B34" s="168" t="s">
        <v>693</v>
      </c>
      <c r="C34" s="189" t="s">
        <v>694</v>
      </c>
      <c r="D34" s="171" t="s">
        <v>1129</v>
      </c>
      <c r="E34" s="177">
        <v>23.523</v>
      </c>
      <c r="F34" s="186">
        <v>0</v>
      </c>
      <c r="G34" s="184">
        <f>ROUND(E34*F34,2)</f>
        <v>0</v>
      </c>
      <c r="H34" s="184">
        <v>21</v>
      </c>
      <c r="I34" s="184">
        <f>G34*(1+H34/100)</f>
        <v>0</v>
      </c>
      <c r="J34" s="184">
        <v>0</v>
      </c>
      <c r="K34" s="184">
        <f>ROUND(E34*J34,2)</f>
        <v>0</v>
      </c>
      <c r="L34" s="185" t="s">
        <v>678</v>
      </c>
      <c r="M34" s="205" t="s">
        <v>1131</v>
      </c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 t="s">
        <v>1132</v>
      </c>
      <c r="AF34" s="155"/>
      <c r="AG34" s="155"/>
      <c r="AH34" s="155"/>
      <c r="AI34" s="155"/>
      <c r="AJ34" s="155"/>
      <c r="AK34" s="155"/>
      <c r="AL34" s="155"/>
      <c r="AM34" s="155">
        <v>21</v>
      </c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375"/>
      <c r="D35" s="376"/>
      <c r="E35" s="377"/>
      <c r="F35" s="378"/>
      <c r="G35" s="379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x14ac:dyDescent="0.2">
      <c r="A36" s="201" t="s">
        <v>1122</v>
      </c>
      <c r="B36" s="167" t="s">
        <v>1031</v>
      </c>
      <c r="C36" s="188" t="s">
        <v>1032</v>
      </c>
      <c r="D36" s="170"/>
      <c r="E36" s="176"/>
      <c r="F36" s="380">
        <f>SUM(G37:G40)</f>
        <v>0</v>
      </c>
      <c r="G36" s="381"/>
      <c r="H36" s="182"/>
      <c r="I36" s="182">
        <f>SUM(I37:I40)</f>
        <v>0</v>
      </c>
      <c r="J36" s="182"/>
      <c r="K36" s="182">
        <f>SUM(K37:K40)</f>
        <v>1.56</v>
      </c>
      <c r="L36" s="183"/>
      <c r="M36" s="204"/>
      <c r="AE36" t="s">
        <v>1123</v>
      </c>
    </row>
    <row r="37" spans="1:60" outlineLevel="1" x14ac:dyDescent="0.2">
      <c r="A37" s="202"/>
      <c r="B37" s="382" t="s">
        <v>695</v>
      </c>
      <c r="C37" s="383"/>
      <c r="D37" s="384"/>
      <c r="E37" s="385"/>
      <c r="F37" s="386"/>
      <c r="G37" s="387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>
        <v>0</v>
      </c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3">
        <v>6</v>
      </c>
      <c r="B38" s="168" t="s">
        <v>696</v>
      </c>
      <c r="C38" s="189" t="s">
        <v>697</v>
      </c>
      <c r="D38" s="171" t="s">
        <v>1146</v>
      </c>
      <c r="E38" s="177">
        <v>7.44</v>
      </c>
      <c r="F38" s="186">
        <v>0</v>
      </c>
      <c r="G38" s="184">
        <f>ROUND(E38*F38,2)</f>
        <v>0</v>
      </c>
      <c r="H38" s="184">
        <v>21</v>
      </c>
      <c r="I38" s="184">
        <f>G38*(1+H38/100)</f>
        <v>0</v>
      </c>
      <c r="J38" s="184">
        <v>0.21</v>
      </c>
      <c r="K38" s="184">
        <f>ROUND(E38*J38,2)</f>
        <v>1.56</v>
      </c>
      <c r="L38" s="185" t="s">
        <v>672</v>
      </c>
      <c r="M38" s="205" t="s">
        <v>1131</v>
      </c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 t="s">
        <v>1132</v>
      </c>
      <c r="AF38" s="155"/>
      <c r="AG38" s="155"/>
      <c r="AH38" s="155"/>
      <c r="AI38" s="155"/>
      <c r="AJ38" s="155"/>
      <c r="AK38" s="155"/>
      <c r="AL38" s="155"/>
      <c r="AM38" s="155">
        <v>21</v>
      </c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2"/>
      <c r="B39" s="169"/>
      <c r="C39" s="190" t="s">
        <v>698</v>
      </c>
      <c r="D39" s="172"/>
      <c r="E39" s="178">
        <v>7.44</v>
      </c>
      <c r="F39" s="184"/>
      <c r="G39" s="184"/>
      <c r="H39" s="184"/>
      <c r="I39" s="184"/>
      <c r="J39" s="184"/>
      <c r="K39" s="184"/>
      <c r="L39" s="185"/>
      <c r="M39" s="20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375"/>
      <c r="D40" s="376"/>
      <c r="E40" s="377"/>
      <c r="F40" s="378"/>
      <c r="G40" s="379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x14ac:dyDescent="0.2">
      <c r="A41" s="201" t="s">
        <v>1122</v>
      </c>
      <c r="B41" s="167" t="s">
        <v>1037</v>
      </c>
      <c r="C41" s="188" t="s">
        <v>1038</v>
      </c>
      <c r="D41" s="170"/>
      <c r="E41" s="176"/>
      <c r="F41" s="380">
        <f>SUM(G42:G55)</f>
        <v>0</v>
      </c>
      <c r="G41" s="381"/>
      <c r="H41" s="182"/>
      <c r="I41" s="182">
        <f>SUM(I42:I55)</f>
        <v>0</v>
      </c>
      <c r="J41" s="182"/>
      <c r="K41" s="182">
        <f>SUM(K42:K55)</f>
        <v>18.7</v>
      </c>
      <c r="L41" s="183"/>
      <c r="M41" s="204"/>
      <c r="AE41" t="s">
        <v>1123</v>
      </c>
    </row>
    <row r="42" spans="1:60" outlineLevel="1" x14ac:dyDescent="0.2">
      <c r="A42" s="202"/>
      <c r="B42" s="382" t="s">
        <v>699</v>
      </c>
      <c r="C42" s="383"/>
      <c r="D42" s="384"/>
      <c r="E42" s="385"/>
      <c r="F42" s="386"/>
      <c r="G42" s="387"/>
      <c r="H42" s="184"/>
      <c r="I42" s="184"/>
      <c r="J42" s="184"/>
      <c r="K42" s="184"/>
      <c r="L42" s="185"/>
      <c r="M42" s="20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>
        <v>0</v>
      </c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369" t="s">
        <v>700</v>
      </c>
      <c r="C43" s="370"/>
      <c r="D43" s="371"/>
      <c r="E43" s="372"/>
      <c r="F43" s="373"/>
      <c r="G43" s="374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 t="s">
        <v>1126</v>
      </c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369" t="s">
        <v>701</v>
      </c>
      <c r="C44" s="370"/>
      <c r="D44" s="371"/>
      <c r="E44" s="372"/>
      <c r="F44" s="373"/>
      <c r="G44" s="374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>
        <v>1</v>
      </c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3">
        <v>7</v>
      </c>
      <c r="B45" s="168" t="s">
        <v>702</v>
      </c>
      <c r="C45" s="189" t="s">
        <v>703</v>
      </c>
      <c r="D45" s="171" t="s">
        <v>1129</v>
      </c>
      <c r="E45" s="177">
        <v>2.4849999999999999</v>
      </c>
      <c r="F45" s="186">
        <v>0</v>
      </c>
      <c r="G45" s="184">
        <f>ROUND(E45*F45,2)</f>
        <v>0</v>
      </c>
      <c r="H45" s="184">
        <v>21</v>
      </c>
      <c r="I45" s="184">
        <f>G45*(1+H45/100)</f>
        <v>0</v>
      </c>
      <c r="J45" s="184">
        <v>2.5249999999999999</v>
      </c>
      <c r="K45" s="184">
        <f>ROUND(E45*J45,2)</f>
        <v>6.27</v>
      </c>
      <c r="L45" s="185" t="s">
        <v>1147</v>
      </c>
      <c r="M45" s="205" t="s">
        <v>1131</v>
      </c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 t="s">
        <v>1132</v>
      </c>
      <c r="AF45" s="155"/>
      <c r="AG45" s="155"/>
      <c r="AH45" s="155"/>
      <c r="AI45" s="155"/>
      <c r="AJ45" s="155"/>
      <c r="AK45" s="155"/>
      <c r="AL45" s="155"/>
      <c r="AM45" s="155">
        <v>21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396" t="s">
        <v>704</v>
      </c>
      <c r="D46" s="397"/>
      <c r="E46" s="398"/>
      <c r="F46" s="399"/>
      <c r="G46" s="400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60" t="str">
        <f>C46</f>
        <v>Včetně vytvoření dilatačních spár, bez zaplnění.</v>
      </c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190" t="s">
        <v>705</v>
      </c>
      <c r="D47" s="172"/>
      <c r="E47" s="178">
        <v>2.2559999999999998</v>
      </c>
      <c r="F47" s="184"/>
      <c r="G47" s="184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2"/>
      <c r="B48" s="169"/>
      <c r="C48" s="190" t="s">
        <v>706</v>
      </c>
      <c r="D48" s="172"/>
      <c r="E48" s="178">
        <v>0.22900000000000001</v>
      </c>
      <c r="F48" s="184"/>
      <c r="G48" s="184"/>
      <c r="H48" s="184"/>
      <c r="I48" s="184"/>
      <c r="J48" s="184"/>
      <c r="K48" s="184"/>
      <c r="L48" s="185"/>
      <c r="M48" s="20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375"/>
      <c r="D49" s="376"/>
      <c r="E49" s="377"/>
      <c r="F49" s="378"/>
      <c r="G49" s="379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369" t="s">
        <v>707</v>
      </c>
      <c r="C50" s="370"/>
      <c r="D50" s="371"/>
      <c r="E50" s="372"/>
      <c r="F50" s="373"/>
      <c r="G50" s="374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>
        <v>0</v>
      </c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2"/>
      <c r="B51" s="369" t="s">
        <v>708</v>
      </c>
      <c r="C51" s="370"/>
      <c r="D51" s="371"/>
      <c r="E51" s="372"/>
      <c r="F51" s="373"/>
      <c r="G51" s="374"/>
      <c r="H51" s="184"/>
      <c r="I51" s="184"/>
      <c r="J51" s="184"/>
      <c r="K51" s="184"/>
      <c r="L51" s="185"/>
      <c r="M51" s="20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 t="s">
        <v>1126</v>
      </c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369" t="s">
        <v>709</v>
      </c>
      <c r="C52" s="370"/>
      <c r="D52" s="371"/>
      <c r="E52" s="372"/>
      <c r="F52" s="373"/>
      <c r="G52" s="374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>
        <v>1</v>
      </c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3">
        <v>8</v>
      </c>
      <c r="B53" s="168" t="s">
        <v>710</v>
      </c>
      <c r="C53" s="189" t="s">
        <v>711</v>
      </c>
      <c r="D53" s="171" t="s">
        <v>1129</v>
      </c>
      <c r="E53" s="177">
        <v>6.7679999999999998</v>
      </c>
      <c r="F53" s="186">
        <v>0</v>
      </c>
      <c r="G53" s="184">
        <f>ROUND(E53*F53,2)</f>
        <v>0</v>
      </c>
      <c r="H53" s="184">
        <v>21</v>
      </c>
      <c r="I53" s="184">
        <f>G53*(1+H53/100)</f>
        <v>0</v>
      </c>
      <c r="J53" s="184">
        <v>1.837</v>
      </c>
      <c r="K53" s="184">
        <f>ROUND(E53*J53,2)</f>
        <v>12.43</v>
      </c>
      <c r="L53" s="185" t="s">
        <v>1147</v>
      </c>
      <c r="M53" s="205" t="s">
        <v>1131</v>
      </c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 t="s">
        <v>1132</v>
      </c>
      <c r="AF53" s="155"/>
      <c r="AG53" s="155"/>
      <c r="AH53" s="155"/>
      <c r="AI53" s="155"/>
      <c r="AJ53" s="155"/>
      <c r="AK53" s="155"/>
      <c r="AL53" s="155"/>
      <c r="AM53" s="155">
        <v>21</v>
      </c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2"/>
      <c r="B54" s="169"/>
      <c r="C54" s="190" t="s">
        <v>712</v>
      </c>
      <c r="D54" s="172"/>
      <c r="E54" s="178">
        <v>6.7679999999999998</v>
      </c>
      <c r="F54" s="184"/>
      <c r="G54" s="184"/>
      <c r="H54" s="184"/>
      <c r="I54" s="184"/>
      <c r="J54" s="184"/>
      <c r="K54" s="184"/>
      <c r="L54" s="185"/>
      <c r="M54" s="20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375"/>
      <c r="D55" s="376"/>
      <c r="E55" s="377"/>
      <c r="F55" s="378"/>
      <c r="G55" s="379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x14ac:dyDescent="0.2">
      <c r="A56" s="201" t="s">
        <v>1122</v>
      </c>
      <c r="B56" s="167" t="s">
        <v>1039</v>
      </c>
      <c r="C56" s="188" t="s">
        <v>1040</v>
      </c>
      <c r="D56" s="170"/>
      <c r="E56" s="176"/>
      <c r="F56" s="380">
        <f>SUM(G57:G76)</f>
        <v>0</v>
      </c>
      <c r="G56" s="381"/>
      <c r="H56" s="182"/>
      <c r="I56" s="182">
        <f>SUM(I57:I76)</f>
        <v>0</v>
      </c>
      <c r="J56" s="182"/>
      <c r="K56" s="182">
        <f>SUM(K57:K76)</f>
        <v>20.25</v>
      </c>
      <c r="L56" s="183"/>
      <c r="M56" s="204"/>
      <c r="AE56" t="s">
        <v>1123</v>
      </c>
    </row>
    <row r="57" spans="1:60" outlineLevel="1" x14ac:dyDescent="0.2">
      <c r="A57" s="202"/>
      <c r="B57" s="382" t="s">
        <v>713</v>
      </c>
      <c r="C57" s="383"/>
      <c r="D57" s="384"/>
      <c r="E57" s="385"/>
      <c r="F57" s="386"/>
      <c r="G57" s="387"/>
      <c r="H57" s="184"/>
      <c r="I57" s="184"/>
      <c r="J57" s="184"/>
      <c r="K57" s="184"/>
      <c r="L57" s="185"/>
      <c r="M57" s="20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>
        <v>0</v>
      </c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369" t="s">
        <v>714</v>
      </c>
      <c r="C58" s="370"/>
      <c r="D58" s="371"/>
      <c r="E58" s="372"/>
      <c r="F58" s="373"/>
      <c r="G58" s="374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 t="s">
        <v>1126</v>
      </c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202"/>
      <c r="B59" s="369" t="s">
        <v>718</v>
      </c>
      <c r="C59" s="370"/>
      <c r="D59" s="371"/>
      <c r="E59" s="372"/>
      <c r="F59" s="373"/>
      <c r="G59" s="374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>
        <v>1</v>
      </c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3">
        <v>9</v>
      </c>
      <c r="B60" s="168" t="s">
        <v>719</v>
      </c>
      <c r="C60" s="189" t="s">
        <v>720</v>
      </c>
      <c r="D60" s="171" t="s">
        <v>1146</v>
      </c>
      <c r="E60" s="177">
        <v>23.875</v>
      </c>
      <c r="F60" s="186">
        <v>0</v>
      </c>
      <c r="G60" s="184">
        <f>ROUND(E60*F60,2)</f>
        <v>0</v>
      </c>
      <c r="H60" s="184">
        <v>21</v>
      </c>
      <c r="I60" s="184">
        <f>G60*(1+H60/100)</f>
        <v>0</v>
      </c>
      <c r="J60" s="184">
        <v>0.24154999999999999</v>
      </c>
      <c r="K60" s="184">
        <f>ROUND(E60*J60,2)</f>
        <v>5.77</v>
      </c>
      <c r="L60" s="185" t="s">
        <v>1147</v>
      </c>
      <c r="M60" s="205" t="s">
        <v>1131</v>
      </c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1132</v>
      </c>
      <c r="AF60" s="155"/>
      <c r="AG60" s="155"/>
      <c r="AH60" s="155"/>
      <c r="AI60" s="155"/>
      <c r="AJ60" s="155"/>
      <c r="AK60" s="155"/>
      <c r="AL60" s="155"/>
      <c r="AM60" s="155">
        <v>21</v>
      </c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2"/>
      <c r="B61" s="169"/>
      <c r="C61" s="396" t="s">
        <v>767</v>
      </c>
      <c r="D61" s="397"/>
      <c r="E61" s="398"/>
      <c r="F61" s="399"/>
      <c r="G61" s="400"/>
      <c r="H61" s="184"/>
      <c r="I61" s="184"/>
      <c r="J61" s="184"/>
      <c r="K61" s="184"/>
      <c r="L61" s="185"/>
      <c r="M61" s="20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60" t="str">
        <f>C61</f>
        <v>Včetně dodávky dlaždic.</v>
      </c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190" t="s">
        <v>768</v>
      </c>
      <c r="D62" s="172"/>
      <c r="E62" s="178">
        <v>23.875</v>
      </c>
      <c r="F62" s="184"/>
      <c r="G62" s="184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375"/>
      <c r="D63" s="376"/>
      <c r="E63" s="377"/>
      <c r="F63" s="378"/>
      <c r="G63" s="379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2"/>
      <c r="B64" s="369" t="s">
        <v>769</v>
      </c>
      <c r="C64" s="370"/>
      <c r="D64" s="371"/>
      <c r="E64" s="372"/>
      <c r="F64" s="373"/>
      <c r="G64" s="374"/>
      <c r="H64" s="184"/>
      <c r="I64" s="184"/>
      <c r="J64" s="184"/>
      <c r="K64" s="184"/>
      <c r="L64" s="185"/>
      <c r="M64" s="20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>
        <v>0</v>
      </c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369" t="s">
        <v>770</v>
      </c>
      <c r="C65" s="370"/>
      <c r="D65" s="371"/>
      <c r="E65" s="372"/>
      <c r="F65" s="373"/>
      <c r="G65" s="374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 t="s">
        <v>1126</v>
      </c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3">
        <v>10</v>
      </c>
      <c r="B66" s="168" t="s">
        <v>771</v>
      </c>
      <c r="C66" s="189" t="s">
        <v>772</v>
      </c>
      <c r="D66" s="171" t="s">
        <v>29</v>
      </c>
      <c r="E66" s="177">
        <v>48.75</v>
      </c>
      <c r="F66" s="186">
        <v>0</v>
      </c>
      <c r="G66" s="184">
        <f>ROUND(E66*F66,2)</f>
        <v>0</v>
      </c>
      <c r="H66" s="184">
        <v>21</v>
      </c>
      <c r="I66" s="184">
        <f>G66*(1+H66/100)</f>
        <v>0</v>
      </c>
      <c r="J66" s="184">
        <v>0.12068</v>
      </c>
      <c r="K66" s="184">
        <f>ROUND(E66*J66,2)</f>
        <v>5.88</v>
      </c>
      <c r="L66" s="185" t="s">
        <v>1147</v>
      </c>
      <c r="M66" s="205" t="s">
        <v>1131</v>
      </c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 t="s">
        <v>1132</v>
      </c>
      <c r="AF66" s="155"/>
      <c r="AG66" s="155"/>
      <c r="AH66" s="155"/>
      <c r="AI66" s="155"/>
      <c r="AJ66" s="155"/>
      <c r="AK66" s="155"/>
      <c r="AL66" s="155"/>
      <c r="AM66" s="155">
        <v>21</v>
      </c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202"/>
      <c r="B67" s="169"/>
      <c r="C67" s="190" t="s">
        <v>773</v>
      </c>
      <c r="D67" s="172"/>
      <c r="E67" s="178">
        <v>48.75</v>
      </c>
      <c r="F67" s="184"/>
      <c r="G67" s="184"/>
      <c r="H67" s="184"/>
      <c r="I67" s="184"/>
      <c r="J67" s="184"/>
      <c r="K67" s="184"/>
      <c r="L67" s="185"/>
      <c r="M67" s="20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375"/>
      <c r="D68" s="376"/>
      <c r="E68" s="377"/>
      <c r="F68" s="378"/>
      <c r="G68" s="379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369" t="s">
        <v>774</v>
      </c>
      <c r="C69" s="370"/>
      <c r="D69" s="371"/>
      <c r="E69" s="372"/>
      <c r="F69" s="373"/>
      <c r="G69" s="374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>
        <v>0</v>
      </c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2"/>
      <c r="B70" s="369" t="s">
        <v>775</v>
      </c>
      <c r="C70" s="370"/>
      <c r="D70" s="371"/>
      <c r="E70" s="372"/>
      <c r="F70" s="373"/>
      <c r="G70" s="374"/>
      <c r="H70" s="184"/>
      <c r="I70" s="184"/>
      <c r="J70" s="184"/>
      <c r="K70" s="184"/>
      <c r="L70" s="185"/>
      <c r="M70" s="20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 t="s">
        <v>1126</v>
      </c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3">
        <v>11</v>
      </c>
      <c r="B71" s="168" t="s">
        <v>776</v>
      </c>
      <c r="C71" s="189" t="s">
        <v>777</v>
      </c>
      <c r="D71" s="171" t="s">
        <v>1146</v>
      </c>
      <c r="E71" s="177">
        <v>23.875</v>
      </c>
      <c r="F71" s="186">
        <v>0</v>
      </c>
      <c r="G71" s="184">
        <f>ROUND(E71*F71,2)</f>
        <v>0</v>
      </c>
      <c r="H71" s="184">
        <v>21</v>
      </c>
      <c r="I71" s="184">
        <f>G71*(1+H71/100)</f>
        <v>0</v>
      </c>
      <c r="J71" s="184">
        <v>0.36</v>
      </c>
      <c r="K71" s="184">
        <f>ROUND(E71*J71,2)</f>
        <v>8.6</v>
      </c>
      <c r="L71" s="185" t="s">
        <v>1147</v>
      </c>
      <c r="M71" s="205" t="s">
        <v>1131</v>
      </c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 t="s">
        <v>1132</v>
      </c>
      <c r="AF71" s="155"/>
      <c r="AG71" s="155"/>
      <c r="AH71" s="155"/>
      <c r="AI71" s="155"/>
      <c r="AJ71" s="155"/>
      <c r="AK71" s="155"/>
      <c r="AL71" s="155"/>
      <c r="AM71" s="155">
        <v>21</v>
      </c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169"/>
      <c r="C72" s="190" t="s">
        <v>768</v>
      </c>
      <c r="D72" s="172"/>
      <c r="E72" s="178">
        <v>23.875</v>
      </c>
      <c r="F72" s="184"/>
      <c r="G72" s="184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 x14ac:dyDescent="0.2">
      <c r="A73" s="202"/>
      <c r="B73" s="169"/>
      <c r="C73" s="375"/>
      <c r="D73" s="376"/>
      <c r="E73" s="377"/>
      <c r="F73" s="378"/>
      <c r="G73" s="379"/>
      <c r="H73" s="184"/>
      <c r="I73" s="184"/>
      <c r="J73" s="184"/>
      <c r="K73" s="184"/>
      <c r="L73" s="185"/>
      <c r="M73" s="20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outlineLevel="1" x14ac:dyDescent="0.2">
      <c r="A74" s="203">
        <v>12</v>
      </c>
      <c r="B74" s="168" t="s">
        <v>778</v>
      </c>
      <c r="C74" s="189" t="s">
        <v>779</v>
      </c>
      <c r="D74" s="171" t="s">
        <v>1146</v>
      </c>
      <c r="E74" s="177">
        <v>47.75</v>
      </c>
      <c r="F74" s="186">
        <v>0</v>
      </c>
      <c r="G74" s="184">
        <f>ROUND(E74*F74,2)</f>
        <v>0</v>
      </c>
      <c r="H74" s="184">
        <v>21</v>
      </c>
      <c r="I74" s="184">
        <f>G74*(1+H74/100)</f>
        <v>0</v>
      </c>
      <c r="J74" s="184">
        <v>0</v>
      </c>
      <c r="K74" s="184">
        <f>ROUND(E74*J74,2)</f>
        <v>0</v>
      </c>
      <c r="L74" s="185" t="s">
        <v>1147</v>
      </c>
      <c r="M74" s="205" t="s">
        <v>1131</v>
      </c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1132</v>
      </c>
      <c r="AF74" s="155"/>
      <c r="AG74" s="155"/>
      <c r="AH74" s="155"/>
      <c r="AI74" s="155"/>
      <c r="AJ74" s="155"/>
      <c r="AK74" s="155"/>
      <c r="AL74" s="155"/>
      <c r="AM74" s="155">
        <v>21</v>
      </c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202"/>
      <c r="B75" s="169"/>
      <c r="C75" s="190" t="s">
        <v>780</v>
      </c>
      <c r="D75" s="172"/>
      <c r="E75" s="178">
        <v>47.75</v>
      </c>
      <c r="F75" s="184"/>
      <c r="G75" s="184"/>
      <c r="H75" s="184"/>
      <c r="I75" s="184"/>
      <c r="J75" s="184"/>
      <c r="K75" s="184"/>
      <c r="L75" s="185"/>
      <c r="M75" s="20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375"/>
      <c r="D76" s="376"/>
      <c r="E76" s="377"/>
      <c r="F76" s="378"/>
      <c r="G76" s="379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x14ac:dyDescent="0.2">
      <c r="A77" s="201" t="s">
        <v>1122</v>
      </c>
      <c r="B77" s="167" t="s">
        <v>1043</v>
      </c>
      <c r="C77" s="188" t="s">
        <v>1044</v>
      </c>
      <c r="D77" s="170"/>
      <c r="E77" s="176"/>
      <c r="F77" s="380">
        <f>SUM(G78:G91)</f>
        <v>0</v>
      </c>
      <c r="G77" s="381"/>
      <c r="H77" s="182"/>
      <c r="I77" s="182">
        <f>SUM(I78:I91)</f>
        <v>0</v>
      </c>
      <c r="J77" s="182"/>
      <c r="K77" s="182">
        <f>SUM(K78:K91)</f>
        <v>0</v>
      </c>
      <c r="L77" s="183"/>
      <c r="M77" s="204"/>
      <c r="AE77" t="s">
        <v>1123</v>
      </c>
    </row>
    <row r="78" spans="1:60" outlineLevel="1" x14ac:dyDescent="0.2">
      <c r="A78" s="202"/>
      <c r="B78" s="382" t="s">
        <v>781</v>
      </c>
      <c r="C78" s="383"/>
      <c r="D78" s="384"/>
      <c r="E78" s="385"/>
      <c r="F78" s="386"/>
      <c r="G78" s="387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>
        <v>0</v>
      </c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369" t="s">
        <v>782</v>
      </c>
      <c r="C79" s="370"/>
      <c r="D79" s="371"/>
      <c r="E79" s="372"/>
      <c r="F79" s="373"/>
      <c r="G79" s="374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 t="s">
        <v>1126</v>
      </c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3">
        <v>13</v>
      </c>
      <c r="B80" s="168" t="s">
        <v>783</v>
      </c>
      <c r="C80" s="189" t="s">
        <v>784</v>
      </c>
      <c r="D80" s="171" t="s">
        <v>29</v>
      </c>
      <c r="E80" s="177">
        <v>22.9</v>
      </c>
      <c r="F80" s="186">
        <v>0</v>
      </c>
      <c r="G80" s="184">
        <f>ROUND(E80*F80,2)</f>
        <v>0</v>
      </c>
      <c r="H80" s="184">
        <v>21</v>
      </c>
      <c r="I80" s="184">
        <f>G80*(1+H80/100)</f>
        <v>0</v>
      </c>
      <c r="J80" s="184">
        <v>0</v>
      </c>
      <c r="K80" s="184">
        <f>ROUND(E80*J80,2)</f>
        <v>0</v>
      </c>
      <c r="L80" s="185" t="s">
        <v>672</v>
      </c>
      <c r="M80" s="205" t="s">
        <v>1131</v>
      </c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 t="s">
        <v>1132</v>
      </c>
      <c r="AF80" s="155"/>
      <c r="AG80" s="155"/>
      <c r="AH80" s="155"/>
      <c r="AI80" s="155"/>
      <c r="AJ80" s="155"/>
      <c r="AK80" s="155"/>
      <c r="AL80" s="155"/>
      <c r="AM80" s="155">
        <v>21</v>
      </c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202"/>
      <c r="B81" s="169"/>
      <c r="C81" s="190" t="s">
        <v>785</v>
      </c>
      <c r="D81" s="172"/>
      <c r="E81" s="178">
        <v>22.9</v>
      </c>
      <c r="F81" s="184"/>
      <c r="G81" s="184"/>
      <c r="H81" s="184"/>
      <c r="I81" s="184"/>
      <c r="J81" s="184"/>
      <c r="K81" s="184"/>
      <c r="L81" s="185"/>
      <c r="M81" s="20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375"/>
      <c r="D82" s="376"/>
      <c r="E82" s="377"/>
      <c r="F82" s="378"/>
      <c r="G82" s="379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outlineLevel="1" x14ac:dyDescent="0.2">
      <c r="A83" s="203">
        <v>14</v>
      </c>
      <c r="B83" s="168" t="s">
        <v>786</v>
      </c>
      <c r="C83" s="189" t="s">
        <v>787</v>
      </c>
      <c r="D83" s="171" t="s">
        <v>29</v>
      </c>
      <c r="E83" s="177">
        <v>24.8</v>
      </c>
      <c r="F83" s="186">
        <v>0</v>
      </c>
      <c r="G83" s="184">
        <f>ROUND(E83*F83,2)</f>
        <v>0</v>
      </c>
      <c r="H83" s="184">
        <v>21</v>
      </c>
      <c r="I83" s="184">
        <f>G83*(1+H83/100)</f>
        <v>0</v>
      </c>
      <c r="J83" s="184">
        <v>0</v>
      </c>
      <c r="K83" s="184">
        <f>ROUND(E83*J83,2)</f>
        <v>0</v>
      </c>
      <c r="L83" s="185" t="s">
        <v>672</v>
      </c>
      <c r="M83" s="205" t="s">
        <v>1131</v>
      </c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 t="s">
        <v>1132</v>
      </c>
      <c r="AF83" s="155"/>
      <c r="AG83" s="155"/>
      <c r="AH83" s="155"/>
      <c r="AI83" s="155"/>
      <c r="AJ83" s="155"/>
      <c r="AK83" s="155"/>
      <c r="AL83" s="155"/>
      <c r="AM83" s="155">
        <v>21</v>
      </c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190" t="s">
        <v>788</v>
      </c>
      <c r="D84" s="172"/>
      <c r="E84" s="178">
        <v>24.8</v>
      </c>
      <c r="F84" s="184"/>
      <c r="G84" s="184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375"/>
      <c r="D85" s="376"/>
      <c r="E85" s="377"/>
      <c r="F85" s="378"/>
      <c r="G85" s="379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369" t="s">
        <v>789</v>
      </c>
      <c r="C86" s="370"/>
      <c r="D86" s="371"/>
      <c r="E86" s="372"/>
      <c r="F86" s="373"/>
      <c r="G86" s="374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>
        <v>0</v>
      </c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2"/>
      <c r="B87" s="369" t="s">
        <v>790</v>
      </c>
      <c r="C87" s="370"/>
      <c r="D87" s="371"/>
      <c r="E87" s="372"/>
      <c r="F87" s="373"/>
      <c r="G87" s="374"/>
      <c r="H87" s="184"/>
      <c r="I87" s="184"/>
      <c r="J87" s="184"/>
      <c r="K87" s="184"/>
      <c r="L87" s="185"/>
      <c r="M87" s="20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 t="s">
        <v>1126</v>
      </c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203">
        <v>15</v>
      </c>
      <c r="B88" s="168" t="s">
        <v>791</v>
      </c>
      <c r="C88" s="189" t="s">
        <v>792</v>
      </c>
      <c r="D88" s="171" t="s">
        <v>29</v>
      </c>
      <c r="E88" s="177">
        <v>49.7</v>
      </c>
      <c r="F88" s="186">
        <v>0</v>
      </c>
      <c r="G88" s="184">
        <f>ROUND(E88*F88,2)</f>
        <v>0</v>
      </c>
      <c r="H88" s="184">
        <v>21</v>
      </c>
      <c r="I88" s="184">
        <f>G88*(1+H88/100)</f>
        <v>0</v>
      </c>
      <c r="J88" s="184">
        <v>0</v>
      </c>
      <c r="K88" s="184">
        <f>ROUND(E88*J88,2)</f>
        <v>0</v>
      </c>
      <c r="L88" s="185" t="s">
        <v>793</v>
      </c>
      <c r="M88" s="205" t="s">
        <v>1131</v>
      </c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 t="s">
        <v>1132</v>
      </c>
      <c r="AF88" s="155"/>
      <c r="AG88" s="155"/>
      <c r="AH88" s="155"/>
      <c r="AI88" s="155"/>
      <c r="AJ88" s="155"/>
      <c r="AK88" s="155"/>
      <c r="AL88" s="155"/>
      <c r="AM88" s="155">
        <v>21</v>
      </c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169"/>
      <c r="C89" s="190" t="s">
        <v>794</v>
      </c>
      <c r="D89" s="172"/>
      <c r="E89" s="178">
        <v>23.9</v>
      </c>
      <c r="F89" s="184"/>
      <c r="G89" s="184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2"/>
      <c r="B90" s="169"/>
      <c r="C90" s="190" t="s">
        <v>795</v>
      </c>
      <c r="D90" s="172"/>
      <c r="E90" s="178">
        <v>25.8</v>
      </c>
      <c r="F90" s="184"/>
      <c r="G90" s="184"/>
      <c r="H90" s="184"/>
      <c r="I90" s="184"/>
      <c r="J90" s="184"/>
      <c r="K90" s="184"/>
      <c r="L90" s="185"/>
      <c r="M90" s="20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375"/>
      <c r="D91" s="376"/>
      <c r="E91" s="377"/>
      <c r="F91" s="378"/>
      <c r="G91" s="379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x14ac:dyDescent="0.2">
      <c r="A92" s="201" t="s">
        <v>1122</v>
      </c>
      <c r="B92" s="167" t="s">
        <v>1049</v>
      </c>
      <c r="C92" s="188" t="s">
        <v>1050</v>
      </c>
      <c r="D92" s="170"/>
      <c r="E92" s="176"/>
      <c r="F92" s="380">
        <f>SUM(G93:G98)</f>
        <v>0</v>
      </c>
      <c r="G92" s="381"/>
      <c r="H92" s="182"/>
      <c r="I92" s="182">
        <f>SUM(I93:I98)</f>
        <v>0</v>
      </c>
      <c r="J92" s="182"/>
      <c r="K92" s="182">
        <f>SUM(K93:K98)</f>
        <v>0</v>
      </c>
      <c r="L92" s="183"/>
      <c r="M92" s="204"/>
      <c r="AE92" t="s">
        <v>1123</v>
      </c>
    </row>
    <row r="93" spans="1:60" outlineLevel="1" x14ac:dyDescent="0.2">
      <c r="A93" s="202"/>
      <c r="B93" s="382" t="s">
        <v>796</v>
      </c>
      <c r="C93" s="383"/>
      <c r="D93" s="384"/>
      <c r="E93" s="385"/>
      <c r="F93" s="386"/>
      <c r="G93" s="387"/>
      <c r="H93" s="184"/>
      <c r="I93" s="184"/>
      <c r="J93" s="184"/>
      <c r="K93" s="184"/>
      <c r="L93" s="185"/>
      <c r="M93" s="20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>
        <v>0</v>
      </c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203">
        <v>16</v>
      </c>
      <c r="B94" s="168" t="s">
        <v>797</v>
      </c>
      <c r="C94" s="189" t="s">
        <v>798</v>
      </c>
      <c r="D94" s="171" t="s">
        <v>1129</v>
      </c>
      <c r="E94" s="177">
        <v>46.655999999999999</v>
      </c>
      <c r="F94" s="186">
        <v>0</v>
      </c>
      <c r="G94" s="184">
        <f>ROUND(E94*F94,2)</f>
        <v>0</v>
      </c>
      <c r="H94" s="184">
        <v>21</v>
      </c>
      <c r="I94" s="184">
        <f>G94*(1+H94/100)</f>
        <v>0</v>
      </c>
      <c r="J94" s="184">
        <v>0</v>
      </c>
      <c r="K94" s="184">
        <f>ROUND(E94*J94,2)</f>
        <v>0</v>
      </c>
      <c r="L94" s="185" t="s">
        <v>288</v>
      </c>
      <c r="M94" s="205" t="s">
        <v>1131</v>
      </c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 t="s">
        <v>1132</v>
      </c>
      <c r="AF94" s="155"/>
      <c r="AG94" s="155"/>
      <c r="AH94" s="155"/>
      <c r="AI94" s="155"/>
      <c r="AJ94" s="155"/>
      <c r="AK94" s="155"/>
      <c r="AL94" s="155"/>
      <c r="AM94" s="155">
        <v>21</v>
      </c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190" t="s">
        <v>705</v>
      </c>
      <c r="D95" s="172"/>
      <c r="E95" s="178">
        <v>2.2559999999999998</v>
      </c>
      <c r="F95" s="184"/>
      <c r="G95" s="184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190" t="s">
        <v>799</v>
      </c>
      <c r="D96" s="172"/>
      <c r="E96" s="178">
        <v>32</v>
      </c>
      <c r="F96" s="184"/>
      <c r="G96" s="184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190" t="s">
        <v>800</v>
      </c>
      <c r="D97" s="172"/>
      <c r="E97" s="178">
        <v>12.4</v>
      </c>
      <c r="F97" s="184"/>
      <c r="G97" s="184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202"/>
      <c r="B98" s="169"/>
      <c r="C98" s="375"/>
      <c r="D98" s="376"/>
      <c r="E98" s="377"/>
      <c r="F98" s="378"/>
      <c r="G98" s="379"/>
      <c r="H98" s="184"/>
      <c r="I98" s="184"/>
      <c r="J98" s="184"/>
      <c r="K98" s="184"/>
      <c r="L98" s="185"/>
      <c r="M98" s="20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x14ac:dyDescent="0.2">
      <c r="A99" s="201" t="s">
        <v>1122</v>
      </c>
      <c r="B99" s="167" t="s">
        <v>1055</v>
      </c>
      <c r="C99" s="188" t="s">
        <v>1056</v>
      </c>
      <c r="D99" s="170"/>
      <c r="E99" s="176"/>
      <c r="F99" s="380">
        <f>SUM(G100:G114)</f>
        <v>0</v>
      </c>
      <c r="G99" s="381"/>
      <c r="H99" s="182"/>
      <c r="I99" s="182">
        <f>SUM(I100:I114)</f>
        <v>0</v>
      </c>
      <c r="J99" s="182"/>
      <c r="K99" s="182">
        <f>SUM(K100:K114)</f>
        <v>0.03</v>
      </c>
      <c r="L99" s="183"/>
      <c r="M99" s="204"/>
      <c r="AE99" t="s">
        <v>1123</v>
      </c>
    </row>
    <row r="100" spans="1:60" outlineLevel="1" x14ac:dyDescent="0.2">
      <c r="A100" s="202"/>
      <c r="B100" s="382" t="s">
        <v>801</v>
      </c>
      <c r="C100" s="383"/>
      <c r="D100" s="384"/>
      <c r="E100" s="385"/>
      <c r="F100" s="386"/>
      <c r="G100" s="387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>
        <v>0</v>
      </c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3">
        <v>17</v>
      </c>
      <c r="B101" s="168" t="s">
        <v>802</v>
      </c>
      <c r="C101" s="189" t="s">
        <v>803</v>
      </c>
      <c r="D101" s="171" t="s">
        <v>1146</v>
      </c>
      <c r="E101" s="177">
        <v>37.6</v>
      </c>
      <c r="F101" s="186">
        <v>0</v>
      </c>
      <c r="G101" s="184">
        <f>ROUND(E101*F101,2)</f>
        <v>0</v>
      </c>
      <c r="H101" s="184">
        <v>21</v>
      </c>
      <c r="I101" s="184">
        <f>G101*(1+H101/100)</f>
        <v>0</v>
      </c>
      <c r="J101" s="184">
        <v>8.0000000000000007E-5</v>
      </c>
      <c r="K101" s="184">
        <f>ROUND(E101*J101,2)</f>
        <v>0</v>
      </c>
      <c r="L101" s="185" t="s">
        <v>341</v>
      </c>
      <c r="M101" s="205" t="s">
        <v>1131</v>
      </c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 t="s">
        <v>1132</v>
      </c>
      <c r="AF101" s="155"/>
      <c r="AG101" s="155"/>
      <c r="AH101" s="155"/>
      <c r="AI101" s="155"/>
      <c r="AJ101" s="155"/>
      <c r="AK101" s="155"/>
      <c r="AL101" s="155"/>
      <c r="AM101" s="155">
        <v>21</v>
      </c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202"/>
      <c r="B102" s="169"/>
      <c r="C102" s="190" t="s">
        <v>804</v>
      </c>
      <c r="D102" s="172"/>
      <c r="E102" s="178">
        <v>37.6</v>
      </c>
      <c r="F102" s="184"/>
      <c r="G102" s="184"/>
      <c r="H102" s="184"/>
      <c r="I102" s="184"/>
      <c r="J102" s="184"/>
      <c r="K102" s="184"/>
      <c r="L102" s="185"/>
      <c r="M102" s="20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202"/>
      <c r="B103" s="169"/>
      <c r="C103" s="375"/>
      <c r="D103" s="376"/>
      <c r="E103" s="377"/>
      <c r="F103" s="378"/>
      <c r="G103" s="379"/>
      <c r="H103" s="184"/>
      <c r="I103" s="184"/>
      <c r="J103" s="184"/>
      <c r="K103" s="184"/>
      <c r="L103" s="185"/>
      <c r="M103" s="20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369" t="s">
        <v>805</v>
      </c>
      <c r="C104" s="370"/>
      <c r="D104" s="371"/>
      <c r="E104" s="372"/>
      <c r="F104" s="373"/>
      <c r="G104" s="374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>
        <v>0</v>
      </c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3">
        <v>18</v>
      </c>
      <c r="B105" s="168" t="s">
        <v>806</v>
      </c>
      <c r="C105" s="189" t="s">
        <v>807</v>
      </c>
      <c r="D105" s="171" t="s">
        <v>1146</v>
      </c>
      <c r="E105" s="177">
        <v>37.6</v>
      </c>
      <c r="F105" s="186">
        <v>0</v>
      </c>
      <c r="G105" s="184">
        <f>ROUND(E105*F105,2)</f>
        <v>0</v>
      </c>
      <c r="H105" s="184">
        <v>21</v>
      </c>
      <c r="I105" s="184">
        <f>G105*(1+H105/100)</f>
        <v>0</v>
      </c>
      <c r="J105" s="184">
        <v>3.2000000000000003E-4</v>
      </c>
      <c r="K105" s="184">
        <f>ROUND(E105*J105,2)</f>
        <v>0.01</v>
      </c>
      <c r="L105" s="185" t="s">
        <v>341</v>
      </c>
      <c r="M105" s="205" t="s">
        <v>1131</v>
      </c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 t="s">
        <v>1132</v>
      </c>
      <c r="AF105" s="155"/>
      <c r="AG105" s="155"/>
      <c r="AH105" s="155"/>
      <c r="AI105" s="155"/>
      <c r="AJ105" s="155"/>
      <c r="AK105" s="155"/>
      <c r="AL105" s="155"/>
      <c r="AM105" s="155">
        <v>21</v>
      </c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2"/>
      <c r="B106" s="169"/>
      <c r="C106" s="190" t="s">
        <v>804</v>
      </c>
      <c r="D106" s="172"/>
      <c r="E106" s="178">
        <v>37.6</v>
      </c>
      <c r="F106" s="184"/>
      <c r="G106" s="184"/>
      <c r="H106" s="184"/>
      <c r="I106" s="184"/>
      <c r="J106" s="184"/>
      <c r="K106" s="184"/>
      <c r="L106" s="185"/>
      <c r="M106" s="20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375"/>
      <c r="D107" s="376"/>
      <c r="E107" s="377"/>
      <c r="F107" s="378"/>
      <c r="G107" s="379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ht="22.5" outlineLevel="1" x14ac:dyDescent="0.2">
      <c r="A108" s="203">
        <v>19</v>
      </c>
      <c r="B108" s="168" t="s">
        <v>808</v>
      </c>
      <c r="C108" s="189" t="s">
        <v>809</v>
      </c>
      <c r="D108" s="171" t="s">
        <v>1146</v>
      </c>
      <c r="E108" s="177">
        <v>45.12</v>
      </c>
      <c r="F108" s="186">
        <v>0</v>
      </c>
      <c r="G108" s="184">
        <f>ROUND(E108*F108,2)</f>
        <v>0</v>
      </c>
      <c r="H108" s="184">
        <v>21</v>
      </c>
      <c r="I108" s="184">
        <f>G108*(1+H108/100)</f>
        <v>0</v>
      </c>
      <c r="J108" s="184">
        <v>4.4999999999999999E-4</v>
      </c>
      <c r="K108" s="184">
        <f>ROUND(E108*J108,2)</f>
        <v>0.02</v>
      </c>
      <c r="L108" s="185" t="s">
        <v>187</v>
      </c>
      <c r="M108" s="205" t="s">
        <v>1131</v>
      </c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 t="s">
        <v>129</v>
      </c>
      <c r="AF108" s="155"/>
      <c r="AG108" s="155"/>
      <c r="AH108" s="155"/>
      <c r="AI108" s="155"/>
      <c r="AJ108" s="155"/>
      <c r="AK108" s="155"/>
      <c r="AL108" s="155"/>
      <c r="AM108" s="155">
        <v>21</v>
      </c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2"/>
      <c r="B109" s="169"/>
      <c r="C109" s="190" t="s">
        <v>810</v>
      </c>
      <c r="D109" s="172"/>
      <c r="E109" s="178">
        <v>45.12</v>
      </c>
      <c r="F109" s="184"/>
      <c r="G109" s="184"/>
      <c r="H109" s="184"/>
      <c r="I109" s="184"/>
      <c r="J109" s="184"/>
      <c r="K109" s="184"/>
      <c r="L109" s="185"/>
      <c r="M109" s="20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202"/>
      <c r="B110" s="169"/>
      <c r="C110" s="375"/>
      <c r="D110" s="376"/>
      <c r="E110" s="377"/>
      <c r="F110" s="378"/>
      <c r="G110" s="379"/>
      <c r="H110" s="184"/>
      <c r="I110" s="184"/>
      <c r="J110" s="184"/>
      <c r="K110" s="184"/>
      <c r="L110" s="185"/>
      <c r="M110" s="20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369" t="s">
        <v>811</v>
      </c>
      <c r="C111" s="370"/>
      <c r="D111" s="371"/>
      <c r="E111" s="372"/>
      <c r="F111" s="373"/>
      <c r="G111" s="374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>
        <v>0</v>
      </c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2"/>
      <c r="B112" s="369" t="s">
        <v>812</v>
      </c>
      <c r="C112" s="370"/>
      <c r="D112" s="371"/>
      <c r="E112" s="372"/>
      <c r="F112" s="373"/>
      <c r="G112" s="374"/>
      <c r="H112" s="184"/>
      <c r="I112" s="184"/>
      <c r="J112" s="184"/>
      <c r="K112" s="184"/>
      <c r="L112" s="185"/>
      <c r="M112" s="20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 t="s">
        <v>1126</v>
      </c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3">
        <v>20</v>
      </c>
      <c r="B113" s="168" t="s">
        <v>813</v>
      </c>
      <c r="C113" s="189" t="s">
        <v>814</v>
      </c>
      <c r="D113" s="171" t="s">
        <v>524</v>
      </c>
      <c r="E113" s="177">
        <v>138.6688</v>
      </c>
      <c r="F113" s="186">
        <v>0</v>
      </c>
      <c r="G113" s="184">
        <f>ROUND(E113*F113,2)</f>
        <v>0</v>
      </c>
      <c r="H113" s="184">
        <v>21</v>
      </c>
      <c r="I113" s="184">
        <f>G113*(1+H113/100)</f>
        <v>0</v>
      </c>
      <c r="J113" s="184">
        <v>0</v>
      </c>
      <c r="K113" s="184">
        <f>ROUND(E113*J113,2)</f>
        <v>0</v>
      </c>
      <c r="L113" s="185" t="s">
        <v>341</v>
      </c>
      <c r="M113" s="205" t="s">
        <v>1131</v>
      </c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 t="s">
        <v>1132</v>
      </c>
      <c r="AF113" s="155"/>
      <c r="AG113" s="155"/>
      <c r="AH113" s="155"/>
      <c r="AI113" s="155"/>
      <c r="AJ113" s="155"/>
      <c r="AK113" s="155"/>
      <c r="AL113" s="155"/>
      <c r="AM113" s="155">
        <v>21</v>
      </c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375"/>
      <c r="D114" s="376"/>
      <c r="E114" s="377"/>
      <c r="F114" s="378"/>
      <c r="G114" s="379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x14ac:dyDescent="0.2">
      <c r="A115" s="201" t="s">
        <v>1122</v>
      </c>
      <c r="B115" s="167" t="s">
        <v>1093</v>
      </c>
      <c r="C115" s="188" t="s">
        <v>1094</v>
      </c>
      <c r="D115" s="170"/>
      <c r="E115" s="176"/>
      <c r="F115" s="380">
        <f>SUM(G116:G133)</f>
        <v>0</v>
      </c>
      <c r="G115" s="381"/>
      <c r="H115" s="182"/>
      <c r="I115" s="182">
        <f>SUM(I116:I133)</f>
        <v>0</v>
      </c>
      <c r="J115" s="182"/>
      <c r="K115" s="182">
        <f>SUM(K116:K133)</f>
        <v>0</v>
      </c>
      <c r="L115" s="183"/>
      <c r="M115" s="204"/>
      <c r="AE115" t="s">
        <v>1123</v>
      </c>
    </row>
    <row r="116" spans="1:60" outlineLevel="1" x14ac:dyDescent="0.2">
      <c r="A116" s="202"/>
      <c r="B116" s="382" t="s">
        <v>660</v>
      </c>
      <c r="C116" s="383"/>
      <c r="D116" s="384"/>
      <c r="E116" s="385"/>
      <c r="F116" s="386"/>
      <c r="G116" s="387"/>
      <c r="H116" s="184"/>
      <c r="I116" s="184"/>
      <c r="J116" s="184"/>
      <c r="K116" s="184"/>
      <c r="L116" s="185"/>
      <c r="M116" s="20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>
        <v>0</v>
      </c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3">
        <v>21</v>
      </c>
      <c r="B117" s="168" t="s">
        <v>661</v>
      </c>
      <c r="C117" s="189" t="s">
        <v>662</v>
      </c>
      <c r="D117" s="171" t="s">
        <v>329</v>
      </c>
      <c r="E117" s="177">
        <v>11.250999999999999</v>
      </c>
      <c r="F117" s="186">
        <v>0</v>
      </c>
      <c r="G117" s="184">
        <f>ROUND(E117*F117,2)</f>
        <v>0</v>
      </c>
      <c r="H117" s="184">
        <v>21</v>
      </c>
      <c r="I117" s="184">
        <f>G117*(1+H117/100)</f>
        <v>0</v>
      </c>
      <c r="J117" s="184">
        <v>0</v>
      </c>
      <c r="K117" s="184">
        <f>ROUND(E117*J117,2)</f>
        <v>0</v>
      </c>
      <c r="L117" s="185" t="s">
        <v>288</v>
      </c>
      <c r="M117" s="205" t="s">
        <v>1131</v>
      </c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 t="s">
        <v>1132</v>
      </c>
      <c r="AF117" s="155"/>
      <c r="AG117" s="155"/>
      <c r="AH117" s="155"/>
      <c r="AI117" s="155"/>
      <c r="AJ117" s="155"/>
      <c r="AK117" s="155"/>
      <c r="AL117" s="155"/>
      <c r="AM117" s="155">
        <v>21</v>
      </c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190" t="s">
        <v>815</v>
      </c>
      <c r="D118" s="172"/>
      <c r="E118" s="178">
        <v>11.250999999999999</v>
      </c>
      <c r="F118" s="184"/>
      <c r="G118" s="184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2"/>
      <c r="B119" s="169"/>
      <c r="C119" s="375"/>
      <c r="D119" s="376"/>
      <c r="E119" s="377"/>
      <c r="F119" s="378"/>
      <c r="G119" s="379"/>
      <c r="H119" s="184"/>
      <c r="I119" s="184"/>
      <c r="J119" s="184"/>
      <c r="K119" s="184"/>
      <c r="L119" s="185"/>
      <c r="M119" s="20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369" t="s">
        <v>644</v>
      </c>
      <c r="C120" s="370"/>
      <c r="D120" s="371"/>
      <c r="E120" s="372"/>
      <c r="F120" s="373"/>
      <c r="G120" s="374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>
        <v>0</v>
      </c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3">
        <v>22</v>
      </c>
      <c r="B121" s="168" t="s">
        <v>645</v>
      </c>
      <c r="C121" s="189" t="s">
        <v>646</v>
      </c>
      <c r="D121" s="171" t="s">
        <v>329</v>
      </c>
      <c r="E121" s="177">
        <v>105.1622</v>
      </c>
      <c r="F121" s="186">
        <v>0</v>
      </c>
      <c r="G121" s="184">
        <f>ROUND(E121*F121,2)</f>
        <v>0</v>
      </c>
      <c r="H121" s="184">
        <v>21</v>
      </c>
      <c r="I121" s="184">
        <f>G121*(1+H121/100)</f>
        <v>0</v>
      </c>
      <c r="J121" s="184">
        <v>0</v>
      </c>
      <c r="K121" s="184">
        <f>ROUND(E121*J121,2)</f>
        <v>0</v>
      </c>
      <c r="L121" s="185" t="s">
        <v>288</v>
      </c>
      <c r="M121" s="205" t="s">
        <v>1131</v>
      </c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 t="s">
        <v>1132</v>
      </c>
      <c r="AF121" s="155"/>
      <c r="AG121" s="155"/>
      <c r="AH121" s="155"/>
      <c r="AI121" s="155"/>
      <c r="AJ121" s="155"/>
      <c r="AK121" s="155"/>
      <c r="AL121" s="155"/>
      <c r="AM121" s="155">
        <v>21</v>
      </c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202"/>
      <c r="B122" s="169"/>
      <c r="C122" s="375"/>
      <c r="D122" s="376"/>
      <c r="E122" s="377"/>
      <c r="F122" s="378"/>
      <c r="G122" s="379"/>
      <c r="H122" s="184"/>
      <c r="I122" s="184"/>
      <c r="J122" s="184"/>
      <c r="K122" s="184"/>
      <c r="L122" s="185"/>
      <c r="M122" s="20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369" t="s">
        <v>649</v>
      </c>
      <c r="C123" s="370"/>
      <c r="D123" s="371"/>
      <c r="E123" s="372"/>
      <c r="F123" s="373"/>
      <c r="G123" s="374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>
        <v>0</v>
      </c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3">
        <v>23</v>
      </c>
      <c r="B124" s="168" t="s">
        <v>650</v>
      </c>
      <c r="C124" s="189" t="s">
        <v>651</v>
      </c>
      <c r="D124" s="171" t="s">
        <v>329</v>
      </c>
      <c r="E124" s="177">
        <v>105.1622</v>
      </c>
      <c r="F124" s="186">
        <v>0</v>
      </c>
      <c r="G124" s="184">
        <f>ROUND(E124*F124,2)</f>
        <v>0</v>
      </c>
      <c r="H124" s="184">
        <v>21</v>
      </c>
      <c r="I124" s="184">
        <f>G124*(1+H124/100)</f>
        <v>0</v>
      </c>
      <c r="J124" s="184">
        <v>0</v>
      </c>
      <c r="K124" s="184">
        <f>ROUND(E124*J124,2)</f>
        <v>0</v>
      </c>
      <c r="L124" s="185" t="s">
        <v>288</v>
      </c>
      <c r="M124" s="205" t="s">
        <v>1131</v>
      </c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 t="s">
        <v>1132</v>
      </c>
      <c r="AF124" s="155"/>
      <c r="AG124" s="155"/>
      <c r="AH124" s="155"/>
      <c r="AI124" s="155"/>
      <c r="AJ124" s="155"/>
      <c r="AK124" s="155"/>
      <c r="AL124" s="155"/>
      <c r="AM124" s="155">
        <v>21</v>
      </c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396" t="s">
        <v>652</v>
      </c>
      <c r="D125" s="397"/>
      <c r="E125" s="398"/>
      <c r="F125" s="399"/>
      <c r="G125" s="400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60" t="str">
        <f>C125</f>
        <v>Včetně naložení na dopravní prostředek a složení na skládku, bez poplatku za skládku.</v>
      </c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202"/>
      <c r="B126" s="169"/>
      <c r="C126" s="375"/>
      <c r="D126" s="376"/>
      <c r="E126" s="377"/>
      <c r="F126" s="378"/>
      <c r="G126" s="379"/>
      <c r="H126" s="184"/>
      <c r="I126" s="184"/>
      <c r="J126" s="184"/>
      <c r="K126" s="184"/>
      <c r="L126" s="185"/>
      <c r="M126" s="20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3">
        <v>24</v>
      </c>
      <c r="B127" s="168" t="s">
        <v>653</v>
      </c>
      <c r="C127" s="189" t="s">
        <v>654</v>
      </c>
      <c r="D127" s="171" t="s">
        <v>329</v>
      </c>
      <c r="E127" s="177">
        <v>1472.2708</v>
      </c>
      <c r="F127" s="186">
        <v>0</v>
      </c>
      <c r="G127" s="184">
        <f>ROUND(E127*F127,2)</f>
        <v>0</v>
      </c>
      <c r="H127" s="184">
        <v>21</v>
      </c>
      <c r="I127" s="184">
        <f>G127*(1+H127/100)</f>
        <v>0</v>
      </c>
      <c r="J127" s="184">
        <v>0</v>
      </c>
      <c r="K127" s="184">
        <f>ROUND(E127*J127,2)</f>
        <v>0</v>
      </c>
      <c r="L127" s="185" t="s">
        <v>288</v>
      </c>
      <c r="M127" s="205" t="s">
        <v>1131</v>
      </c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 t="s">
        <v>1132</v>
      </c>
      <c r="AF127" s="155"/>
      <c r="AG127" s="155"/>
      <c r="AH127" s="155"/>
      <c r="AI127" s="155"/>
      <c r="AJ127" s="155"/>
      <c r="AK127" s="155"/>
      <c r="AL127" s="155"/>
      <c r="AM127" s="155">
        <v>21</v>
      </c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375"/>
      <c r="D128" s="376"/>
      <c r="E128" s="377"/>
      <c r="F128" s="378"/>
      <c r="G128" s="379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369" t="s">
        <v>655</v>
      </c>
      <c r="C129" s="370"/>
      <c r="D129" s="371"/>
      <c r="E129" s="372"/>
      <c r="F129" s="373"/>
      <c r="G129" s="374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>
        <v>0</v>
      </c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3">
        <v>25</v>
      </c>
      <c r="B130" s="168" t="s">
        <v>656</v>
      </c>
      <c r="C130" s="189" t="s">
        <v>657</v>
      </c>
      <c r="D130" s="171" t="s">
        <v>329</v>
      </c>
      <c r="E130" s="177">
        <v>105.1622</v>
      </c>
      <c r="F130" s="186">
        <v>0</v>
      </c>
      <c r="G130" s="184">
        <f>ROUND(E130*F130,2)</f>
        <v>0</v>
      </c>
      <c r="H130" s="184">
        <v>21</v>
      </c>
      <c r="I130" s="184">
        <f>G130*(1+H130/100)</f>
        <v>0</v>
      </c>
      <c r="J130" s="184">
        <v>0</v>
      </c>
      <c r="K130" s="184">
        <f>ROUND(E130*J130,2)</f>
        <v>0</v>
      </c>
      <c r="L130" s="185" t="s">
        <v>288</v>
      </c>
      <c r="M130" s="205" t="s">
        <v>1131</v>
      </c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 t="s">
        <v>1132</v>
      </c>
      <c r="AF130" s="155"/>
      <c r="AG130" s="155"/>
      <c r="AH130" s="155"/>
      <c r="AI130" s="155"/>
      <c r="AJ130" s="155"/>
      <c r="AK130" s="155"/>
      <c r="AL130" s="155"/>
      <c r="AM130" s="155">
        <v>21</v>
      </c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375"/>
      <c r="D131" s="376"/>
      <c r="E131" s="377"/>
      <c r="F131" s="378"/>
      <c r="G131" s="379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3">
        <v>26</v>
      </c>
      <c r="B132" s="168" t="s">
        <v>658</v>
      </c>
      <c r="C132" s="189" t="s">
        <v>659</v>
      </c>
      <c r="D132" s="171" t="s">
        <v>329</v>
      </c>
      <c r="E132" s="177">
        <v>420.64879999999999</v>
      </c>
      <c r="F132" s="186">
        <v>0</v>
      </c>
      <c r="G132" s="184">
        <f>ROUND(E132*F132,2)</f>
        <v>0</v>
      </c>
      <c r="H132" s="184">
        <v>21</v>
      </c>
      <c r="I132" s="184">
        <f>G132*(1+H132/100)</f>
        <v>0</v>
      </c>
      <c r="J132" s="184">
        <v>0</v>
      </c>
      <c r="K132" s="184">
        <f>ROUND(E132*J132,2)</f>
        <v>0</v>
      </c>
      <c r="L132" s="185" t="s">
        <v>288</v>
      </c>
      <c r="M132" s="205" t="s">
        <v>1131</v>
      </c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 t="s">
        <v>1132</v>
      </c>
      <c r="AF132" s="155"/>
      <c r="AG132" s="155"/>
      <c r="AH132" s="155"/>
      <c r="AI132" s="155"/>
      <c r="AJ132" s="155"/>
      <c r="AK132" s="155"/>
      <c r="AL132" s="155"/>
      <c r="AM132" s="155">
        <v>21</v>
      </c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ht="13.5" outlineLevel="1" thickBot="1" x14ac:dyDescent="0.25">
      <c r="A133" s="213"/>
      <c r="B133" s="214"/>
      <c r="C133" s="405"/>
      <c r="D133" s="406"/>
      <c r="E133" s="407"/>
      <c r="F133" s="408"/>
      <c r="G133" s="409"/>
      <c r="H133" s="215"/>
      <c r="I133" s="215"/>
      <c r="J133" s="215"/>
      <c r="K133" s="215"/>
      <c r="L133" s="216"/>
      <c r="M133" s="217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hidden="1" x14ac:dyDescent="0.2">
      <c r="A134" s="46"/>
      <c r="B134" s="53" t="s">
        <v>135</v>
      </c>
      <c r="C134" s="195" t="s">
        <v>135</v>
      </c>
      <c r="D134" s="158"/>
      <c r="E134" s="156"/>
      <c r="F134" s="156"/>
      <c r="G134" s="156"/>
      <c r="H134" s="156"/>
      <c r="I134" s="156"/>
      <c r="J134" s="156"/>
      <c r="K134" s="156"/>
      <c r="L134" s="156"/>
      <c r="M134" s="157"/>
    </row>
    <row r="135" spans="1:60" hidden="1" x14ac:dyDescent="0.2">
      <c r="A135" s="196"/>
      <c r="B135" s="197" t="s">
        <v>665</v>
      </c>
      <c r="C135" s="198"/>
      <c r="D135" s="199"/>
      <c r="E135" s="196"/>
      <c r="F135" s="196"/>
      <c r="G135" s="200">
        <f>F8+F36+F41+F56+F77+F92+F99+F115</f>
        <v>0</v>
      </c>
      <c r="H135" s="38"/>
      <c r="I135" s="38"/>
      <c r="J135" s="38"/>
      <c r="K135" s="38"/>
      <c r="L135" s="38"/>
      <c r="M135" s="38"/>
      <c r="AN135">
        <v>15</v>
      </c>
      <c r="AO135">
        <v>21</v>
      </c>
    </row>
    <row r="136" spans="1:60" x14ac:dyDescent="0.2">
      <c r="A136" s="38"/>
      <c r="B136" s="187"/>
      <c r="C136" s="187"/>
      <c r="D136" s="134"/>
      <c r="E136" s="38"/>
      <c r="F136" s="38"/>
      <c r="G136" s="38"/>
      <c r="H136" s="38"/>
      <c r="I136" s="38"/>
      <c r="J136" s="38"/>
      <c r="K136" s="38"/>
      <c r="L136" s="38"/>
      <c r="M136" s="38"/>
      <c r="AN136">
        <f>SUMIF(AM8:AM135,AN135,G8:G135)</f>
        <v>0</v>
      </c>
      <c r="AO136">
        <f>SUMIF(AM8:AM135,AO135,G8:G135)</f>
        <v>0</v>
      </c>
    </row>
    <row r="137" spans="1:60" x14ac:dyDescent="0.2">
      <c r="D137" s="133"/>
    </row>
    <row r="138" spans="1:60" x14ac:dyDescent="0.2">
      <c r="D138" s="133"/>
    </row>
    <row r="139" spans="1:60" x14ac:dyDescent="0.2">
      <c r="D139" s="133"/>
    </row>
    <row r="140" spans="1:60" x14ac:dyDescent="0.2">
      <c r="D140" s="133"/>
    </row>
    <row r="141" spans="1:60" x14ac:dyDescent="0.2">
      <c r="D141" s="133"/>
    </row>
    <row r="142" spans="1:60" x14ac:dyDescent="0.2">
      <c r="D142" s="133"/>
    </row>
    <row r="143" spans="1:60" x14ac:dyDescent="0.2">
      <c r="D143" s="133"/>
    </row>
    <row r="144" spans="1:60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73">
    <mergeCell ref="B111:G111"/>
    <mergeCell ref="C122:G122"/>
    <mergeCell ref="F115:G115"/>
    <mergeCell ref="B116:G116"/>
    <mergeCell ref="C119:G119"/>
    <mergeCell ref="B120:G120"/>
    <mergeCell ref="B112:G112"/>
    <mergeCell ref="C114:G114"/>
    <mergeCell ref="C133:G133"/>
    <mergeCell ref="B123:G123"/>
    <mergeCell ref="C125:G125"/>
    <mergeCell ref="C126:G126"/>
    <mergeCell ref="C128:G128"/>
    <mergeCell ref="C131:G131"/>
    <mergeCell ref="B129:G129"/>
    <mergeCell ref="C110:G110"/>
    <mergeCell ref="B104:G104"/>
    <mergeCell ref="C107:G107"/>
    <mergeCell ref="B86:G86"/>
    <mergeCell ref="B87:G87"/>
    <mergeCell ref="C91:G91"/>
    <mergeCell ref="F92:G92"/>
    <mergeCell ref="C98:G98"/>
    <mergeCell ref="B100:G100"/>
    <mergeCell ref="F99:G99"/>
    <mergeCell ref="C103:G103"/>
    <mergeCell ref="B93:G93"/>
    <mergeCell ref="C85:G85"/>
    <mergeCell ref="C73:G73"/>
    <mergeCell ref="C76:G76"/>
    <mergeCell ref="B78:G78"/>
    <mergeCell ref="B79:G79"/>
    <mergeCell ref="F77:G77"/>
    <mergeCell ref="C82:G82"/>
    <mergeCell ref="B65:G65"/>
    <mergeCell ref="C68:G68"/>
    <mergeCell ref="B69:G69"/>
    <mergeCell ref="B70:G70"/>
    <mergeCell ref="B64:G64"/>
    <mergeCell ref="F56:G56"/>
    <mergeCell ref="C63:G63"/>
    <mergeCell ref="C61:G61"/>
    <mergeCell ref="B58:G58"/>
    <mergeCell ref="B13:G13"/>
    <mergeCell ref="B26:G26"/>
    <mergeCell ref="B51:G51"/>
    <mergeCell ref="C49:G49"/>
    <mergeCell ref="F41:G41"/>
    <mergeCell ref="B42:G42"/>
    <mergeCell ref="B50:G50"/>
    <mergeCell ref="B59:G59"/>
    <mergeCell ref="B57:G57"/>
    <mergeCell ref="B52:G52"/>
    <mergeCell ref="C55:G55"/>
    <mergeCell ref="A1:G1"/>
    <mergeCell ref="C7:G7"/>
    <mergeCell ref="F8:G8"/>
    <mergeCell ref="B9:G9"/>
    <mergeCell ref="C12:G12"/>
    <mergeCell ref="B14:G14"/>
    <mergeCell ref="C24:G24"/>
    <mergeCell ref="B25:G25"/>
    <mergeCell ref="B29:G29"/>
    <mergeCell ref="C32:G32"/>
    <mergeCell ref="B43:G43"/>
    <mergeCell ref="B44:G44"/>
    <mergeCell ref="C46:G46"/>
    <mergeCell ref="B37:G37"/>
    <mergeCell ref="C28:G28"/>
    <mergeCell ref="C40:G40"/>
    <mergeCell ref="B33:G33"/>
    <mergeCell ref="C35:G35"/>
    <mergeCell ref="F36:G36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0" sqref="C10:G10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 x14ac:dyDescent="0.3">
      <c r="A1" s="388" t="s">
        <v>1112</v>
      </c>
      <c r="B1" s="388"/>
      <c r="C1" s="389"/>
      <c r="D1" s="388"/>
      <c r="E1" s="388"/>
      <c r="F1" s="388"/>
      <c r="G1" s="388"/>
      <c r="AC1" t="s">
        <v>1119</v>
      </c>
    </row>
    <row r="2" spans="1:60" ht="13.5" thickTop="1" x14ac:dyDescent="0.2">
      <c r="A2" s="139" t="s">
        <v>1008</v>
      </c>
      <c r="B2" s="143" t="s">
        <v>1018</v>
      </c>
      <c r="C2" s="161" t="s">
        <v>1019</v>
      </c>
      <c r="D2" s="141"/>
      <c r="E2" s="140"/>
      <c r="F2" s="140"/>
      <c r="G2" s="142"/>
    </row>
    <row r="3" spans="1:60" x14ac:dyDescent="0.2">
      <c r="A3" s="137" t="s">
        <v>1009</v>
      </c>
      <c r="B3" s="144" t="s">
        <v>1021</v>
      </c>
      <c r="C3" s="162" t="s">
        <v>745</v>
      </c>
      <c r="D3" s="136"/>
      <c r="E3" s="135"/>
      <c r="F3" s="135"/>
      <c r="G3" s="138"/>
      <c r="AC3" s="8" t="s">
        <v>1096</v>
      </c>
    </row>
    <row r="4" spans="1:60" ht="13.5" thickBot="1" x14ac:dyDescent="0.25">
      <c r="A4" s="145" t="s">
        <v>1010</v>
      </c>
      <c r="B4" s="146" t="s">
        <v>1105</v>
      </c>
      <c r="C4" s="163" t="s">
        <v>1106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1011</v>
      </c>
      <c r="B6" s="153" t="s">
        <v>1012</v>
      </c>
      <c r="C6" s="165" t="s">
        <v>1013</v>
      </c>
      <c r="D6" s="152" t="s">
        <v>1014</v>
      </c>
      <c r="E6" s="151" t="s">
        <v>1015</v>
      </c>
      <c r="F6" s="154" t="s">
        <v>1016</v>
      </c>
      <c r="G6" s="150" t="s">
        <v>1017</v>
      </c>
      <c r="H6" s="206" t="s">
        <v>1113</v>
      </c>
      <c r="I6" s="206" t="s">
        <v>1114</v>
      </c>
      <c r="J6" s="206" t="s">
        <v>1115</v>
      </c>
      <c r="K6" s="207" t="s">
        <v>1116</v>
      </c>
      <c r="L6" s="207" t="s">
        <v>1117</v>
      </c>
      <c r="M6" s="166" t="s">
        <v>1118</v>
      </c>
    </row>
    <row r="7" spans="1:60" x14ac:dyDescent="0.2">
      <c r="A7" s="208"/>
      <c r="B7" s="209" t="s">
        <v>1120</v>
      </c>
      <c r="C7" s="390" t="s">
        <v>1121</v>
      </c>
      <c r="D7" s="391"/>
      <c r="E7" s="392"/>
      <c r="F7" s="393"/>
      <c r="G7" s="393"/>
      <c r="H7" s="210"/>
      <c r="I7" s="210"/>
      <c r="J7" s="210"/>
      <c r="K7" s="210"/>
      <c r="L7" s="211"/>
      <c r="M7" s="212"/>
    </row>
    <row r="8" spans="1:60" x14ac:dyDescent="0.2">
      <c r="A8" s="201" t="s">
        <v>1122</v>
      </c>
      <c r="B8" s="167" t="s">
        <v>1081</v>
      </c>
      <c r="C8" s="188" t="s">
        <v>1082</v>
      </c>
      <c r="D8" s="170"/>
      <c r="E8" s="176"/>
      <c r="F8" s="394">
        <f>SUM(G9:G72)</f>
        <v>0</v>
      </c>
      <c r="G8" s="395"/>
      <c r="H8" s="182"/>
      <c r="I8" s="182">
        <f>SUM(I9:I72)</f>
        <v>0</v>
      </c>
      <c r="J8" s="182"/>
      <c r="K8" s="182">
        <f>SUM(K9:K72)</f>
        <v>0</v>
      </c>
      <c r="L8" s="183"/>
      <c r="M8" s="204"/>
      <c r="AE8" t="s">
        <v>1123</v>
      </c>
    </row>
    <row r="9" spans="1:60" outlineLevel="1" x14ac:dyDescent="0.2">
      <c r="A9" s="203">
        <v>1</v>
      </c>
      <c r="B9" s="168" t="s">
        <v>816</v>
      </c>
      <c r="C9" s="189" t="s">
        <v>817</v>
      </c>
      <c r="D9" s="171" t="s">
        <v>818</v>
      </c>
      <c r="E9" s="177">
        <v>20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128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129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396" t="s">
        <v>817</v>
      </c>
      <c r="D10" s="397"/>
      <c r="E10" s="398"/>
      <c r="F10" s="399"/>
      <c r="G10" s="400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TRUBKA MONOFLEX MNF 16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375"/>
      <c r="D11" s="376"/>
      <c r="E11" s="377"/>
      <c r="F11" s="378"/>
      <c r="G11" s="379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203">
        <v>2</v>
      </c>
      <c r="B12" s="168" t="s">
        <v>819</v>
      </c>
      <c r="C12" s="189" t="s">
        <v>820</v>
      </c>
      <c r="D12" s="171" t="s">
        <v>818</v>
      </c>
      <c r="E12" s="177">
        <v>20</v>
      </c>
      <c r="F12" s="186">
        <v>0</v>
      </c>
      <c r="G12" s="184">
        <f>ROUND(E12*F12,2)</f>
        <v>0</v>
      </c>
      <c r="H12" s="184">
        <v>21</v>
      </c>
      <c r="I12" s="184">
        <f>G12*(1+H12/100)</f>
        <v>0</v>
      </c>
      <c r="J12" s="184">
        <v>0</v>
      </c>
      <c r="K12" s="184">
        <f>ROUND(E12*J12,2)</f>
        <v>0</v>
      </c>
      <c r="L12" s="185"/>
      <c r="M12" s="205" t="s">
        <v>128</v>
      </c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129</v>
      </c>
      <c r="AF12" s="155"/>
      <c r="AG12" s="155"/>
      <c r="AH12" s="155"/>
      <c r="AI12" s="155"/>
      <c r="AJ12" s="155"/>
      <c r="AK12" s="155"/>
      <c r="AL12" s="155"/>
      <c r="AM12" s="155">
        <v>21</v>
      </c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202"/>
      <c r="B13" s="169"/>
      <c r="C13" s="396" t="s">
        <v>820</v>
      </c>
      <c r="D13" s="397"/>
      <c r="E13" s="398"/>
      <c r="F13" s="399"/>
      <c r="G13" s="400"/>
      <c r="H13" s="184"/>
      <c r="I13" s="184"/>
      <c r="J13" s="184"/>
      <c r="K13" s="184"/>
      <c r="L13" s="185"/>
      <c r="M13" s="20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60" t="str">
        <f>C13</f>
        <v>TRUBKA MONOFLEX MNF 23</v>
      </c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202"/>
      <c r="B14" s="169"/>
      <c r="C14" s="375"/>
      <c r="D14" s="376"/>
      <c r="E14" s="377"/>
      <c r="F14" s="378"/>
      <c r="G14" s="379"/>
      <c r="H14" s="184"/>
      <c r="I14" s="184"/>
      <c r="J14" s="184"/>
      <c r="K14" s="184"/>
      <c r="L14" s="185"/>
      <c r="M14" s="20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203">
        <v>3</v>
      </c>
      <c r="B15" s="168" t="s">
        <v>821</v>
      </c>
      <c r="C15" s="189" t="s">
        <v>822</v>
      </c>
      <c r="D15" s="171" t="s">
        <v>818</v>
      </c>
      <c r="E15" s="177">
        <v>115</v>
      </c>
      <c r="F15" s="186">
        <v>0</v>
      </c>
      <c r="G15" s="184">
        <f>ROUND(E15*F15,2)</f>
        <v>0</v>
      </c>
      <c r="H15" s="184">
        <v>21</v>
      </c>
      <c r="I15" s="184">
        <f>G15*(1+H15/100)</f>
        <v>0</v>
      </c>
      <c r="J15" s="184">
        <v>0</v>
      </c>
      <c r="K15" s="184">
        <f>ROUND(E15*J15,2)</f>
        <v>0</v>
      </c>
      <c r="L15" s="185"/>
      <c r="M15" s="205" t="s">
        <v>128</v>
      </c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129</v>
      </c>
      <c r="AF15" s="155"/>
      <c r="AG15" s="155"/>
      <c r="AH15" s="155"/>
      <c r="AI15" s="155"/>
      <c r="AJ15" s="155"/>
      <c r="AK15" s="155"/>
      <c r="AL15" s="155"/>
      <c r="AM15" s="155">
        <v>21</v>
      </c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202"/>
      <c r="B16" s="169"/>
      <c r="C16" s="396" t="s">
        <v>822</v>
      </c>
      <c r="D16" s="397"/>
      <c r="E16" s="398"/>
      <c r="F16" s="399"/>
      <c r="G16" s="400"/>
      <c r="H16" s="184"/>
      <c r="I16" s="184"/>
      <c r="J16" s="184"/>
      <c r="K16" s="184"/>
      <c r="L16" s="185"/>
      <c r="M16" s="20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60" t="str">
        <f>C16</f>
        <v>TRUBKA MONOFLEX MNF 36</v>
      </c>
      <c r="BB16" s="155"/>
      <c r="BC16" s="155"/>
      <c r="BD16" s="155"/>
      <c r="BE16" s="155"/>
      <c r="BF16" s="155"/>
      <c r="BG16" s="155"/>
      <c r="BH16" s="155"/>
    </row>
    <row r="17" spans="1:60" outlineLevel="1" x14ac:dyDescent="0.2">
      <c r="A17" s="202"/>
      <c r="B17" s="169"/>
      <c r="C17" s="375"/>
      <c r="D17" s="376"/>
      <c r="E17" s="377"/>
      <c r="F17" s="378"/>
      <c r="G17" s="379"/>
      <c r="H17" s="184"/>
      <c r="I17" s="184"/>
      <c r="J17" s="184"/>
      <c r="K17" s="184"/>
      <c r="L17" s="185"/>
      <c r="M17" s="20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outlineLevel="1" x14ac:dyDescent="0.2">
      <c r="A18" s="203">
        <v>4</v>
      </c>
      <c r="B18" s="168" t="s">
        <v>823</v>
      </c>
      <c r="C18" s="189" t="s">
        <v>824</v>
      </c>
      <c r="D18" s="171" t="s">
        <v>818</v>
      </c>
      <c r="E18" s="177">
        <v>35</v>
      </c>
      <c r="F18" s="186">
        <v>0</v>
      </c>
      <c r="G18" s="184">
        <f>ROUND(E18*F18,2)</f>
        <v>0</v>
      </c>
      <c r="H18" s="184">
        <v>21</v>
      </c>
      <c r="I18" s="184">
        <f>G18*(1+H18/100)</f>
        <v>0</v>
      </c>
      <c r="J18" s="184">
        <v>0</v>
      </c>
      <c r="K18" s="184">
        <f>ROUND(E18*J18,2)</f>
        <v>0</v>
      </c>
      <c r="L18" s="185"/>
      <c r="M18" s="205" t="s">
        <v>128</v>
      </c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129</v>
      </c>
      <c r="AF18" s="155"/>
      <c r="AG18" s="155"/>
      <c r="AH18" s="155"/>
      <c r="AI18" s="155"/>
      <c r="AJ18" s="155"/>
      <c r="AK18" s="155"/>
      <c r="AL18" s="155"/>
      <c r="AM18" s="155">
        <v>21</v>
      </c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202"/>
      <c r="B19" s="169"/>
      <c r="C19" s="396" t="s">
        <v>824</v>
      </c>
      <c r="D19" s="397"/>
      <c r="E19" s="398"/>
      <c r="F19" s="399"/>
      <c r="G19" s="400"/>
      <c r="H19" s="184"/>
      <c r="I19" s="184"/>
      <c r="J19" s="184"/>
      <c r="K19" s="184"/>
      <c r="L19" s="185"/>
      <c r="M19" s="20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60" t="str">
        <f>C19</f>
        <v>TRUBKA MONOFLEX MNF 48</v>
      </c>
      <c r="BB19" s="155"/>
      <c r="BC19" s="155"/>
      <c r="BD19" s="155"/>
      <c r="BE19" s="155"/>
      <c r="BF19" s="155"/>
      <c r="BG19" s="155"/>
      <c r="BH19" s="155"/>
    </row>
    <row r="20" spans="1:60" outlineLevel="1" x14ac:dyDescent="0.2">
      <c r="A20" s="202"/>
      <c r="B20" s="169"/>
      <c r="C20" s="375"/>
      <c r="D20" s="376"/>
      <c r="E20" s="377"/>
      <c r="F20" s="378"/>
      <c r="G20" s="379"/>
      <c r="H20" s="184"/>
      <c r="I20" s="184"/>
      <c r="J20" s="184"/>
      <c r="K20" s="184"/>
      <c r="L20" s="185"/>
      <c r="M20" s="20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203">
        <v>5</v>
      </c>
      <c r="B21" s="168" t="s">
        <v>825</v>
      </c>
      <c r="C21" s="189" t="s">
        <v>826</v>
      </c>
      <c r="D21" s="171" t="s">
        <v>818</v>
      </c>
      <c r="E21" s="177">
        <v>40</v>
      </c>
      <c r="F21" s="186">
        <v>0</v>
      </c>
      <c r="G21" s="184">
        <f>ROUND(E21*F21,2)</f>
        <v>0</v>
      </c>
      <c r="H21" s="184">
        <v>21</v>
      </c>
      <c r="I21" s="184">
        <f>G21*(1+H21/100)</f>
        <v>0</v>
      </c>
      <c r="J21" s="184">
        <v>0</v>
      </c>
      <c r="K21" s="184">
        <f>ROUND(E21*J21,2)</f>
        <v>0</v>
      </c>
      <c r="L21" s="185"/>
      <c r="M21" s="205" t="s">
        <v>128</v>
      </c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 t="s">
        <v>129</v>
      </c>
      <c r="AF21" s="155"/>
      <c r="AG21" s="155"/>
      <c r="AH21" s="155"/>
      <c r="AI21" s="155"/>
      <c r="AJ21" s="155"/>
      <c r="AK21" s="155"/>
      <c r="AL21" s="155"/>
      <c r="AM21" s="155">
        <v>21</v>
      </c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202"/>
      <c r="B22" s="169"/>
      <c r="C22" s="396" t="s">
        <v>826</v>
      </c>
      <c r="D22" s="397"/>
      <c r="E22" s="398"/>
      <c r="F22" s="399"/>
      <c r="G22" s="400"/>
      <c r="H22" s="184"/>
      <c r="I22" s="184"/>
      <c r="J22" s="184"/>
      <c r="K22" s="184"/>
      <c r="L22" s="185"/>
      <c r="M22" s="20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60" t="str">
        <f>C22</f>
        <v>TRUBKA TUHÁ PVC 25</v>
      </c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202"/>
      <c r="B23" s="169"/>
      <c r="C23" s="375"/>
      <c r="D23" s="376"/>
      <c r="E23" s="377"/>
      <c r="F23" s="378"/>
      <c r="G23" s="379"/>
      <c r="H23" s="184"/>
      <c r="I23" s="184"/>
      <c r="J23" s="184"/>
      <c r="K23" s="184"/>
      <c r="L23" s="185"/>
      <c r="M23" s="20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203">
        <v>6</v>
      </c>
      <c r="B24" s="168" t="s">
        <v>827</v>
      </c>
      <c r="C24" s="189" t="s">
        <v>828</v>
      </c>
      <c r="D24" s="171" t="s">
        <v>829</v>
      </c>
      <c r="E24" s="177">
        <v>15</v>
      </c>
      <c r="F24" s="186">
        <v>0</v>
      </c>
      <c r="G24" s="184">
        <f>ROUND(E24*F24,2)</f>
        <v>0</v>
      </c>
      <c r="H24" s="184">
        <v>21</v>
      </c>
      <c r="I24" s="184">
        <f>G24*(1+H24/100)</f>
        <v>0</v>
      </c>
      <c r="J24" s="184">
        <v>0</v>
      </c>
      <c r="K24" s="184">
        <f>ROUND(E24*J24,2)</f>
        <v>0</v>
      </c>
      <c r="L24" s="185"/>
      <c r="M24" s="205" t="s">
        <v>128</v>
      </c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129</v>
      </c>
      <c r="AF24" s="155"/>
      <c r="AG24" s="155"/>
      <c r="AH24" s="155"/>
      <c r="AI24" s="155"/>
      <c r="AJ24" s="155"/>
      <c r="AK24" s="155"/>
      <c r="AL24" s="155"/>
      <c r="AM24" s="155">
        <v>21</v>
      </c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202"/>
      <c r="B25" s="169"/>
      <c r="C25" s="396" t="s">
        <v>828</v>
      </c>
      <c r="D25" s="397"/>
      <c r="E25" s="398"/>
      <c r="F25" s="399"/>
      <c r="G25" s="400"/>
      <c r="H25" s="184"/>
      <c r="I25" s="184"/>
      <c r="J25" s="184"/>
      <c r="K25" s="184"/>
      <c r="L25" s="185"/>
      <c r="M25" s="20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60" t="str">
        <f>C25</f>
        <v>KRABICE S PRŮCHODKAMI A SVORKOVNICÍ 8102, IP 54, ACD</v>
      </c>
      <c r="BB25" s="155"/>
      <c r="BC25" s="155"/>
      <c r="BD25" s="155"/>
      <c r="BE25" s="155"/>
      <c r="BF25" s="155"/>
      <c r="BG25" s="155"/>
      <c r="BH25" s="155"/>
    </row>
    <row r="26" spans="1:60" outlineLevel="1" x14ac:dyDescent="0.2">
      <c r="A26" s="202"/>
      <c r="B26" s="169"/>
      <c r="C26" s="375"/>
      <c r="D26" s="376"/>
      <c r="E26" s="377"/>
      <c r="F26" s="378"/>
      <c r="G26" s="379"/>
      <c r="H26" s="184"/>
      <c r="I26" s="184"/>
      <c r="J26" s="184"/>
      <c r="K26" s="184"/>
      <c r="L26" s="185"/>
      <c r="M26" s="20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203">
        <v>7</v>
      </c>
      <c r="B27" s="168" t="s">
        <v>830</v>
      </c>
      <c r="C27" s="189" t="s">
        <v>831</v>
      </c>
      <c r="D27" s="171" t="s">
        <v>829</v>
      </c>
      <c r="E27" s="177">
        <v>25</v>
      </c>
      <c r="F27" s="186">
        <v>0</v>
      </c>
      <c r="G27" s="184">
        <f>ROUND(E27*F27,2)</f>
        <v>0</v>
      </c>
      <c r="H27" s="184">
        <v>21</v>
      </c>
      <c r="I27" s="184">
        <f>G27*(1+H27/100)</f>
        <v>0</v>
      </c>
      <c r="J27" s="184">
        <v>0</v>
      </c>
      <c r="K27" s="184">
        <f>ROUND(E27*J27,2)</f>
        <v>0</v>
      </c>
      <c r="L27" s="185"/>
      <c r="M27" s="205" t="s">
        <v>128</v>
      </c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129</v>
      </c>
      <c r="AF27" s="155"/>
      <c r="AG27" s="155"/>
      <c r="AH27" s="155"/>
      <c r="AI27" s="155"/>
      <c r="AJ27" s="155"/>
      <c r="AK27" s="155"/>
      <c r="AL27" s="155"/>
      <c r="AM27" s="155">
        <v>21</v>
      </c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202"/>
      <c r="B28" s="169"/>
      <c r="C28" s="396" t="s">
        <v>831</v>
      </c>
      <c r="D28" s="397"/>
      <c r="E28" s="398"/>
      <c r="F28" s="399"/>
      <c r="G28" s="400"/>
      <c r="H28" s="184"/>
      <c r="I28" s="184"/>
      <c r="J28" s="184"/>
      <c r="K28" s="184"/>
      <c r="L28" s="185"/>
      <c r="M28" s="20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60" t="str">
        <f>C28</f>
        <v>KRABICE S PRŮCHODKAMI A SVORKOVNICÍ 8111, IP 54, ACD</v>
      </c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202"/>
      <c r="B29" s="169"/>
      <c r="C29" s="375"/>
      <c r="D29" s="376"/>
      <c r="E29" s="377"/>
      <c r="F29" s="378"/>
      <c r="G29" s="379"/>
      <c r="H29" s="184"/>
      <c r="I29" s="184"/>
      <c r="J29" s="184"/>
      <c r="K29" s="184"/>
      <c r="L29" s="185"/>
      <c r="M29" s="20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203">
        <v>8</v>
      </c>
      <c r="B30" s="168" t="s">
        <v>832</v>
      </c>
      <c r="C30" s="189" t="s">
        <v>833</v>
      </c>
      <c r="D30" s="171" t="s">
        <v>829</v>
      </c>
      <c r="E30" s="177">
        <v>4</v>
      </c>
      <c r="F30" s="186">
        <v>0</v>
      </c>
      <c r="G30" s="184">
        <f>ROUND(E30*F30,2)</f>
        <v>0</v>
      </c>
      <c r="H30" s="184">
        <v>21</v>
      </c>
      <c r="I30" s="184">
        <f>G30*(1+H30/100)</f>
        <v>0</v>
      </c>
      <c r="J30" s="184">
        <v>0</v>
      </c>
      <c r="K30" s="184">
        <f>ROUND(E30*J30,2)</f>
        <v>0</v>
      </c>
      <c r="L30" s="185"/>
      <c r="M30" s="205" t="s">
        <v>128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129</v>
      </c>
      <c r="AF30" s="155"/>
      <c r="AG30" s="155"/>
      <c r="AH30" s="155"/>
      <c r="AI30" s="155"/>
      <c r="AJ30" s="155"/>
      <c r="AK30" s="155"/>
      <c r="AL30" s="155"/>
      <c r="AM30" s="155">
        <v>21</v>
      </c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202"/>
      <c r="B31" s="169"/>
      <c r="C31" s="396" t="s">
        <v>833</v>
      </c>
      <c r="D31" s="397"/>
      <c r="E31" s="398"/>
      <c r="F31" s="399"/>
      <c r="G31" s="400"/>
      <c r="H31" s="184"/>
      <c r="I31" s="184"/>
      <c r="J31" s="184"/>
      <c r="K31" s="184"/>
      <c r="L31" s="185"/>
      <c r="M31" s="20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60" t="str">
        <f>C31</f>
        <v>KRABICE S PRŮCHODKAMI A SVORKOVNICÍ 8118, IP 54, ACD</v>
      </c>
      <c r="BB31" s="155"/>
      <c r="BC31" s="155"/>
      <c r="BD31" s="155"/>
      <c r="BE31" s="155"/>
      <c r="BF31" s="155"/>
      <c r="BG31" s="155"/>
      <c r="BH31" s="155"/>
    </row>
    <row r="32" spans="1:60" outlineLevel="1" x14ac:dyDescent="0.2">
      <c r="A32" s="202"/>
      <c r="B32" s="169"/>
      <c r="C32" s="375"/>
      <c r="D32" s="376"/>
      <c r="E32" s="377"/>
      <c r="F32" s="378"/>
      <c r="G32" s="379"/>
      <c r="H32" s="184"/>
      <c r="I32" s="184"/>
      <c r="J32" s="184"/>
      <c r="K32" s="184"/>
      <c r="L32" s="185"/>
      <c r="M32" s="20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</row>
    <row r="33" spans="1:60" outlineLevel="1" x14ac:dyDescent="0.2">
      <c r="A33" s="203">
        <v>9</v>
      </c>
      <c r="B33" s="168" t="s">
        <v>834</v>
      </c>
      <c r="C33" s="189" t="s">
        <v>835</v>
      </c>
      <c r="D33" s="171" t="s">
        <v>829</v>
      </c>
      <c r="E33" s="177">
        <v>25</v>
      </c>
      <c r="F33" s="186">
        <v>0</v>
      </c>
      <c r="G33" s="184">
        <f>ROUND(E33*F33,2)</f>
        <v>0</v>
      </c>
      <c r="H33" s="184">
        <v>21</v>
      </c>
      <c r="I33" s="184">
        <f>G33*(1+H33/100)</f>
        <v>0</v>
      </c>
      <c r="J33" s="184">
        <v>0</v>
      </c>
      <c r="K33" s="184">
        <f>ROUND(E33*J33,2)</f>
        <v>0</v>
      </c>
      <c r="L33" s="185"/>
      <c r="M33" s="205" t="s">
        <v>128</v>
      </c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 t="s">
        <v>129</v>
      </c>
      <c r="AF33" s="155"/>
      <c r="AG33" s="155"/>
      <c r="AH33" s="155"/>
      <c r="AI33" s="155"/>
      <c r="AJ33" s="155"/>
      <c r="AK33" s="155"/>
      <c r="AL33" s="155"/>
      <c r="AM33" s="155">
        <v>21</v>
      </c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202"/>
      <c r="B34" s="169"/>
      <c r="C34" s="396" t="s">
        <v>835</v>
      </c>
      <c r="D34" s="397"/>
      <c r="E34" s="398"/>
      <c r="F34" s="399"/>
      <c r="G34" s="400"/>
      <c r="H34" s="184"/>
      <c r="I34" s="184"/>
      <c r="J34" s="184"/>
      <c r="K34" s="184"/>
      <c r="L34" s="185"/>
      <c r="M34" s="20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60" t="str">
        <f>C34</f>
        <v>KRABICE KEZ, DO ZATEPLENÍ</v>
      </c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202"/>
      <c r="B35" s="169"/>
      <c r="C35" s="375"/>
      <c r="D35" s="376"/>
      <c r="E35" s="377"/>
      <c r="F35" s="378"/>
      <c r="G35" s="379"/>
      <c r="H35" s="184"/>
      <c r="I35" s="184"/>
      <c r="J35" s="184"/>
      <c r="K35" s="184"/>
      <c r="L35" s="185"/>
      <c r="M35" s="20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 x14ac:dyDescent="0.2">
      <c r="A36" s="203">
        <v>10</v>
      </c>
      <c r="B36" s="168" t="s">
        <v>836</v>
      </c>
      <c r="C36" s="189" t="s">
        <v>837</v>
      </c>
      <c r="D36" s="171" t="s">
        <v>829</v>
      </c>
      <c r="E36" s="177">
        <v>55</v>
      </c>
      <c r="F36" s="186">
        <v>0</v>
      </c>
      <c r="G36" s="184">
        <f>ROUND(E36*F36,2)</f>
        <v>0</v>
      </c>
      <c r="H36" s="184">
        <v>21</v>
      </c>
      <c r="I36" s="184">
        <f>G36*(1+H36/100)</f>
        <v>0</v>
      </c>
      <c r="J36" s="184">
        <v>0</v>
      </c>
      <c r="K36" s="184">
        <f>ROUND(E36*J36,2)</f>
        <v>0</v>
      </c>
      <c r="L36" s="185"/>
      <c r="M36" s="205" t="s">
        <v>128</v>
      </c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 t="s">
        <v>129</v>
      </c>
      <c r="AF36" s="155"/>
      <c r="AG36" s="155"/>
      <c r="AH36" s="155"/>
      <c r="AI36" s="155"/>
      <c r="AJ36" s="155"/>
      <c r="AK36" s="155"/>
      <c r="AL36" s="155"/>
      <c r="AM36" s="155">
        <v>21</v>
      </c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 x14ac:dyDescent="0.2">
      <c r="A37" s="202"/>
      <c r="B37" s="169"/>
      <c r="C37" s="396" t="s">
        <v>837</v>
      </c>
      <c r="D37" s="397"/>
      <c r="E37" s="398"/>
      <c r="F37" s="399"/>
      <c r="G37" s="400"/>
      <c r="H37" s="184"/>
      <c r="I37" s="184"/>
      <c r="J37" s="184"/>
      <c r="K37" s="184"/>
      <c r="L37" s="185"/>
      <c r="M37" s="20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60" t="str">
        <f>C37</f>
        <v>MONTÁŽNÍ DESKA MDZ, DO ZATEPLENÍ</v>
      </c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202"/>
      <c r="B38" s="169"/>
      <c r="C38" s="375"/>
      <c r="D38" s="376"/>
      <c r="E38" s="377"/>
      <c r="F38" s="378"/>
      <c r="G38" s="379"/>
      <c r="H38" s="184"/>
      <c r="I38" s="184"/>
      <c r="J38" s="184"/>
      <c r="K38" s="184"/>
      <c r="L38" s="185"/>
      <c r="M38" s="20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203">
        <v>11</v>
      </c>
      <c r="B39" s="168" t="s">
        <v>838</v>
      </c>
      <c r="C39" s="189" t="s">
        <v>839</v>
      </c>
      <c r="D39" s="171" t="s">
        <v>818</v>
      </c>
      <c r="E39" s="177">
        <v>255</v>
      </c>
      <c r="F39" s="186">
        <v>0</v>
      </c>
      <c r="G39" s="184">
        <f>ROUND(E39*F39,2)</f>
        <v>0</v>
      </c>
      <c r="H39" s="184">
        <v>21</v>
      </c>
      <c r="I39" s="184">
        <f>G39*(1+H39/100)</f>
        <v>0</v>
      </c>
      <c r="J39" s="184">
        <v>0</v>
      </c>
      <c r="K39" s="184">
        <f>ROUND(E39*J39,2)</f>
        <v>0</v>
      </c>
      <c r="L39" s="185"/>
      <c r="M39" s="205" t="s">
        <v>128</v>
      </c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 t="s">
        <v>129</v>
      </c>
      <c r="AF39" s="155"/>
      <c r="AG39" s="155"/>
      <c r="AH39" s="155"/>
      <c r="AI39" s="155"/>
      <c r="AJ39" s="155"/>
      <c r="AK39" s="155"/>
      <c r="AL39" s="155"/>
      <c r="AM39" s="155">
        <v>21</v>
      </c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202"/>
      <c r="B40" s="169"/>
      <c r="C40" s="396" t="s">
        <v>839</v>
      </c>
      <c r="D40" s="397"/>
      <c r="E40" s="398"/>
      <c r="F40" s="399"/>
      <c r="G40" s="400"/>
      <c r="H40" s="184"/>
      <c r="I40" s="184"/>
      <c r="J40" s="184"/>
      <c r="K40" s="184"/>
      <c r="L40" s="185"/>
      <c r="M40" s="20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60" t="str">
        <f>C40</f>
        <v>KABEL CYKYJ 3x1,5</v>
      </c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202"/>
      <c r="B41" s="169"/>
      <c r="C41" s="375"/>
      <c r="D41" s="376"/>
      <c r="E41" s="377"/>
      <c r="F41" s="378"/>
      <c r="G41" s="379"/>
      <c r="H41" s="184"/>
      <c r="I41" s="184"/>
      <c r="J41" s="184"/>
      <c r="K41" s="184"/>
      <c r="L41" s="185"/>
      <c r="M41" s="20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203">
        <v>12</v>
      </c>
      <c r="B42" s="168" t="s">
        <v>840</v>
      </c>
      <c r="C42" s="189" t="s">
        <v>841</v>
      </c>
      <c r="D42" s="171" t="s">
        <v>818</v>
      </c>
      <c r="E42" s="177">
        <v>410</v>
      </c>
      <c r="F42" s="186">
        <v>0</v>
      </c>
      <c r="G42" s="184">
        <f>ROUND(E42*F42,2)</f>
        <v>0</v>
      </c>
      <c r="H42" s="184">
        <v>21</v>
      </c>
      <c r="I42" s="184">
        <f>G42*(1+H42/100)</f>
        <v>0</v>
      </c>
      <c r="J42" s="184">
        <v>0</v>
      </c>
      <c r="K42" s="184">
        <f>ROUND(E42*J42,2)</f>
        <v>0</v>
      </c>
      <c r="L42" s="185"/>
      <c r="M42" s="205" t="s">
        <v>128</v>
      </c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 t="s">
        <v>129</v>
      </c>
      <c r="AF42" s="155"/>
      <c r="AG42" s="155"/>
      <c r="AH42" s="155"/>
      <c r="AI42" s="155"/>
      <c r="AJ42" s="155"/>
      <c r="AK42" s="155"/>
      <c r="AL42" s="155"/>
      <c r="AM42" s="155">
        <v>21</v>
      </c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202"/>
      <c r="B43" s="169"/>
      <c r="C43" s="396" t="s">
        <v>841</v>
      </c>
      <c r="D43" s="397"/>
      <c r="E43" s="398"/>
      <c r="F43" s="399"/>
      <c r="G43" s="400"/>
      <c r="H43" s="184"/>
      <c r="I43" s="184"/>
      <c r="J43" s="184"/>
      <c r="K43" s="184"/>
      <c r="L43" s="185"/>
      <c r="M43" s="20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60" t="str">
        <f>C43</f>
        <v>KABEL CYKYJ 5x2,5</v>
      </c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202"/>
      <c r="B44" s="169"/>
      <c r="C44" s="375"/>
      <c r="D44" s="376"/>
      <c r="E44" s="377"/>
      <c r="F44" s="378"/>
      <c r="G44" s="379"/>
      <c r="H44" s="184"/>
      <c r="I44" s="184"/>
      <c r="J44" s="184"/>
      <c r="K44" s="184"/>
      <c r="L44" s="185"/>
      <c r="M44" s="20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203">
        <v>13</v>
      </c>
      <c r="B45" s="168" t="s">
        <v>842</v>
      </c>
      <c r="C45" s="189" t="s">
        <v>843</v>
      </c>
      <c r="D45" s="171" t="s">
        <v>818</v>
      </c>
      <c r="E45" s="177">
        <v>380</v>
      </c>
      <c r="F45" s="186">
        <v>0</v>
      </c>
      <c r="G45" s="184">
        <f>ROUND(E45*F45,2)</f>
        <v>0</v>
      </c>
      <c r="H45" s="184">
        <v>21</v>
      </c>
      <c r="I45" s="184">
        <f>G45*(1+H45/100)</f>
        <v>0</v>
      </c>
      <c r="J45" s="184">
        <v>0</v>
      </c>
      <c r="K45" s="184">
        <f>ROUND(E45*J45,2)</f>
        <v>0</v>
      </c>
      <c r="L45" s="185"/>
      <c r="M45" s="205" t="s">
        <v>128</v>
      </c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 t="s">
        <v>129</v>
      </c>
      <c r="AF45" s="155"/>
      <c r="AG45" s="155"/>
      <c r="AH45" s="155"/>
      <c r="AI45" s="155"/>
      <c r="AJ45" s="155"/>
      <c r="AK45" s="155"/>
      <c r="AL45" s="155"/>
      <c r="AM45" s="155">
        <v>21</v>
      </c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 x14ac:dyDescent="0.2">
      <c r="A46" s="202"/>
      <c r="B46" s="169"/>
      <c r="C46" s="396" t="s">
        <v>843</v>
      </c>
      <c r="D46" s="397"/>
      <c r="E46" s="398"/>
      <c r="F46" s="399"/>
      <c r="G46" s="400"/>
      <c r="H46" s="184"/>
      <c r="I46" s="184"/>
      <c r="J46" s="184"/>
      <c r="K46" s="184"/>
      <c r="L46" s="185"/>
      <c r="M46" s="20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60" t="str">
        <f>C46</f>
        <v>KABEL CYKYO 3x1,5</v>
      </c>
      <c r="BB46" s="155"/>
      <c r="BC46" s="155"/>
      <c r="BD46" s="155"/>
      <c r="BE46" s="155"/>
      <c r="BF46" s="155"/>
      <c r="BG46" s="155"/>
      <c r="BH46" s="155"/>
    </row>
    <row r="47" spans="1:60" outlineLevel="1" x14ac:dyDescent="0.2">
      <c r="A47" s="202"/>
      <c r="B47" s="169"/>
      <c r="C47" s="375"/>
      <c r="D47" s="376"/>
      <c r="E47" s="377"/>
      <c r="F47" s="378"/>
      <c r="G47" s="379"/>
      <c r="H47" s="184"/>
      <c r="I47" s="184"/>
      <c r="J47" s="184"/>
      <c r="K47" s="184"/>
      <c r="L47" s="185"/>
      <c r="M47" s="20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203">
        <v>14</v>
      </c>
      <c r="B48" s="168" t="s">
        <v>844</v>
      </c>
      <c r="C48" s="189" t="s">
        <v>845</v>
      </c>
      <c r="D48" s="171" t="s">
        <v>818</v>
      </c>
      <c r="E48" s="177">
        <v>250</v>
      </c>
      <c r="F48" s="186">
        <v>0</v>
      </c>
      <c r="G48" s="184">
        <f>ROUND(E48*F48,2)</f>
        <v>0</v>
      </c>
      <c r="H48" s="184">
        <v>21</v>
      </c>
      <c r="I48" s="184">
        <f>G48*(1+H48/100)</f>
        <v>0</v>
      </c>
      <c r="J48" s="184">
        <v>0</v>
      </c>
      <c r="K48" s="184">
        <f>ROUND(E48*J48,2)</f>
        <v>0</v>
      </c>
      <c r="L48" s="185"/>
      <c r="M48" s="205" t="s">
        <v>128</v>
      </c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 t="s">
        <v>129</v>
      </c>
      <c r="AF48" s="155"/>
      <c r="AG48" s="155"/>
      <c r="AH48" s="155"/>
      <c r="AI48" s="155"/>
      <c r="AJ48" s="155"/>
      <c r="AK48" s="155"/>
      <c r="AL48" s="155"/>
      <c r="AM48" s="155">
        <v>21</v>
      </c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outlineLevel="1" x14ac:dyDescent="0.2">
      <c r="A49" s="202"/>
      <c r="B49" s="169"/>
      <c r="C49" s="396" t="s">
        <v>845</v>
      </c>
      <c r="D49" s="397"/>
      <c r="E49" s="398"/>
      <c r="F49" s="399"/>
      <c r="G49" s="400"/>
      <c r="H49" s="184"/>
      <c r="I49" s="184"/>
      <c r="J49" s="184"/>
      <c r="K49" s="184"/>
      <c r="L49" s="185"/>
      <c r="M49" s="20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60" t="str">
        <f>C49</f>
        <v>KABEL CYKYO 5x1,5</v>
      </c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202"/>
      <c r="B50" s="169"/>
      <c r="C50" s="375"/>
      <c r="D50" s="376"/>
      <c r="E50" s="377"/>
      <c r="F50" s="378"/>
      <c r="G50" s="379"/>
      <c r="H50" s="184"/>
      <c r="I50" s="184"/>
      <c r="J50" s="184"/>
      <c r="K50" s="184"/>
      <c r="L50" s="185"/>
      <c r="M50" s="20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outlineLevel="1" x14ac:dyDescent="0.2">
      <c r="A51" s="203">
        <v>15</v>
      </c>
      <c r="B51" s="168" t="s">
        <v>846</v>
      </c>
      <c r="C51" s="189" t="s">
        <v>847</v>
      </c>
      <c r="D51" s="171" t="s">
        <v>829</v>
      </c>
      <c r="E51" s="177">
        <v>3</v>
      </c>
      <c r="F51" s="186">
        <v>0</v>
      </c>
      <c r="G51" s="184">
        <f>ROUND(E51*F51,2)</f>
        <v>0</v>
      </c>
      <c r="H51" s="184">
        <v>21</v>
      </c>
      <c r="I51" s="184">
        <f>G51*(1+H51/100)</f>
        <v>0</v>
      </c>
      <c r="J51" s="184">
        <v>0</v>
      </c>
      <c r="K51" s="184">
        <f>ROUND(E51*J51,2)</f>
        <v>0</v>
      </c>
      <c r="L51" s="185"/>
      <c r="M51" s="205" t="s">
        <v>128</v>
      </c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 t="s">
        <v>129</v>
      </c>
      <c r="AF51" s="155"/>
      <c r="AG51" s="155"/>
      <c r="AH51" s="155"/>
      <c r="AI51" s="155"/>
      <c r="AJ51" s="155"/>
      <c r="AK51" s="155"/>
      <c r="AL51" s="155"/>
      <c r="AM51" s="155">
        <v>21</v>
      </c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</row>
    <row r="52" spans="1:60" outlineLevel="1" x14ac:dyDescent="0.2">
      <c r="A52" s="202"/>
      <c r="B52" s="169"/>
      <c r="C52" s="396" t="s">
        <v>847</v>
      </c>
      <c r="D52" s="397"/>
      <c r="E52" s="398"/>
      <c r="F52" s="399"/>
      <c r="G52" s="400"/>
      <c r="H52" s="184"/>
      <c r="I52" s="184"/>
      <c r="J52" s="184"/>
      <c r="K52" s="184"/>
      <c r="L52" s="185"/>
      <c r="M52" s="20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60" t="str">
        <f>C52</f>
        <v>VYPÍNAČ č.1, 250 V, 10 A, IP 54, NA POVRCH</v>
      </c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202"/>
      <c r="B53" s="169"/>
      <c r="C53" s="375"/>
      <c r="D53" s="376"/>
      <c r="E53" s="377"/>
      <c r="F53" s="378"/>
      <c r="G53" s="379"/>
      <c r="H53" s="184"/>
      <c r="I53" s="184"/>
      <c r="J53" s="184"/>
      <c r="K53" s="184"/>
      <c r="L53" s="185"/>
      <c r="M53" s="20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203">
        <v>16</v>
      </c>
      <c r="B54" s="168" t="s">
        <v>848</v>
      </c>
      <c r="C54" s="189" t="s">
        <v>849</v>
      </c>
      <c r="D54" s="171" t="s">
        <v>829</v>
      </c>
      <c r="E54" s="177">
        <v>6</v>
      </c>
      <c r="F54" s="186">
        <v>0</v>
      </c>
      <c r="G54" s="184">
        <f>ROUND(E54*F54,2)</f>
        <v>0</v>
      </c>
      <c r="H54" s="184">
        <v>21</v>
      </c>
      <c r="I54" s="184">
        <f>G54*(1+H54/100)</f>
        <v>0</v>
      </c>
      <c r="J54" s="184">
        <v>0</v>
      </c>
      <c r="K54" s="184">
        <f>ROUND(E54*J54,2)</f>
        <v>0</v>
      </c>
      <c r="L54" s="185"/>
      <c r="M54" s="205" t="s">
        <v>128</v>
      </c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 t="s">
        <v>129</v>
      </c>
      <c r="AF54" s="155"/>
      <c r="AG54" s="155"/>
      <c r="AH54" s="155"/>
      <c r="AI54" s="155"/>
      <c r="AJ54" s="155"/>
      <c r="AK54" s="155"/>
      <c r="AL54" s="155"/>
      <c r="AM54" s="155">
        <v>21</v>
      </c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202"/>
      <c r="B55" s="169"/>
      <c r="C55" s="396" t="s">
        <v>849</v>
      </c>
      <c r="D55" s="397"/>
      <c r="E55" s="398"/>
      <c r="F55" s="399"/>
      <c r="G55" s="400"/>
      <c r="H55" s="184"/>
      <c r="I55" s="184"/>
      <c r="J55" s="184"/>
      <c r="K55" s="184"/>
      <c r="L55" s="185"/>
      <c r="M55" s="20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60" t="str">
        <f>C55</f>
        <v>VYPÍNAČ č.6, 250 V, 10 A, IP 54, NA POVRCH</v>
      </c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202"/>
      <c r="B56" s="169"/>
      <c r="C56" s="375"/>
      <c r="D56" s="376"/>
      <c r="E56" s="377"/>
      <c r="F56" s="378"/>
      <c r="G56" s="379"/>
      <c r="H56" s="184"/>
      <c r="I56" s="184"/>
      <c r="J56" s="184"/>
      <c r="K56" s="184"/>
      <c r="L56" s="185"/>
      <c r="M56" s="20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203">
        <v>17</v>
      </c>
      <c r="B57" s="168" t="s">
        <v>850</v>
      </c>
      <c r="C57" s="189" t="s">
        <v>851</v>
      </c>
      <c r="D57" s="171" t="s">
        <v>829</v>
      </c>
      <c r="E57" s="177">
        <v>2</v>
      </c>
      <c r="F57" s="186">
        <v>0</v>
      </c>
      <c r="G57" s="184">
        <f>ROUND(E57*F57,2)</f>
        <v>0</v>
      </c>
      <c r="H57" s="184">
        <v>21</v>
      </c>
      <c r="I57" s="184">
        <f>G57*(1+H57/100)</f>
        <v>0</v>
      </c>
      <c r="J57" s="184">
        <v>0</v>
      </c>
      <c r="K57" s="184">
        <f>ROUND(E57*J57,2)</f>
        <v>0</v>
      </c>
      <c r="L57" s="185"/>
      <c r="M57" s="205" t="s">
        <v>128</v>
      </c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 t="s">
        <v>129</v>
      </c>
      <c r="AF57" s="155"/>
      <c r="AG57" s="155"/>
      <c r="AH57" s="155"/>
      <c r="AI57" s="155"/>
      <c r="AJ57" s="155"/>
      <c r="AK57" s="155"/>
      <c r="AL57" s="155"/>
      <c r="AM57" s="155">
        <v>21</v>
      </c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202"/>
      <c r="B58" s="169"/>
      <c r="C58" s="396" t="s">
        <v>851</v>
      </c>
      <c r="D58" s="397"/>
      <c r="E58" s="398"/>
      <c r="F58" s="399"/>
      <c r="G58" s="400"/>
      <c r="H58" s="184"/>
      <c r="I58" s="184"/>
      <c r="J58" s="184"/>
      <c r="K58" s="184"/>
      <c r="L58" s="185"/>
      <c r="M58" s="20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60" t="str">
        <f>C58</f>
        <v>VYPÍNAČ č.7, 250 V, 10 A, IP 54, NA POVRCH</v>
      </c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202"/>
      <c r="B59" s="169"/>
      <c r="C59" s="375"/>
      <c r="D59" s="376"/>
      <c r="E59" s="377"/>
      <c r="F59" s="378"/>
      <c r="G59" s="379"/>
      <c r="H59" s="184"/>
      <c r="I59" s="184"/>
      <c r="J59" s="184"/>
      <c r="K59" s="184"/>
      <c r="L59" s="185"/>
      <c r="M59" s="20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203">
        <v>18</v>
      </c>
      <c r="B60" s="168" t="s">
        <v>852</v>
      </c>
      <c r="C60" s="189" t="s">
        <v>853</v>
      </c>
      <c r="D60" s="171" t="s">
        <v>829</v>
      </c>
      <c r="E60" s="177">
        <v>2</v>
      </c>
      <c r="F60" s="186">
        <v>0</v>
      </c>
      <c r="G60" s="184">
        <f>ROUND(E60*F60,2)</f>
        <v>0</v>
      </c>
      <c r="H60" s="184">
        <v>21</v>
      </c>
      <c r="I60" s="184">
        <f>G60*(1+H60/100)</f>
        <v>0</v>
      </c>
      <c r="J60" s="184">
        <v>0</v>
      </c>
      <c r="K60" s="184">
        <f>ROUND(E60*J60,2)</f>
        <v>0</v>
      </c>
      <c r="L60" s="185"/>
      <c r="M60" s="205" t="s">
        <v>128</v>
      </c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129</v>
      </c>
      <c r="AF60" s="155"/>
      <c r="AG60" s="155"/>
      <c r="AH60" s="155"/>
      <c r="AI60" s="155"/>
      <c r="AJ60" s="155"/>
      <c r="AK60" s="155"/>
      <c r="AL60" s="155"/>
      <c r="AM60" s="155">
        <v>21</v>
      </c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202"/>
      <c r="B61" s="169"/>
      <c r="C61" s="396" t="s">
        <v>982</v>
      </c>
      <c r="D61" s="397"/>
      <c r="E61" s="398"/>
      <c r="F61" s="399"/>
      <c r="G61" s="400"/>
      <c r="H61" s="184"/>
      <c r="I61" s="184"/>
      <c r="J61" s="184"/>
      <c r="K61" s="184"/>
      <c r="L61" s="185"/>
      <c r="M61" s="20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60" t="str">
        <f>C61</f>
        <v>SNÍMAČ POHYBU STROPNÍ 360 st, IP 44, 10 AX, 250 V,</v>
      </c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202"/>
      <c r="B62" s="169"/>
      <c r="C62" s="396" t="s">
        <v>854</v>
      </c>
      <c r="D62" s="397"/>
      <c r="E62" s="398"/>
      <c r="F62" s="399"/>
      <c r="G62" s="400"/>
      <c r="H62" s="184"/>
      <c r="I62" s="184"/>
      <c r="J62" s="184"/>
      <c r="K62" s="184"/>
      <c r="L62" s="185"/>
      <c r="M62" s="20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60" t="str">
        <f>C62</f>
        <v>IR DÁLKOVÉ NASTAVENÍ</v>
      </c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202"/>
      <c r="B63" s="169"/>
      <c r="C63" s="375"/>
      <c r="D63" s="376"/>
      <c r="E63" s="377"/>
      <c r="F63" s="378"/>
      <c r="G63" s="379"/>
      <c r="H63" s="184"/>
      <c r="I63" s="184"/>
      <c r="J63" s="184"/>
      <c r="K63" s="184"/>
      <c r="L63" s="185"/>
      <c r="M63" s="20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outlineLevel="1" x14ac:dyDescent="0.2">
      <c r="A64" s="203">
        <v>19</v>
      </c>
      <c r="B64" s="168" t="s">
        <v>855</v>
      </c>
      <c r="C64" s="189" t="s">
        <v>856</v>
      </c>
      <c r="D64" s="171" t="s">
        <v>829</v>
      </c>
      <c r="E64" s="177">
        <v>1</v>
      </c>
      <c r="F64" s="186">
        <v>0</v>
      </c>
      <c r="G64" s="184">
        <f>ROUND(E64*F64,2)</f>
        <v>0</v>
      </c>
      <c r="H64" s="184">
        <v>21</v>
      </c>
      <c r="I64" s="184">
        <f>G64*(1+H64/100)</f>
        <v>0</v>
      </c>
      <c r="J64" s="184">
        <v>0</v>
      </c>
      <c r="K64" s="184">
        <f>ROUND(E64*J64,2)</f>
        <v>0</v>
      </c>
      <c r="L64" s="185"/>
      <c r="M64" s="205" t="s">
        <v>128</v>
      </c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 t="s">
        <v>129</v>
      </c>
      <c r="AF64" s="155"/>
      <c r="AG64" s="155"/>
      <c r="AH64" s="155"/>
      <c r="AI64" s="155"/>
      <c r="AJ64" s="155"/>
      <c r="AK64" s="155"/>
      <c r="AL64" s="155"/>
      <c r="AM64" s="155">
        <v>21</v>
      </c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202"/>
      <c r="B65" s="169"/>
      <c r="C65" s="396" t="s">
        <v>856</v>
      </c>
      <c r="D65" s="397"/>
      <c r="E65" s="398"/>
      <c r="F65" s="399"/>
      <c r="G65" s="400"/>
      <c r="H65" s="184"/>
      <c r="I65" s="184"/>
      <c r="J65" s="184"/>
      <c r="K65" s="184"/>
      <c r="L65" s="185"/>
      <c r="M65" s="20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60" t="str">
        <f>C65</f>
        <v>PŘEPĚŤOVÁ OCHRANA T1+T2 (B+C), TNC, 3 PÓL, 25 kA</v>
      </c>
      <c r="BB65" s="155"/>
      <c r="BC65" s="155"/>
      <c r="BD65" s="155"/>
      <c r="BE65" s="155"/>
      <c r="BF65" s="155"/>
      <c r="BG65" s="155"/>
      <c r="BH65" s="155"/>
    </row>
    <row r="66" spans="1:60" outlineLevel="1" x14ac:dyDescent="0.2">
      <c r="A66" s="202"/>
      <c r="B66" s="169"/>
      <c r="C66" s="375"/>
      <c r="D66" s="376"/>
      <c r="E66" s="377"/>
      <c r="F66" s="378"/>
      <c r="G66" s="379"/>
      <c r="H66" s="184"/>
      <c r="I66" s="184"/>
      <c r="J66" s="184"/>
      <c r="K66" s="184"/>
      <c r="L66" s="185"/>
      <c r="M66" s="20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</row>
    <row r="67" spans="1:60" outlineLevel="1" x14ac:dyDescent="0.2">
      <c r="A67" s="203">
        <v>20</v>
      </c>
      <c r="B67" s="168" t="s">
        <v>857</v>
      </c>
      <c r="C67" s="189" t="s">
        <v>858</v>
      </c>
      <c r="D67" s="171" t="s">
        <v>859</v>
      </c>
      <c r="E67" s="177">
        <v>0.7</v>
      </c>
      <c r="F67" s="186">
        <v>0</v>
      </c>
      <c r="G67" s="184">
        <f>ROUND(E67*F67,2)</f>
        <v>0</v>
      </c>
      <c r="H67" s="184">
        <v>21</v>
      </c>
      <c r="I67" s="184">
        <f>G67*(1+H67/100)</f>
        <v>0</v>
      </c>
      <c r="J67" s="184">
        <v>0</v>
      </c>
      <c r="K67" s="184">
        <f>ROUND(E67*J67,2)</f>
        <v>0</v>
      </c>
      <c r="L67" s="185"/>
      <c r="M67" s="205" t="s">
        <v>128</v>
      </c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 t="s">
        <v>129</v>
      </c>
      <c r="AF67" s="155"/>
      <c r="AG67" s="155"/>
      <c r="AH67" s="155"/>
      <c r="AI67" s="155"/>
      <c r="AJ67" s="155"/>
      <c r="AK67" s="155"/>
      <c r="AL67" s="155"/>
      <c r="AM67" s="155">
        <v>21</v>
      </c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202"/>
      <c r="B68" s="169"/>
      <c r="C68" s="396" t="s">
        <v>858</v>
      </c>
      <c r="D68" s="397"/>
      <c r="E68" s="398"/>
      <c r="F68" s="399"/>
      <c r="G68" s="400"/>
      <c r="H68" s="184"/>
      <c r="I68" s="184"/>
      <c r="J68" s="184"/>
      <c r="K68" s="184"/>
      <c r="L68" s="185"/>
      <c r="M68" s="20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60" t="str">
        <f>C68</f>
        <v>POŽÁRNÍ UCPÁVKA EI 60 DP1</v>
      </c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202"/>
      <c r="B69" s="169"/>
      <c r="C69" s="375"/>
      <c r="D69" s="376"/>
      <c r="E69" s="377"/>
      <c r="F69" s="378"/>
      <c r="G69" s="379"/>
      <c r="H69" s="184"/>
      <c r="I69" s="184"/>
      <c r="J69" s="184"/>
      <c r="K69" s="184"/>
      <c r="L69" s="185"/>
      <c r="M69" s="20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203">
        <v>21</v>
      </c>
      <c r="B70" s="168" t="s">
        <v>860</v>
      </c>
      <c r="C70" s="189" t="s">
        <v>861</v>
      </c>
      <c r="D70" s="171" t="s">
        <v>829</v>
      </c>
      <c r="E70" s="177">
        <v>1</v>
      </c>
      <c r="F70" s="186">
        <v>0</v>
      </c>
      <c r="G70" s="184">
        <f>ROUND(E70*F70,2)</f>
        <v>0</v>
      </c>
      <c r="H70" s="184">
        <v>21</v>
      </c>
      <c r="I70" s="184">
        <f>G70*(1+H70/100)</f>
        <v>0</v>
      </c>
      <c r="J70" s="184">
        <v>0</v>
      </c>
      <c r="K70" s="184">
        <f>ROUND(E70*J70,2)</f>
        <v>0</v>
      </c>
      <c r="L70" s="185"/>
      <c r="M70" s="205" t="s">
        <v>128</v>
      </c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 t="s">
        <v>129</v>
      </c>
      <c r="AF70" s="155"/>
      <c r="AG70" s="155"/>
      <c r="AH70" s="155"/>
      <c r="AI70" s="155"/>
      <c r="AJ70" s="155"/>
      <c r="AK70" s="155"/>
      <c r="AL70" s="155"/>
      <c r="AM70" s="155">
        <v>21</v>
      </c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outlineLevel="1" x14ac:dyDescent="0.2">
      <c r="A71" s="202"/>
      <c r="B71" s="169"/>
      <c r="C71" s="396" t="s">
        <v>861</v>
      </c>
      <c r="D71" s="397"/>
      <c r="E71" s="398"/>
      <c r="F71" s="399"/>
      <c r="G71" s="400"/>
      <c r="H71" s="184"/>
      <c r="I71" s="184"/>
      <c r="J71" s="184"/>
      <c r="K71" s="184"/>
      <c r="L71" s="185"/>
      <c r="M71" s="20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60" t="str">
        <f>C71</f>
        <v>PODRUŽNÝ MATERIÁL</v>
      </c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202"/>
      <c r="B72" s="169"/>
      <c r="C72" s="375"/>
      <c r="D72" s="376"/>
      <c r="E72" s="377"/>
      <c r="F72" s="378"/>
      <c r="G72" s="379"/>
      <c r="H72" s="184"/>
      <c r="I72" s="184"/>
      <c r="J72" s="184"/>
      <c r="K72" s="184"/>
      <c r="L72" s="185"/>
      <c r="M72" s="20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x14ac:dyDescent="0.2">
      <c r="A73" s="201" t="s">
        <v>1122</v>
      </c>
      <c r="B73" s="167" t="s">
        <v>1083</v>
      </c>
      <c r="C73" s="188" t="s">
        <v>1084</v>
      </c>
      <c r="D73" s="170"/>
      <c r="E73" s="176"/>
      <c r="F73" s="380">
        <f>SUM(G74:G92)</f>
        <v>0</v>
      </c>
      <c r="G73" s="381"/>
      <c r="H73" s="182"/>
      <c r="I73" s="182">
        <f>SUM(I74:I92)</f>
        <v>0</v>
      </c>
      <c r="J73" s="182"/>
      <c r="K73" s="182">
        <f>SUM(K74:K92)</f>
        <v>0</v>
      </c>
      <c r="L73" s="183"/>
      <c r="M73" s="204"/>
      <c r="AE73" t="s">
        <v>1123</v>
      </c>
    </row>
    <row r="74" spans="1:60" outlineLevel="1" x14ac:dyDescent="0.2">
      <c r="A74" s="203">
        <v>22</v>
      </c>
      <c r="B74" s="168" t="s">
        <v>862</v>
      </c>
      <c r="C74" s="189" t="s">
        <v>863</v>
      </c>
      <c r="D74" s="171" t="s">
        <v>829</v>
      </c>
      <c r="E74" s="177">
        <v>1</v>
      </c>
      <c r="F74" s="186">
        <v>0</v>
      </c>
      <c r="G74" s="184">
        <f>ROUND(E74*F74,2)</f>
        <v>0</v>
      </c>
      <c r="H74" s="184">
        <v>21</v>
      </c>
      <c r="I74" s="184">
        <f>G74*(1+H74/100)</f>
        <v>0</v>
      </c>
      <c r="J74" s="184">
        <v>0</v>
      </c>
      <c r="K74" s="184">
        <f>ROUND(E74*J74,2)</f>
        <v>0</v>
      </c>
      <c r="L74" s="185"/>
      <c r="M74" s="205" t="s">
        <v>128</v>
      </c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129</v>
      </c>
      <c r="AF74" s="155"/>
      <c r="AG74" s="155"/>
      <c r="AH74" s="155"/>
      <c r="AI74" s="155"/>
      <c r="AJ74" s="155"/>
      <c r="AK74" s="155"/>
      <c r="AL74" s="155"/>
      <c r="AM74" s="155">
        <v>21</v>
      </c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202"/>
      <c r="B75" s="169"/>
      <c r="C75" s="396" t="s">
        <v>863</v>
      </c>
      <c r="D75" s="397"/>
      <c r="E75" s="398"/>
      <c r="F75" s="399"/>
      <c r="G75" s="400"/>
      <c r="H75" s="184"/>
      <c r="I75" s="184"/>
      <c r="J75" s="184"/>
      <c r="K75" s="184"/>
      <c r="L75" s="185"/>
      <c r="M75" s="20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60" t="str">
        <f>C75</f>
        <v>JISTIČ LSN 6B/1</v>
      </c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202"/>
      <c r="B76" s="169"/>
      <c r="C76" s="375"/>
      <c r="D76" s="376"/>
      <c r="E76" s="377"/>
      <c r="F76" s="378"/>
      <c r="G76" s="379"/>
      <c r="H76" s="184"/>
      <c r="I76" s="184"/>
      <c r="J76" s="184"/>
      <c r="K76" s="184"/>
      <c r="L76" s="185"/>
      <c r="M76" s="20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outlineLevel="1" x14ac:dyDescent="0.2">
      <c r="A77" s="203">
        <v>23</v>
      </c>
      <c r="B77" s="168" t="s">
        <v>864</v>
      </c>
      <c r="C77" s="189" t="s">
        <v>865</v>
      </c>
      <c r="D77" s="171" t="s">
        <v>829</v>
      </c>
      <c r="E77" s="177">
        <v>1</v>
      </c>
      <c r="F77" s="186">
        <v>0</v>
      </c>
      <c r="G77" s="184">
        <f>ROUND(E77*F77,2)</f>
        <v>0</v>
      </c>
      <c r="H77" s="184">
        <v>21</v>
      </c>
      <c r="I77" s="184">
        <f>G77*(1+H77/100)</f>
        <v>0</v>
      </c>
      <c r="J77" s="184">
        <v>0</v>
      </c>
      <c r="K77" s="184">
        <f>ROUND(E77*J77,2)</f>
        <v>0</v>
      </c>
      <c r="L77" s="185"/>
      <c r="M77" s="205" t="s">
        <v>128</v>
      </c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 t="s">
        <v>129</v>
      </c>
      <c r="AF77" s="155"/>
      <c r="AG77" s="155"/>
      <c r="AH77" s="155"/>
      <c r="AI77" s="155"/>
      <c r="AJ77" s="155"/>
      <c r="AK77" s="155"/>
      <c r="AL77" s="155"/>
      <c r="AM77" s="155">
        <v>21</v>
      </c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202"/>
      <c r="B78" s="169"/>
      <c r="C78" s="396" t="s">
        <v>865</v>
      </c>
      <c r="D78" s="397"/>
      <c r="E78" s="398"/>
      <c r="F78" s="399"/>
      <c r="G78" s="400"/>
      <c r="H78" s="184"/>
      <c r="I78" s="184"/>
      <c r="J78" s="184"/>
      <c r="K78" s="184"/>
      <c r="L78" s="185"/>
      <c r="M78" s="20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60" t="str">
        <f>C78</f>
        <v>JISTIČ LSN 10C/3</v>
      </c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202"/>
      <c r="B79" s="169"/>
      <c r="C79" s="375"/>
      <c r="D79" s="376"/>
      <c r="E79" s="377"/>
      <c r="F79" s="378"/>
      <c r="G79" s="379"/>
      <c r="H79" s="184"/>
      <c r="I79" s="184"/>
      <c r="J79" s="184"/>
      <c r="K79" s="184"/>
      <c r="L79" s="185"/>
      <c r="M79" s="20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outlineLevel="1" x14ac:dyDescent="0.2">
      <c r="A80" s="203">
        <v>24</v>
      </c>
      <c r="B80" s="168" t="s">
        <v>866</v>
      </c>
      <c r="C80" s="189" t="s">
        <v>867</v>
      </c>
      <c r="D80" s="171" t="s">
        <v>829</v>
      </c>
      <c r="E80" s="177">
        <v>1</v>
      </c>
      <c r="F80" s="186">
        <v>0</v>
      </c>
      <c r="G80" s="184">
        <f>ROUND(E80*F80,2)</f>
        <v>0</v>
      </c>
      <c r="H80" s="184">
        <v>21</v>
      </c>
      <c r="I80" s="184">
        <f>G80*(1+H80/100)</f>
        <v>0</v>
      </c>
      <c r="J80" s="184">
        <v>0</v>
      </c>
      <c r="K80" s="184">
        <f>ROUND(E80*J80,2)</f>
        <v>0</v>
      </c>
      <c r="L80" s="185"/>
      <c r="M80" s="205" t="s">
        <v>128</v>
      </c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 t="s">
        <v>129</v>
      </c>
      <c r="AF80" s="155"/>
      <c r="AG80" s="155"/>
      <c r="AH80" s="155"/>
      <c r="AI80" s="155"/>
      <c r="AJ80" s="155"/>
      <c r="AK80" s="155"/>
      <c r="AL80" s="155"/>
      <c r="AM80" s="155">
        <v>21</v>
      </c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202"/>
      <c r="B81" s="169"/>
      <c r="C81" s="396" t="s">
        <v>867</v>
      </c>
      <c r="D81" s="397"/>
      <c r="E81" s="398"/>
      <c r="F81" s="399"/>
      <c r="G81" s="400"/>
      <c r="H81" s="184"/>
      <c r="I81" s="184"/>
      <c r="J81" s="184"/>
      <c r="K81" s="184"/>
      <c r="L81" s="185"/>
      <c r="M81" s="20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60" t="str">
        <f>C81</f>
        <v>STYKAČ RSI 25-40, A230</v>
      </c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202"/>
      <c r="B82" s="169"/>
      <c r="C82" s="375"/>
      <c r="D82" s="376"/>
      <c r="E82" s="377"/>
      <c r="F82" s="378"/>
      <c r="G82" s="379"/>
      <c r="H82" s="184"/>
      <c r="I82" s="184"/>
      <c r="J82" s="184"/>
      <c r="K82" s="184"/>
      <c r="L82" s="185"/>
      <c r="M82" s="20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ht="22.5" outlineLevel="1" x14ac:dyDescent="0.2">
      <c r="A83" s="203">
        <v>25</v>
      </c>
      <c r="B83" s="168" t="s">
        <v>868</v>
      </c>
      <c r="C83" s="189" t="s">
        <v>869</v>
      </c>
      <c r="D83" s="171" t="s">
        <v>829</v>
      </c>
      <c r="E83" s="177">
        <v>1</v>
      </c>
      <c r="F83" s="186">
        <v>0</v>
      </c>
      <c r="G83" s="184">
        <f>ROUND(E83*F83,2)</f>
        <v>0</v>
      </c>
      <c r="H83" s="184">
        <v>21</v>
      </c>
      <c r="I83" s="184">
        <f>G83*(1+H83/100)</f>
        <v>0</v>
      </c>
      <c r="J83" s="184">
        <v>0</v>
      </c>
      <c r="K83" s="184">
        <f>ROUND(E83*J83,2)</f>
        <v>0</v>
      </c>
      <c r="L83" s="185"/>
      <c r="M83" s="205" t="s">
        <v>128</v>
      </c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 t="s">
        <v>129</v>
      </c>
      <c r="AF83" s="155"/>
      <c r="AG83" s="155"/>
      <c r="AH83" s="155"/>
      <c r="AI83" s="155"/>
      <c r="AJ83" s="155"/>
      <c r="AK83" s="155"/>
      <c r="AL83" s="155"/>
      <c r="AM83" s="155">
        <v>21</v>
      </c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202"/>
      <c r="B84" s="169"/>
      <c r="C84" s="396" t="s">
        <v>870</v>
      </c>
      <c r="D84" s="397"/>
      <c r="E84" s="398"/>
      <c r="F84" s="399"/>
      <c r="G84" s="400"/>
      <c r="H84" s="184"/>
      <c r="I84" s="184"/>
      <c r="J84" s="184"/>
      <c r="K84" s="184"/>
      <c r="L84" s="185"/>
      <c r="M84" s="20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60" t="str">
        <f>C84</f>
        <v>ČASOVÉ RELÉ S ASTRONOMICKÝM PROGRAMEM, 1-KANÁLOVÉ,</v>
      </c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202"/>
      <c r="B85" s="169"/>
      <c r="C85" s="396" t="s">
        <v>871</v>
      </c>
      <c r="D85" s="397"/>
      <c r="E85" s="398"/>
      <c r="F85" s="399"/>
      <c r="G85" s="400"/>
      <c r="H85" s="184"/>
      <c r="I85" s="184"/>
      <c r="J85" s="184"/>
      <c r="K85" s="184"/>
      <c r="L85" s="185"/>
      <c r="M85" s="20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60" t="str">
        <f>C85</f>
        <v>TÝDENNÍ PROGRAM, 16 A, 230 V, DIN</v>
      </c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202"/>
      <c r="B86" s="169"/>
      <c r="C86" s="375"/>
      <c r="D86" s="376"/>
      <c r="E86" s="377"/>
      <c r="F86" s="378"/>
      <c r="G86" s="379"/>
      <c r="H86" s="184"/>
      <c r="I86" s="184"/>
      <c r="J86" s="184"/>
      <c r="K86" s="184"/>
      <c r="L86" s="185"/>
      <c r="M86" s="20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203">
        <v>26</v>
      </c>
      <c r="B87" s="168" t="s">
        <v>872</v>
      </c>
      <c r="C87" s="189" t="s">
        <v>873</v>
      </c>
      <c r="D87" s="171" t="s">
        <v>829</v>
      </c>
      <c r="E87" s="177">
        <v>15</v>
      </c>
      <c r="F87" s="186">
        <v>0</v>
      </c>
      <c r="G87" s="184">
        <f>ROUND(E87*F87,2)</f>
        <v>0</v>
      </c>
      <c r="H87" s="184">
        <v>21</v>
      </c>
      <c r="I87" s="184">
        <f>G87*(1+H87/100)</f>
        <v>0</v>
      </c>
      <c r="J87" s="184">
        <v>0</v>
      </c>
      <c r="K87" s="184">
        <f>ROUND(E87*J87,2)</f>
        <v>0</v>
      </c>
      <c r="L87" s="185"/>
      <c r="M87" s="205" t="s">
        <v>128</v>
      </c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 t="s">
        <v>129</v>
      </c>
      <c r="AF87" s="155"/>
      <c r="AG87" s="155"/>
      <c r="AH87" s="155"/>
      <c r="AI87" s="155"/>
      <c r="AJ87" s="155"/>
      <c r="AK87" s="155"/>
      <c r="AL87" s="155"/>
      <c r="AM87" s="155">
        <v>21</v>
      </c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202"/>
      <c r="B88" s="169"/>
      <c r="C88" s="396" t="s">
        <v>873</v>
      </c>
      <c r="D88" s="397"/>
      <c r="E88" s="398"/>
      <c r="F88" s="399"/>
      <c r="G88" s="400"/>
      <c r="H88" s="184"/>
      <c r="I88" s="184"/>
      <c r="J88" s="184"/>
      <c r="K88" s="184"/>
      <c r="L88" s="185"/>
      <c r="M88" s="20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60" t="str">
        <f>C88</f>
        <v>SVORKA ŘADOVÁ RSA 4</v>
      </c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202"/>
      <c r="B89" s="169"/>
      <c r="C89" s="375"/>
      <c r="D89" s="376"/>
      <c r="E89" s="377"/>
      <c r="F89" s="378"/>
      <c r="G89" s="379"/>
      <c r="H89" s="184"/>
      <c r="I89" s="184"/>
      <c r="J89" s="184"/>
      <c r="K89" s="184"/>
      <c r="L89" s="185"/>
      <c r="M89" s="20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203">
        <v>27</v>
      </c>
      <c r="B90" s="168" t="s">
        <v>874</v>
      </c>
      <c r="C90" s="189" t="s">
        <v>875</v>
      </c>
      <c r="D90" s="171" t="s">
        <v>829</v>
      </c>
      <c r="E90" s="177">
        <v>1</v>
      </c>
      <c r="F90" s="186">
        <v>0</v>
      </c>
      <c r="G90" s="184">
        <f>ROUND(E90*F90,2)</f>
        <v>0</v>
      </c>
      <c r="H90" s="184">
        <v>21</v>
      </c>
      <c r="I90" s="184">
        <f>G90*(1+H90/100)</f>
        <v>0</v>
      </c>
      <c r="J90" s="184">
        <v>0</v>
      </c>
      <c r="K90" s="184">
        <f>ROUND(E90*J90,2)</f>
        <v>0</v>
      </c>
      <c r="L90" s="185"/>
      <c r="M90" s="205" t="s">
        <v>128</v>
      </c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 t="s">
        <v>129</v>
      </c>
      <c r="AF90" s="155"/>
      <c r="AG90" s="155"/>
      <c r="AH90" s="155"/>
      <c r="AI90" s="155"/>
      <c r="AJ90" s="155"/>
      <c r="AK90" s="155"/>
      <c r="AL90" s="155"/>
      <c r="AM90" s="155">
        <v>21</v>
      </c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202"/>
      <c r="B91" s="169"/>
      <c r="C91" s="396" t="s">
        <v>875</v>
      </c>
      <c r="D91" s="397"/>
      <c r="E91" s="398"/>
      <c r="F91" s="399"/>
      <c r="G91" s="400"/>
      <c r="H91" s="184"/>
      <c r="I91" s="184"/>
      <c r="J91" s="184"/>
      <c r="K91" s="184"/>
      <c r="L91" s="185"/>
      <c r="M91" s="20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60" t="str">
        <f>C91</f>
        <v>PODRUŽNÝ MATERIÁL (PŘÍPOJNICE, Cu LANA, MŮSTKY PE, N ...)</v>
      </c>
      <c r="BB91" s="155"/>
      <c r="BC91" s="155"/>
      <c r="BD91" s="155"/>
      <c r="BE91" s="155"/>
      <c r="BF91" s="155"/>
      <c r="BG91" s="155"/>
      <c r="BH91" s="155"/>
    </row>
    <row r="92" spans="1:60" outlineLevel="1" x14ac:dyDescent="0.2">
      <c r="A92" s="202"/>
      <c r="B92" s="169"/>
      <c r="C92" s="375"/>
      <c r="D92" s="376"/>
      <c r="E92" s="377"/>
      <c r="F92" s="378"/>
      <c r="G92" s="379"/>
      <c r="H92" s="184"/>
      <c r="I92" s="184"/>
      <c r="J92" s="184"/>
      <c r="K92" s="184"/>
      <c r="L92" s="185"/>
      <c r="M92" s="20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x14ac:dyDescent="0.2">
      <c r="A93" s="201" t="s">
        <v>1122</v>
      </c>
      <c r="B93" s="167" t="s">
        <v>1085</v>
      </c>
      <c r="C93" s="188" t="s">
        <v>1086</v>
      </c>
      <c r="D93" s="170"/>
      <c r="E93" s="176"/>
      <c r="F93" s="380">
        <f>SUM(G94:G101)</f>
        <v>0</v>
      </c>
      <c r="G93" s="381"/>
      <c r="H93" s="182"/>
      <c r="I93" s="182">
        <f>SUM(I94:I101)</f>
        <v>0</v>
      </c>
      <c r="J93" s="182"/>
      <c r="K93" s="182">
        <f>SUM(K94:K101)</f>
        <v>0</v>
      </c>
      <c r="L93" s="183"/>
      <c r="M93" s="204"/>
      <c r="AE93" t="s">
        <v>1123</v>
      </c>
    </row>
    <row r="94" spans="1:60" ht="22.5" outlineLevel="1" x14ac:dyDescent="0.2">
      <c r="A94" s="203">
        <v>28</v>
      </c>
      <c r="B94" s="168" t="s">
        <v>876</v>
      </c>
      <c r="C94" s="189" t="s">
        <v>877</v>
      </c>
      <c r="D94" s="171" t="s">
        <v>829</v>
      </c>
      <c r="E94" s="177">
        <v>14</v>
      </c>
      <c r="F94" s="186">
        <v>0</v>
      </c>
      <c r="G94" s="184">
        <f>ROUND(E94*F94,2)</f>
        <v>0</v>
      </c>
      <c r="H94" s="184">
        <v>21</v>
      </c>
      <c r="I94" s="184">
        <f>G94*(1+H94/100)</f>
        <v>0</v>
      </c>
      <c r="J94" s="184">
        <v>0</v>
      </c>
      <c r="K94" s="184">
        <f>ROUND(E94*J94,2)</f>
        <v>0</v>
      </c>
      <c r="L94" s="185"/>
      <c r="M94" s="205" t="s">
        <v>128</v>
      </c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 t="s">
        <v>129</v>
      </c>
      <c r="AF94" s="155"/>
      <c r="AG94" s="155"/>
      <c r="AH94" s="155"/>
      <c r="AI94" s="155"/>
      <c r="AJ94" s="155"/>
      <c r="AK94" s="155"/>
      <c r="AL94" s="155"/>
      <c r="AM94" s="155">
        <v>21</v>
      </c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202"/>
      <c r="B95" s="169"/>
      <c r="C95" s="396" t="s">
        <v>878</v>
      </c>
      <c r="D95" s="397"/>
      <c r="E95" s="398"/>
      <c r="F95" s="399"/>
      <c r="G95" s="400"/>
      <c r="H95" s="184"/>
      <c r="I95" s="184"/>
      <c r="J95" s="184"/>
      <c r="K95" s="184"/>
      <c r="L95" s="185"/>
      <c r="M95" s="20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60" t="str">
        <f>C95</f>
        <v>A - SVÍTIDLO NÁSTĚNNÉ, REFLEKTOR, LED 50 W, 4100 lm, 4500 K,</v>
      </c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202"/>
      <c r="B96" s="169"/>
      <c r="C96" s="396" t="s">
        <v>879</v>
      </c>
      <c r="D96" s="397"/>
      <c r="E96" s="398"/>
      <c r="F96" s="399"/>
      <c r="G96" s="400"/>
      <c r="H96" s="184"/>
      <c r="I96" s="184"/>
      <c r="J96" s="184"/>
      <c r="K96" s="184"/>
      <c r="L96" s="185"/>
      <c r="M96" s="20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60" t="str">
        <f>C96</f>
        <v>ASYMETRICKÝ,  PÍSKOVANÝ DIFUSOR, KORPUS AL ODLITEK</v>
      </c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202"/>
      <c r="B97" s="169"/>
      <c r="C97" s="375"/>
      <c r="D97" s="376"/>
      <c r="E97" s="377"/>
      <c r="F97" s="378"/>
      <c r="G97" s="379"/>
      <c r="H97" s="184"/>
      <c r="I97" s="184"/>
      <c r="J97" s="184"/>
      <c r="K97" s="184"/>
      <c r="L97" s="185"/>
      <c r="M97" s="20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ht="22.5" outlineLevel="1" x14ac:dyDescent="0.2">
      <c r="A98" s="203">
        <v>29</v>
      </c>
      <c r="B98" s="168" t="s">
        <v>880</v>
      </c>
      <c r="C98" s="189" t="s">
        <v>881</v>
      </c>
      <c r="D98" s="171" t="s">
        <v>829</v>
      </c>
      <c r="E98" s="177">
        <v>9</v>
      </c>
      <c r="F98" s="186">
        <v>0</v>
      </c>
      <c r="G98" s="184">
        <f>ROUND(E98*F98,2)</f>
        <v>0</v>
      </c>
      <c r="H98" s="184">
        <v>21</v>
      </c>
      <c r="I98" s="184">
        <f>G98*(1+H98/100)</f>
        <v>0</v>
      </c>
      <c r="J98" s="184">
        <v>0</v>
      </c>
      <c r="K98" s="184">
        <f>ROUND(E98*J98,2)</f>
        <v>0</v>
      </c>
      <c r="L98" s="185"/>
      <c r="M98" s="205" t="s">
        <v>128</v>
      </c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 t="s">
        <v>129</v>
      </c>
      <c r="AF98" s="155"/>
      <c r="AG98" s="155"/>
      <c r="AH98" s="155"/>
      <c r="AI98" s="155"/>
      <c r="AJ98" s="155"/>
      <c r="AK98" s="155"/>
      <c r="AL98" s="155"/>
      <c r="AM98" s="155">
        <v>21</v>
      </c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202"/>
      <c r="B99" s="169"/>
      <c r="C99" s="396" t="s">
        <v>882</v>
      </c>
      <c r="D99" s="397"/>
      <c r="E99" s="398"/>
      <c r="F99" s="399"/>
      <c r="G99" s="400"/>
      <c r="H99" s="184"/>
      <c r="I99" s="184"/>
      <c r="J99" s="184"/>
      <c r="K99" s="184"/>
      <c r="L99" s="185"/>
      <c r="M99" s="20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60" t="str">
        <f>C99</f>
        <v>B - SVÍTIDLO NÁSTĚNNÉ, LED 30 W, 3500 lm, 4000 K,</v>
      </c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202"/>
      <c r="B100" s="169"/>
      <c r="C100" s="396" t="s">
        <v>883</v>
      </c>
      <c r="D100" s="397"/>
      <c r="E100" s="398"/>
      <c r="F100" s="399"/>
      <c r="G100" s="400"/>
      <c r="H100" s="184"/>
      <c r="I100" s="184"/>
      <c r="J100" s="184"/>
      <c r="K100" s="184"/>
      <c r="L100" s="185"/>
      <c r="M100" s="20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60" t="str">
        <f>C100</f>
        <v>OPÁL. DIFUSOR, KORPUS AL ODLITEK</v>
      </c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202"/>
      <c r="B101" s="169"/>
      <c r="C101" s="375"/>
      <c r="D101" s="376"/>
      <c r="E101" s="377"/>
      <c r="F101" s="378"/>
      <c r="G101" s="379"/>
      <c r="H101" s="184"/>
      <c r="I101" s="184"/>
      <c r="J101" s="184"/>
      <c r="K101" s="184"/>
      <c r="L101" s="185"/>
      <c r="M101" s="20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x14ac:dyDescent="0.2">
      <c r="A102" s="201" t="s">
        <v>1122</v>
      </c>
      <c r="B102" s="167" t="s">
        <v>1077</v>
      </c>
      <c r="C102" s="188" t="s">
        <v>1078</v>
      </c>
      <c r="D102" s="170"/>
      <c r="E102" s="176"/>
      <c r="F102" s="380">
        <f>SUM(G103:G114)</f>
        <v>0</v>
      </c>
      <c r="G102" s="381"/>
      <c r="H102" s="182"/>
      <c r="I102" s="182">
        <f>SUM(I103:I114)</f>
        <v>0</v>
      </c>
      <c r="J102" s="182"/>
      <c r="K102" s="182">
        <f>SUM(K103:K114)</f>
        <v>0</v>
      </c>
      <c r="L102" s="183"/>
      <c r="M102" s="204"/>
      <c r="AE102" t="s">
        <v>1123</v>
      </c>
    </row>
    <row r="103" spans="1:60" outlineLevel="1" x14ac:dyDescent="0.2">
      <c r="A103" s="203">
        <v>30</v>
      </c>
      <c r="B103" s="168" t="s">
        <v>884</v>
      </c>
      <c r="C103" s="189" t="s">
        <v>885</v>
      </c>
      <c r="D103" s="171" t="s">
        <v>829</v>
      </c>
      <c r="E103" s="177">
        <v>1</v>
      </c>
      <c r="F103" s="186">
        <v>0</v>
      </c>
      <c r="G103" s="184">
        <f>ROUND(E103*F103,2)</f>
        <v>0</v>
      </c>
      <c r="H103" s="184">
        <v>21</v>
      </c>
      <c r="I103" s="184">
        <f>G103*(1+H103/100)</f>
        <v>0</v>
      </c>
      <c r="J103" s="184">
        <v>0</v>
      </c>
      <c r="K103" s="184">
        <f>ROUND(E103*J103,2)</f>
        <v>0</v>
      </c>
      <c r="L103" s="185"/>
      <c r="M103" s="205" t="s">
        <v>128</v>
      </c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 t="s">
        <v>129</v>
      </c>
      <c r="AF103" s="155"/>
      <c r="AG103" s="155"/>
      <c r="AH103" s="155"/>
      <c r="AI103" s="155"/>
      <c r="AJ103" s="155"/>
      <c r="AK103" s="155"/>
      <c r="AL103" s="155"/>
      <c r="AM103" s="155">
        <v>21</v>
      </c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202"/>
      <c r="B104" s="169"/>
      <c r="C104" s="396" t="s">
        <v>885</v>
      </c>
      <c r="D104" s="397"/>
      <c r="E104" s="398"/>
      <c r="F104" s="399"/>
      <c r="G104" s="400"/>
      <c r="H104" s="184"/>
      <c r="I104" s="184"/>
      <c r="J104" s="184"/>
      <c r="K104" s="184"/>
      <c r="L104" s="185"/>
      <c r="M104" s="20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60" t="str">
        <f>C104</f>
        <v>MONTÁŽNÍ PRÁCE DLE KAPITOLY "MATERIÁL NOSNÝ"</v>
      </c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202"/>
      <c r="B105" s="169"/>
      <c r="C105" s="375"/>
      <c r="D105" s="376"/>
      <c r="E105" s="377"/>
      <c r="F105" s="378"/>
      <c r="G105" s="379"/>
      <c r="H105" s="184"/>
      <c r="I105" s="184"/>
      <c r="J105" s="184"/>
      <c r="K105" s="184"/>
      <c r="L105" s="185"/>
      <c r="M105" s="20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203">
        <v>31</v>
      </c>
      <c r="B106" s="168" t="s">
        <v>886</v>
      </c>
      <c r="C106" s="189" t="s">
        <v>887</v>
      </c>
      <c r="D106" s="171" t="s">
        <v>829</v>
      </c>
      <c r="E106" s="177">
        <v>23</v>
      </c>
      <c r="F106" s="186">
        <v>0</v>
      </c>
      <c r="G106" s="184">
        <f>ROUND(E106*F106,2)</f>
        <v>0</v>
      </c>
      <c r="H106" s="184">
        <v>21</v>
      </c>
      <c r="I106" s="184">
        <f>G106*(1+H106/100)</f>
        <v>0</v>
      </c>
      <c r="J106" s="184">
        <v>0</v>
      </c>
      <c r="K106" s="184">
        <f>ROUND(E106*J106,2)</f>
        <v>0</v>
      </c>
      <c r="L106" s="185"/>
      <c r="M106" s="205" t="s">
        <v>128</v>
      </c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 t="s">
        <v>129</v>
      </c>
      <c r="AF106" s="155"/>
      <c r="AG106" s="155"/>
      <c r="AH106" s="155"/>
      <c r="AI106" s="155"/>
      <c r="AJ106" s="155"/>
      <c r="AK106" s="155"/>
      <c r="AL106" s="155"/>
      <c r="AM106" s="155">
        <v>21</v>
      </c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outlineLevel="1" x14ac:dyDescent="0.2">
      <c r="A107" s="202"/>
      <c r="B107" s="169"/>
      <c r="C107" s="396" t="s">
        <v>887</v>
      </c>
      <c r="D107" s="397"/>
      <c r="E107" s="398"/>
      <c r="F107" s="399"/>
      <c r="G107" s="400"/>
      <c r="H107" s="184"/>
      <c r="I107" s="184"/>
      <c r="J107" s="184"/>
      <c r="K107" s="184"/>
      <c r="L107" s="185"/>
      <c r="M107" s="20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60" t="str">
        <f>C107</f>
        <v>MONTÁŽ SVÍTIDLA PŘISAZENÉHO</v>
      </c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202"/>
      <c r="B108" s="169"/>
      <c r="C108" s="375"/>
      <c r="D108" s="376"/>
      <c r="E108" s="377"/>
      <c r="F108" s="378"/>
      <c r="G108" s="379"/>
      <c r="H108" s="184"/>
      <c r="I108" s="184"/>
      <c r="J108" s="184"/>
      <c r="K108" s="184"/>
      <c r="L108" s="185"/>
      <c r="M108" s="20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203">
        <v>32</v>
      </c>
      <c r="B109" s="168" t="s">
        <v>888</v>
      </c>
      <c r="C109" s="189" t="s">
        <v>889</v>
      </c>
      <c r="D109" s="171" t="s">
        <v>829</v>
      </c>
      <c r="E109" s="177">
        <v>85</v>
      </c>
      <c r="F109" s="186">
        <v>0</v>
      </c>
      <c r="G109" s="184">
        <f>ROUND(E109*F109,2)</f>
        <v>0</v>
      </c>
      <c r="H109" s="184">
        <v>21</v>
      </c>
      <c r="I109" s="184">
        <f>G109*(1+H109/100)</f>
        <v>0</v>
      </c>
      <c r="J109" s="184">
        <v>0</v>
      </c>
      <c r="K109" s="184">
        <f>ROUND(E109*J109,2)</f>
        <v>0</v>
      </c>
      <c r="L109" s="185"/>
      <c r="M109" s="205" t="s">
        <v>128</v>
      </c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 t="s">
        <v>129</v>
      </c>
      <c r="AF109" s="155"/>
      <c r="AG109" s="155"/>
      <c r="AH109" s="155"/>
      <c r="AI109" s="155"/>
      <c r="AJ109" s="155"/>
      <c r="AK109" s="155"/>
      <c r="AL109" s="155"/>
      <c r="AM109" s="155">
        <v>21</v>
      </c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202"/>
      <c r="B110" s="169"/>
      <c r="C110" s="396" t="s">
        <v>889</v>
      </c>
      <c r="D110" s="397"/>
      <c r="E110" s="398"/>
      <c r="F110" s="399"/>
      <c r="G110" s="400"/>
      <c r="H110" s="184"/>
      <c r="I110" s="184"/>
      <c r="J110" s="184"/>
      <c r="K110" s="184"/>
      <c r="L110" s="185"/>
      <c r="M110" s="20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60" t="str">
        <f>C110</f>
        <v>UKONČENÍ VODIČŮ DO 2,5 mm2</v>
      </c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202"/>
      <c r="B111" s="169"/>
      <c r="C111" s="375"/>
      <c r="D111" s="376"/>
      <c r="E111" s="377"/>
      <c r="F111" s="378"/>
      <c r="G111" s="379"/>
      <c r="H111" s="184"/>
      <c r="I111" s="184"/>
      <c r="J111" s="184"/>
      <c r="K111" s="184"/>
      <c r="L111" s="185"/>
      <c r="M111" s="20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203">
        <v>33</v>
      </c>
      <c r="B112" s="168" t="s">
        <v>890</v>
      </c>
      <c r="C112" s="189" t="s">
        <v>891</v>
      </c>
      <c r="D112" s="171" t="s">
        <v>829</v>
      </c>
      <c r="E112" s="177">
        <v>1</v>
      </c>
      <c r="F112" s="186">
        <v>0</v>
      </c>
      <c r="G112" s="184">
        <f>ROUND(E112*F112,2)</f>
        <v>0</v>
      </c>
      <c r="H112" s="184">
        <v>21</v>
      </c>
      <c r="I112" s="184">
        <f>G112*(1+H112/100)</f>
        <v>0</v>
      </c>
      <c r="J112" s="184">
        <v>0</v>
      </c>
      <c r="K112" s="184">
        <f>ROUND(E112*J112,2)</f>
        <v>0</v>
      </c>
      <c r="L112" s="185"/>
      <c r="M112" s="205" t="s">
        <v>128</v>
      </c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 t="s">
        <v>129</v>
      </c>
      <c r="AF112" s="155"/>
      <c r="AG112" s="155"/>
      <c r="AH112" s="155"/>
      <c r="AI112" s="155"/>
      <c r="AJ112" s="155"/>
      <c r="AK112" s="155"/>
      <c r="AL112" s="155"/>
      <c r="AM112" s="155">
        <v>21</v>
      </c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202"/>
      <c r="B113" s="169"/>
      <c r="C113" s="396" t="s">
        <v>891</v>
      </c>
      <c r="D113" s="397"/>
      <c r="E113" s="398"/>
      <c r="F113" s="399"/>
      <c r="G113" s="400"/>
      <c r="H113" s="184"/>
      <c r="I113" s="184"/>
      <c r="J113" s="184"/>
      <c r="K113" s="184"/>
      <c r="L113" s="185"/>
      <c r="M113" s="20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60" t="str">
        <f>C113</f>
        <v>PŘIDRUŽENÉ PRACOVNÍ VÝKONY</v>
      </c>
      <c r="BB113" s="155"/>
      <c r="BC113" s="155"/>
      <c r="BD113" s="155"/>
      <c r="BE113" s="155"/>
      <c r="BF113" s="155"/>
      <c r="BG113" s="155"/>
      <c r="BH113" s="155"/>
    </row>
    <row r="114" spans="1:60" outlineLevel="1" x14ac:dyDescent="0.2">
      <c r="A114" s="202"/>
      <c r="B114" s="169"/>
      <c r="C114" s="375"/>
      <c r="D114" s="376"/>
      <c r="E114" s="377"/>
      <c r="F114" s="378"/>
      <c r="G114" s="379"/>
      <c r="H114" s="184"/>
      <c r="I114" s="184"/>
      <c r="J114" s="184"/>
      <c r="K114" s="184"/>
      <c r="L114" s="185"/>
      <c r="M114" s="20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x14ac:dyDescent="0.2">
      <c r="A115" s="201" t="s">
        <v>1122</v>
      </c>
      <c r="B115" s="167" t="s">
        <v>1087</v>
      </c>
      <c r="C115" s="188" t="s">
        <v>1088</v>
      </c>
      <c r="D115" s="170"/>
      <c r="E115" s="176"/>
      <c r="F115" s="380">
        <f>SUM(G116:G196)</f>
        <v>0</v>
      </c>
      <c r="G115" s="381"/>
      <c r="H115" s="182"/>
      <c r="I115" s="182">
        <f>SUM(I116:I196)</f>
        <v>0</v>
      </c>
      <c r="J115" s="182"/>
      <c r="K115" s="182">
        <f>SUM(K116:K196)</f>
        <v>0</v>
      </c>
      <c r="L115" s="183"/>
      <c r="M115" s="204"/>
      <c r="AE115" t="s">
        <v>1123</v>
      </c>
    </row>
    <row r="116" spans="1:60" outlineLevel="1" x14ac:dyDescent="0.2">
      <c r="A116" s="203">
        <v>34</v>
      </c>
      <c r="B116" s="168" t="s">
        <v>892</v>
      </c>
      <c r="C116" s="189" t="s">
        <v>893</v>
      </c>
      <c r="D116" s="171" t="s">
        <v>829</v>
      </c>
      <c r="E116" s="177">
        <v>1</v>
      </c>
      <c r="F116" s="186">
        <v>0</v>
      </c>
      <c r="G116" s="184">
        <f>ROUND(E116*F116,2)</f>
        <v>0</v>
      </c>
      <c r="H116" s="184">
        <v>21</v>
      </c>
      <c r="I116" s="184">
        <f>G116*(1+H116/100)</f>
        <v>0</v>
      </c>
      <c r="J116" s="184">
        <v>0</v>
      </c>
      <c r="K116" s="184">
        <f>ROUND(E116*J116,2)</f>
        <v>0</v>
      </c>
      <c r="L116" s="185"/>
      <c r="M116" s="205" t="s">
        <v>128</v>
      </c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 t="s">
        <v>129</v>
      </c>
      <c r="AF116" s="155"/>
      <c r="AG116" s="155"/>
      <c r="AH116" s="155"/>
      <c r="AI116" s="155"/>
      <c r="AJ116" s="155"/>
      <c r="AK116" s="155"/>
      <c r="AL116" s="155"/>
      <c r="AM116" s="155">
        <v>21</v>
      </c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202"/>
      <c r="B117" s="169"/>
      <c r="C117" s="396" t="s">
        <v>893</v>
      </c>
      <c r="D117" s="397"/>
      <c r="E117" s="398"/>
      <c r="F117" s="399"/>
      <c r="G117" s="400"/>
      <c r="H117" s="184"/>
      <c r="I117" s="184"/>
      <c r="J117" s="184"/>
      <c r="K117" s="184"/>
      <c r="L117" s="185"/>
      <c r="M117" s="20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60" t="str">
        <f>C117</f>
        <v>AKTIVNÍ JÍMAČ DAT CONTROLER PLUS 45</v>
      </c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202"/>
      <c r="B118" s="169"/>
      <c r="C118" s="375"/>
      <c r="D118" s="376"/>
      <c r="E118" s="377"/>
      <c r="F118" s="378"/>
      <c r="G118" s="379"/>
      <c r="H118" s="184"/>
      <c r="I118" s="184"/>
      <c r="J118" s="184"/>
      <c r="K118" s="184"/>
      <c r="L118" s="185"/>
      <c r="M118" s="20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203">
        <v>35</v>
      </c>
      <c r="B119" s="168" t="s">
        <v>894</v>
      </c>
      <c r="C119" s="189" t="s">
        <v>895</v>
      </c>
      <c r="D119" s="171" t="s">
        <v>829</v>
      </c>
      <c r="E119" s="177">
        <v>1</v>
      </c>
      <c r="F119" s="186">
        <v>0</v>
      </c>
      <c r="G119" s="184">
        <f>ROUND(E119*F119,2)</f>
        <v>0</v>
      </c>
      <c r="H119" s="184">
        <v>21</v>
      </c>
      <c r="I119" s="184">
        <f>G119*(1+H119/100)</f>
        <v>0</v>
      </c>
      <c r="J119" s="184">
        <v>0</v>
      </c>
      <c r="K119" s="184">
        <f>ROUND(E119*J119,2)</f>
        <v>0</v>
      </c>
      <c r="L119" s="185"/>
      <c r="M119" s="205" t="s">
        <v>128</v>
      </c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 t="s">
        <v>129</v>
      </c>
      <c r="AF119" s="155"/>
      <c r="AG119" s="155"/>
      <c r="AH119" s="155"/>
      <c r="AI119" s="155"/>
      <c r="AJ119" s="155"/>
      <c r="AK119" s="155"/>
      <c r="AL119" s="155"/>
      <c r="AM119" s="155">
        <v>21</v>
      </c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202"/>
      <c r="B120" s="169"/>
      <c r="C120" s="396" t="s">
        <v>895</v>
      </c>
      <c r="D120" s="397"/>
      <c r="E120" s="398"/>
      <c r="F120" s="399"/>
      <c r="G120" s="400"/>
      <c r="H120" s="184"/>
      <c r="I120" s="184"/>
      <c r="J120" s="184"/>
      <c r="K120" s="184"/>
      <c r="L120" s="185"/>
      <c r="M120" s="20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60" t="str">
        <f>C120</f>
        <v>MOSAZNÝ ADAPTAČNÍ ČLEN AT-101</v>
      </c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202"/>
      <c r="B121" s="169"/>
      <c r="C121" s="375"/>
      <c r="D121" s="376"/>
      <c r="E121" s="377"/>
      <c r="F121" s="378"/>
      <c r="G121" s="379"/>
      <c r="H121" s="184"/>
      <c r="I121" s="184"/>
      <c r="J121" s="184"/>
      <c r="K121" s="184"/>
      <c r="L121" s="185"/>
      <c r="M121" s="20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ht="22.5" outlineLevel="1" x14ac:dyDescent="0.2">
      <c r="A122" s="203">
        <v>36</v>
      </c>
      <c r="B122" s="168" t="s">
        <v>896</v>
      </c>
      <c r="C122" s="189" t="s">
        <v>897</v>
      </c>
      <c r="D122" s="171" t="s">
        <v>829</v>
      </c>
      <c r="E122" s="177">
        <v>1</v>
      </c>
      <c r="F122" s="186">
        <v>0</v>
      </c>
      <c r="G122" s="184">
        <f>ROUND(E122*F122,2)</f>
        <v>0</v>
      </c>
      <c r="H122" s="184">
        <v>21</v>
      </c>
      <c r="I122" s="184">
        <f>G122*(1+H122/100)</f>
        <v>0</v>
      </c>
      <c r="J122" s="184">
        <v>0</v>
      </c>
      <c r="K122" s="184">
        <f>ROUND(E122*J122,2)</f>
        <v>0</v>
      </c>
      <c r="L122" s="185"/>
      <c r="M122" s="205" t="s">
        <v>128</v>
      </c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 t="s">
        <v>129</v>
      </c>
      <c r="AF122" s="155"/>
      <c r="AG122" s="155"/>
      <c r="AH122" s="155"/>
      <c r="AI122" s="155"/>
      <c r="AJ122" s="155"/>
      <c r="AK122" s="155"/>
      <c r="AL122" s="155"/>
      <c r="AM122" s="155">
        <v>21</v>
      </c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202"/>
      <c r="B123" s="169"/>
      <c r="C123" s="396" t="s">
        <v>983</v>
      </c>
      <c r="D123" s="397"/>
      <c r="E123" s="398"/>
      <c r="F123" s="399"/>
      <c r="G123" s="400"/>
      <c r="H123" s="184"/>
      <c r="I123" s="184"/>
      <c r="J123" s="184"/>
      <c r="K123" s="184"/>
      <c r="L123" s="185"/>
      <c r="M123" s="20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60" t="str">
        <f>C123</f>
        <v>STOŽÁR PRO JÍMAČ, DL. 5,0 M, ŽÁROVÝ ZINEK, SKLÁPĚCÍ</v>
      </c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202"/>
      <c r="B124" s="169"/>
      <c r="C124" s="396" t="s">
        <v>898</v>
      </c>
      <c r="D124" s="397"/>
      <c r="E124" s="398"/>
      <c r="F124" s="399"/>
      <c r="G124" s="400"/>
      <c r="H124" s="184"/>
      <c r="I124" s="184"/>
      <c r="J124" s="184"/>
      <c r="K124" s="184"/>
      <c r="L124" s="185"/>
      <c r="M124" s="20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60" t="str">
        <f>C124</f>
        <v>PŘÍRUBA, PRO NASAZENÍ NA PŘIPRAVENOU KONZOLU</v>
      </c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202"/>
      <c r="B125" s="169"/>
      <c r="C125" s="375"/>
      <c r="D125" s="376"/>
      <c r="E125" s="377"/>
      <c r="F125" s="378"/>
      <c r="G125" s="379"/>
      <c r="H125" s="184"/>
      <c r="I125" s="184"/>
      <c r="J125" s="184"/>
      <c r="K125" s="184"/>
      <c r="L125" s="185"/>
      <c r="M125" s="20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ht="22.5" outlineLevel="1" x14ac:dyDescent="0.2">
      <c r="A126" s="203">
        <v>37</v>
      </c>
      <c r="B126" s="168" t="s">
        <v>899</v>
      </c>
      <c r="C126" s="189" t="s">
        <v>900</v>
      </c>
      <c r="D126" s="171" t="s">
        <v>829</v>
      </c>
      <c r="E126" s="177">
        <v>1</v>
      </c>
      <c r="F126" s="186">
        <v>0</v>
      </c>
      <c r="G126" s="184">
        <f>ROUND(E126*F126,2)</f>
        <v>0</v>
      </c>
      <c r="H126" s="184">
        <v>21</v>
      </c>
      <c r="I126" s="184">
        <f>G126*(1+H126/100)</f>
        <v>0</v>
      </c>
      <c r="J126" s="184">
        <v>0</v>
      </c>
      <c r="K126" s="184">
        <f>ROUND(E126*J126,2)</f>
        <v>0</v>
      </c>
      <c r="L126" s="185"/>
      <c r="M126" s="205" t="s">
        <v>128</v>
      </c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 t="s">
        <v>129</v>
      </c>
      <c r="AF126" s="155"/>
      <c r="AG126" s="155"/>
      <c r="AH126" s="155"/>
      <c r="AI126" s="155"/>
      <c r="AJ126" s="155"/>
      <c r="AK126" s="155"/>
      <c r="AL126" s="155"/>
      <c r="AM126" s="155">
        <v>21</v>
      </c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202"/>
      <c r="B127" s="169"/>
      <c r="C127" s="396" t="s">
        <v>901</v>
      </c>
      <c r="D127" s="397"/>
      <c r="E127" s="398"/>
      <c r="F127" s="399"/>
      <c r="G127" s="400"/>
      <c r="H127" s="184"/>
      <c r="I127" s="184"/>
      <c r="J127" s="184"/>
      <c r="K127" s="184"/>
      <c r="L127" s="185"/>
      <c r="M127" s="20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60" t="str">
        <f>C127</f>
        <v>KOTEVNÍ KONZOLA TVOŘENÁ TRUBKOU DN48, DL. 1,5 M</v>
      </c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202"/>
      <c r="B128" s="169"/>
      <c r="C128" s="396" t="s">
        <v>902</v>
      </c>
      <c r="D128" s="397"/>
      <c r="E128" s="398"/>
      <c r="F128" s="399"/>
      <c r="G128" s="400"/>
      <c r="H128" s="184"/>
      <c r="I128" s="184"/>
      <c r="J128" s="184"/>
      <c r="K128" s="184"/>
      <c r="L128" s="185"/>
      <c r="M128" s="20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60" t="str">
        <f>C128</f>
        <v>VČ. KOTEV PRO PROŠROUBOVÁNÍ OBVODOVOU ZDÍ</v>
      </c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202"/>
      <c r="B129" s="169"/>
      <c r="C129" s="375"/>
      <c r="D129" s="376"/>
      <c r="E129" s="377"/>
      <c r="F129" s="378"/>
      <c r="G129" s="379"/>
      <c r="H129" s="184"/>
      <c r="I129" s="184"/>
      <c r="J129" s="184"/>
      <c r="K129" s="184"/>
      <c r="L129" s="185"/>
      <c r="M129" s="20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outlineLevel="1" x14ac:dyDescent="0.2">
      <c r="A130" s="203">
        <v>38</v>
      </c>
      <c r="B130" s="168" t="s">
        <v>903</v>
      </c>
      <c r="C130" s="189" t="s">
        <v>904</v>
      </c>
      <c r="D130" s="171" t="s">
        <v>829</v>
      </c>
      <c r="E130" s="177">
        <v>2</v>
      </c>
      <c r="F130" s="186">
        <v>0</v>
      </c>
      <c r="G130" s="184">
        <f>ROUND(E130*F130,2)</f>
        <v>0</v>
      </c>
      <c r="H130" s="184">
        <v>21</v>
      </c>
      <c r="I130" s="184">
        <f>G130*(1+H130/100)</f>
        <v>0</v>
      </c>
      <c r="J130" s="184">
        <v>0</v>
      </c>
      <c r="K130" s="184">
        <f>ROUND(E130*J130,2)</f>
        <v>0</v>
      </c>
      <c r="L130" s="185"/>
      <c r="M130" s="205" t="s">
        <v>128</v>
      </c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 t="s">
        <v>129</v>
      </c>
      <c r="AF130" s="155"/>
      <c r="AG130" s="155"/>
      <c r="AH130" s="155"/>
      <c r="AI130" s="155"/>
      <c r="AJ130" s="155"/>
      <c r="AK130" s="155"/>
      <c r="AL130" s="155"/>
      <c r="AM130" s="155">
        <v>21</v>
      </c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202"/>
      <c r="B131" s="169"/>
      <c r="C131" s="396" t="s">
        <v>904</v>
      </c>
      <c r="D131" s="397"/>
      <c r="E131" s="398"/>
      <c r="F131" s="399"/>
      <c r="G131" s="400"/>
      <c r="H131" s="184"/>
      <c r="I131" s="184"/>
      <c r="J131" s="184"/>
      <c r="K131" s="184"/>
      <c r="L131" s="185"/>
      <c r="M131" s="20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60" t="str">
        <f>C131</f>
        <v>ODDĚLOVACÍ JISKŘIŠTĚ, ANTÉNNÍ</v>
      </c>
      <c r="BB131" s="155"/>
      <c r="BC131" s="155"/>
      <c r="BD131" s="155"/>
      <c r="BE131" s="155"/>
      <c r="BF131" s="155"/>
      <c r="BG131" s="155"/>
      <c r="BH131" s="155"/>
    </row>
    <row r="132" spans="1:60" outlineLevel="1" x14ac:dyDescent="0.2">
      <c r="A132" s="202"/>
      <c r="B132" s="169"/>
      <c r="C132" s="375"/>
      <c r="D132" s="376"/>
      <c r="E132" s="377"/>
      <c r="F132" s="378"/>
      <c r="G132" s="379"/>
      <c r="H132" s="184"/>
      <c r="I132" s="184"/>
      <c r="J132" s="184"/>
      <c r="K132" s="184"/>
      <c r="L132" s="185"/>
      <c r="M132" s="20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</row>
    <row r="133" spans="1:60" outlineLevel="1" x14ac:dyDescent="0.2">
      <c r="A133" s="203">
        <v>39</v>
      </c>
      <c r="B133" s="168" t="s">
        <v>905</v>
      </c>
      <c r="C133" s="189" t="s">
        <v>906</v>
      </c>
      <c r="D133" s="171" t="s">
        <v>829</v>
      </c>
      <c r="E133" s="177">
        <v>1</v>
      </c>
      <c r="F133" s="186">
        <v>0</v>
      </c>
      <c r="G133" s="184">
        <f>ROUND(E133*F133,2)</f>
        <v>0</v>
      </c>
      <c r="H133" s="184">
        <v>21</v>
      </c>
      <c r="I133" s="184">
        <f>G133*(1+H133/100)</f>
        <v>0</v>
      </c>
      <c r="J133" s="184">
        <v>0</v>
      </c>
      <c r="K133" s="184">
        <f>ROUND(E133*J133,2)</f>
        <v>0</v>
      </c>
      <c r="L133" s="185"/>
      <c r="M133" s="205" t="s">
        <v>128</v>
      </c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 t="s">
        <v>129</v>
      </c>
      <c r="AF133" s="155"/>
      <c r="AG133" s="155"/>
      <c r="AH133" s="155"/>
      <c r="AI133" s="155"/>
      <c r="AJ133" s="155"/>
      <c r="AK133" s="155"/>
      <c r="AL133" s="155"/>
      <c r="AM133" s="155">
        <v>21</v>
      </c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202"/>
      <c r="B134" s="169"/>
      <c r="C134" s="396" t="s">
        <v>906</v>
      </c>
      <c r="D134" s="397"/>
      <c r="E134" s="398"/>
      <c r="F134" s="399"/>
      <c r="G134" s="400"/>
      <c r="H134" s="184"/>
      <c r="I134" s="184"/>
      <c r="J134" s="184"/>
      <c r="K134" s="184"/>
      <c r="L134" s="185"/>
      <c r="M134" s="20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60" t="str">
        <f>C134</f>
        <v>POČÍTADLO ÚDERŮ BLESKU</v>
      </c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202"/>
      <c r="B135" s="169"/>
      <c r="C135" s="375"/>
      <c r="D135" s="376"/>
      <c r="E135" s="377"/>
      <c r="F135" s="378"/>
      <c r="G135" s="379"/>
      <c r="H135" s="184"/>
      <c r="I135" s="184"/>
      <c r="J135" s="184"/>
      <c r="K135" s="184"/>
      <c r="L135" s="185"/>
      <c r="M135" s="20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203">
        <v>40</v>
      </c>
      <c r="B136" s="168" t="s">
        <v>907</v>
      </c>
      <c r="C136" s="189" t="s">
        <v>908</v>
      </c>
      <c r="D136" s="171" t="s">
        <v>818</v>
      </c>
      <c r="E136" s="177">
        <v>185</v>
      </c>
      <c r="F136" s="186">
        <v>0</v>
      </c>
      <c r="G136" s="184">
        <f>ROUND(E136*F136,2)</f>
        <v>0</v>
      </c>
      <c r="H136" s="184">
        <v>21</v>
      </c>
      <c r="I136" s="184">
        <f>G136*(1+H136/100)</f>
        <v>0</v>
      </c>
      <c r="J136" s="184">
        <v>0</v>
      </c>
      <c r="K136" s="184">
        <f>ROUND(E136*J136,2)</f>
        <v>0</v>
      </c>
      <c r="L136" s="185"/>
      <c r="M136" s="205" t="s">
        <v>128</v>
      </c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 t="s">
        <v>129</v>
      </c>
      <c r="AF136" s="155"/>
      <c r="AG136" s="155"/>
      <c r="AH136" s="155"/>
      <c r="AI136" s="155"/>
      <c r="AJ136" s="155"/>
      <c r="AK136" s="155"/>
      <c r="AL136" s="155"/>
      <c r="AM136" s="155">
        <v>21</v>
      </c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202"/>
      <c r="B137" s="169"/>
      <c r="C137" s="396" t="s">
        <v>908</v>
      </c>
      <c r="D137" s="397"/>
      <c r="E137" s="398"/>
      <c r="F137" s="399"/>
      <c r="G137" s="400"/>
      <c r="H137" s="184"/>
      <c r="I137" s="184"/>
      <c r="J137" s="184"/>
      <c r="K137" s="184"/>
      <c r="L137" s="185"/>
      <c r="M137" s="20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60" t="str">
        <f>C137</f>
        <v>SVODOVÝ VODIČ AlMgSi 8</v>
      </c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202"/>
      <c r="B138" s="169"/>
      <c r="C138" s="375"/>
      <c r="D138" s="376"/>
      <c r="E138" s="377"/>
      <c r="F138" s="378"/>
      <c r="G138" s="379"/>
      <c r="H138" s="184"/>
      <c r="I138" s="184"/>
      <c r="J138" s="184"/>
      <c r="K138" s="184"/>
      <c r="L138" s="185"/>
      <c r="M138" s="20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203">
        <v>41</v>
      </c>
      <c r="B139" s="168" t="s">
        <v>909</v>
      </c>
      <c r="C139" s="189" t="s">
        <v>910</v>
      </c>
      <c r="D139" s="171" t="s">
        <v>818</v>
      </c>
      <c r="E139" s="177">
        <v>15</v>
      </c>
      <c r="F139" s="186">
        <v>0</v>
      </c>
      <c r="G139" s="184">
        <f>ROUND(E139*F139,2)</f>
        <v>0</v>
      </c>
      <c r="H139" s="184">
        <v>21</v>
      </c>
      <c r="I139" s="184">
        <f>G139*(1+H139/100)</f>
        <v>0</v>
      </c>
      <c r="J139" s="184">
        <v>0</v>
      </c>
      <c r="K139" s="184">
        <f>ROUND(E139*J139,2)</f>
        <v>0</v>
      </c>
      <c r="L139" s="185"/>
      <c r="M139" s="205" t="s">
        <v>128</v>
      </c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 t="s">
        <v>129</v>
      </c>
      <c r="AF139" s="155"/>
      <c r="AG139" s="155"/>
      <c r="AH139" s="155"/>
      <c r="AI139" s="155"/>
      <c r="AJ139" s="155"/>
      <c r="AK139" s="155"/>
      <c r="AL139" s="155"/>
      <c r="AM139" s="155">
        <v>21</v>
      </c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202"/>
      <c r="B140" s="169"/>
      <c r="C140" s="396" t="s">
        <v>910</v>
      </c>
      <c r="D140" s="397"/>
      <c r="E140" s="398"/>
      <c r="F140" s="399"/>
      <c r="G140" s="400"/>
      <c r="H140" s="184"/>
      <c r="I140" s="184"/>
      <c r="J140" s="184"/>
      <c r="K140" s="184"/>
      <c r="L140" s="185"/>
      <c r="M140" s="20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60" t="str">
        <f>C140</f>
        <v>VODIČ FeZn 10</v>
      </c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202"/>
      <c r="B141" s="169"/>
      <c r="C141" s="375"/>
      <c r="D141" s="376"/>
      <c r="E141" s="377"/>
      <c r="F141" s="378"/>
      <c r="G141" s="379"/>
      <c r="H141" s="184"/>
      <c r="I141" s="184"/>
      <c r="J141" s="184"/>
      <c r="K141" s="184"/>
      <c r="L141" s="185"/>
      <c r="M141" s="20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203">
        <v>42</v>
      </c>
      <c r="B142" s="168" t="s">
        <v>911</v>
      </c>
      <c r="C142" s="189" t="s">
        <v>912</v>
      </c>
      <c r="D142" s="171" t="s">
        <v>829</v>
      </c>
      <c r="E142" s="177">
        <v>315</v>
      </c>
      <c r="F142" s="186">
        <v>0</v>
      </c>
      <c r="G142" s="184">
        <f>ROUND(E142*F142,2)</f>
        <v>0</v>
      </c>
      <c r="H142" s="184">
        <v>21</v>
      </c>
      <c r="I142" s="184">
        <f>G142*(1+H142/100)</f>
        <v>0</v>
      </c>
      <c r="J142" s="184">
        <v>0</v>
      </c>
      <c r="K142" s="184">
        <f>ROUND(E142*J142,2)</f>
        <v>0</v>
      </c>
      <c r="L142" s="185"/>
      <c r="M142" s="205" t="s">
        <v>128</v>
      </c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 t="s">
        <v>129</v>
      </c>
      <c r="AF142" s="155"/>
      <c r="AG142" s="155"/>
      <c r="AH142" s="155"/>
      <c r="AI142" s="155"/>
      <c r="AJ142" s="155"/>
      <c r="AK142" s="155"/>
      <c r="AL142" s="155"/>
      <c r="AM142" s="155">
        <v>21</v>
      </c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outlineLevel="1" x14ac:dyDescent="0.2">
      <c r="A143" s="202"/>
      <c r="B143" s="169"/>
      <c r="C143" s="396" t="s">
        <v>912</v>
      </c>
      <c r="D143" s="397"/>
      <c r="E143" s="398"/>
      <c r="F143" s="399"/>
      <c r="G143" s="400"/>
      <c r="H143" s="184"/>
      <c r="I143" s="184"/>
      <c r="J143" s="184"/>
      <c r="K143" s="184"/>
      <c r="L143" s="185"/>
      <c r="M143" s="20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60" t="str">
        <f>C143</f>
        <v>PODPĚRA VEDENÍ PV 21, NA PLOCHÉ STŘECHY</v>
      </c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202"/>
      <c r="B144" s="169"/>
      <c r="C144" s="375"/>
      <c r="D144" s="376"/>
      <c r="E144" s="377"/>
      <c r="F144" s="378"/>
      <c r="G144" s="379"/>
      <c r="H144" s="184"/>
      <c r="I144" s="184"/>
      <c r="J144" s="184"/>
      <c r="K144" s="184"/>
      <c r="L144" s="185"/>
      <c r="M144" s="20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ht="22.5" outlineLevel="1" x14ac:dyDescent="0.2">
      <c r="A145" s="203">
        <v>43</v>
      </c>
      <c r="B145" s="168" t="s">
        <v>913</v>
      </c>
      <c r="C145" s="189" t="s">
        <v>914</v>
      </c>
      <c r="D145" s="171" t="s">
        <v>829</v>
      </c>
      <c r="E145" s="177">
        <v>55</v>
      </c>
      <c r="F145" s="186">
        <v>0</v>
      </c>
      <c r="G145" s="184">
        <f>ROUND(E145*F145,2)</f>
        <v>0</v>
      </c>
      <c r="H145" s="184">
        <v>21</v>
      </c>
      <c r="I145" s="184">
        <f>G145*(1+H145/100)</f>
        <v>0</v>
      </c>
      <c r="J145" s="184">
        <v>0</v>
      </c>
      <c r="K145" s="184">
        <f>ROUND(E145*J145,2)</f>
        <v>0</v>
      </c>
      <c r="L145" s="185"/>
      <c r="M145" s="205" t="s">
        <v>128</v>
      </c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 t="s">
        <v>129</v>
      </c>
      <c r="AF145" s="155"/>
      <c r="AG145" s="155"/>
      <c r="AH145" s="155"/>
      <c r="AI145" s="155"/>
      <c r="AJ145" s="155"/>
      <c r="AK145" s="155"/>
      <c r="AL145" s="155"/>
      <c r="AM145" s="155">
        <v>21</v>
      </c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202"/>
      <c r="B146" s="169"/>
      <c r="C146" s="396" t="s">
        <v>984</v>
      </c>
      <c r="D146" s="397"/>
      <c r="E146" s="398"/>
      <c r="F146" s="399"/>
      <c r="G146" s="400"/>
      <c r="H146" s="184"/>
      <c r="I146" s="184"/>
      <c r="J146" s="184"/>
      <c r="K146" s="184"/>
      <c r="L146" s="185"/>
      <c r="M146" s="20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60" t="str">
        <f>C146</f>
        <v>PODPĚRA VEDENÍ PVC DO ZDIVA, VČ. ŠROUBU A HMOŽDINKY</v>
      </c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202"/>
      <c r="B147" s="169"/>
      <c r="C147" s="396" t="s">
        <v>915</v>
      </c>
      <c r="D147" s="397"/>
      <c r="E147" s="398"/>
      <c r="F147" s="399"/>
      <c r="G147" s="400"/>
      <c r="H147" s="184"/>
      <c r="I147" s="184"/>
      <c r="J147" s="184"/>
      <c r="K147" s="184"/>
      <c r="L147" s="185"/>
      <c r="M147" s="20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60" t="str">
        <f>C147</f>
        <v>DO ZATEPLENÍ, DO TL. 140 MM</v>
      </c>
      <c r="BB147" s="155"/>
      <c r="BC147" s="155"/>
      <c r="BD147" s="155"/>
      <c r="BE147" s="155"/>
      <c r="BF147" s="155"/>
      <c r="BG147" s="155"/>
      <c r="BH147" s="155"/>
    </row>
    <row r="148" spans="1:60" outlineLevel="1" x14ac:dyDescent="0.2">
      <c r="A148" s="202"/>
      <c r="B148" s="169"/>
      <c r="C148" s="375"/>
      <c r="D148" s="376"/>
      <c r="E148" s="377"/>
      <c r="F148" s="378"/>
      <c r="G148" s="379"/>
      <c r="H148" s="184"/>
      <c r="I148" s="184"/>
      <c r="J148" s="184"/>
      <c r="K148" s="184"/>
      <c r="L148" s="185"/>
      <c r="M148" s="20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203">
        <v>44</v>
      </c>
      <c r="B149" s="168" t="s">
        <v>916</v>
      </c>
      <c r="C149" s="189" t="s">
        <v>917</v>
      </c>
      <c r="D149" s="171" t="s">
        <v>829</v>
      </c>
      <c r="E149" s="177">
        <v>2</v>
      </c>
      <c r="F149" s="186">
        <v>0</v>
      </c>
      <c r="G149" s="184">
        <f>ROUND(E149*F149,2)</f>
        <v>0</v>
      </c>
      <c r="H149" s="184">
        <v>21</v>
      </c>
      <c r="I149" s="184">
        <f>G149*(1+H149/100)</f>
        <v>0</v>
      </c>
      <c r="J149" s="184">
        <v>0</v>
      </c>
      <c r="K149" s="184">
        <f>ROUND(E149*J149,2)</f>
        <v>0</v>
      </c>
      <c r="L149" s="185"/>
      <c r="M149" s="205" t="s">
        <v>128</v>
      </c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 t="s">
        <v>129</v>
      </c>
      <c r="AF149" s="155"/>
      <c r="AG149" s="155"/>
      <c r="AH149" s="155"/>
      <c r="AI149" s="155"/>
      <c r="AJ149" s="155"/>
      <c r="AK149" s="155"/>
      <c r="AL149" s="155"/>
      <c r="AM149" s="155">
        <v>21</v>
      </c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outlineLevel="1" x14ac:dyDescent="0.2">
      <c r="A150" s="202"/>
      <c r="B150" s="169"/>
      <c r="C150" s="396" t="s">
        <v>917</v>
      </c>
      <c r="D150" s="397"/>
      <c r="E150" s="398"/>
      <c r="F150" s="399"/>
      <c r="G150" s="400"/>
      <c r="H150" s="184"/>
      <c r="I150" s="184"/>
      <c r="J150" s="184"/>
      <c r="K150" s="184"/>
      <c r="L150" s="185"/>
      <c r="M150" s="20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60" t="str">
        <f>C150</f>
        <v>OCHRANNÝ ÚHELNÍK OU 1,7</v>
      </c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202"/>
      <c r="B151" s="169"/>
      <c r="C151" s="375"/>
      <c r="D151" s="376"/>
      <c r="E151" s="377"/>
      <c r="F151" s="378"/>
      <c r="G151" s="379"/>
      <c r="H151" s="184"/>
      <c r="I151" s="184"/>
      <c r="J151" s="184"/>
      <c r="K151" s="184"/>
      <c r="L151" s="185"/>
      <c r="M151" s="20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outlineLevel="1" x14ac:dyDescent="0.2">
      <c r="A152" s="203">
        <v>45</v>
      </c>
      <c r="B152" s="168" t="s">
        <v>918</v>
      </c>
      <c r="C152" s="189" t="s">
        <v>919</v>
      </c>
      <c r="D152" s="171" t="s">
        <v>829</v>
      </c>
      <c r="E152" s="177">
        <v>4</v>
      </c>
      <c r="F152" s="186">
        <v>0</v>
      </c>
      <c r="G152" s="184">
        <f>ROUND(E152*F152,2)</f>
        <v>0</v>
      </c>
      <c r="H152" s="184">
        <v>21</v>
      </c>
      <c r="I152" s="184">
        <f>G152*(1+H152/100)</f>
        <v>0</v>
      </c>
      <c r="J152" s="184">
        <v>0</v>
      </c>
      <c r="K152" s="184">
        <f>ROUND(E152*J152,2)</f>
        <v>0</v>
      </c>
      <c r="L152" s="185"/>
      <c r="M152" s="205" t="s">
        <v>128</v>
      </c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 t="s">
        <v>129</v>
      </c>
      <c r="AF152" s="155"/>
      <c r="AG152" s="155"/>
      <c r="AH152" s="155"/>
      <c r="AI152" s="155"/>
      <c r="AJ152" s="155"/>
      <c r="AK152" s="155"/>
      <c r="AL152" s="155"/>
      <c r="AM152" s="155">
        <v>21</v>
      </c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202"/>
      <c r="B153" s="169"/>
      <c r="C153" s="396" t="s">
        <v>919</v>
      </c>
      <c r="D153" s="397"/>
      <c r="E153" s="398"/>
      <c r="F153" s="399"/>
      <c r="G153" s="400"/>
      <c r="H153" s="184"/>
      <c r="I153" s="184"/>
      <c r="J153" s="184"/>
      <c r="K153" s="184"/>
      <c r="L153" s="185"/>
      <c r="M153" s="20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60" t="str">
        <f>C153</f>
        <v>DRŽÁK OCHRANNÉHO ÚHELNÍKU DOU</v>
      </c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202"/>
      <c r="B154" s="169"/>
      <c r="C154" s="375"/>
      <c r="D154" s="376"/>
      <c r="E154" s="377"/>
      <c r="F154" s="378"/>
      <c r="G154" s="379"/>
      <c r="H154" s="184"/>
      <c r="I154" s="184"/>
      <c r="J154" s="184"/>
      <c r="K154" s="184"/>
      <c r="L154" s="185"/>
      <c r="M154" s="20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203">
        <v>46</v>
      </c>
      <c r="B155" s="168" t="s">
        <v>920</v>
      </c>
      <c r="C155" s="189" t="s">
        <v>921</v>
      </c>
      <c r="D155" s="171" t="s">
        <v>829</v>
      </c>
      <c r="E155" s="177">
        <v>5</v>
      </c>
      <c r="F155" s="186">
        <v>0</v>
      </c>
      <c r="G155" s="184">
        <f>ROUND(E155*F155,2)</f>
        <v>0</v>
      </c>
      <c r="H155" s="184">
        <v>21</v>
      </c>
      <c r="I155" s="184">
        <f>G155*(1+H155/100)</f>
        <v>0</v>
      </c>
      <c r="J155" s="184">
        <v>0</v>
      </c>
      <c r="K155" s="184">
        <f>ROUND(E155*J155,2)</f>
        <v>0</v>
      </c>
      <c r="L155" s="185"/>
      <c r="M155" s="205" t="s">
        <v>128</v>
      </c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 t="s">
        <v>129</v>
      </c>
      <c r="AF155" s="155"/>
      <c r="AG155" s="155"/>
      <c r="AH155" s="155"/>
      <c r="AI155" s="155"/>
      <c r="AJ155" s="155"/>
      <c r="AK155" s="155"/>
      <c r="AL155" s="155"/>
      <c r="AM155" s="155">
        <v>21</v>
      </c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202"/>
      <c r="B156" s="169"/>
      <c r="C156" s="396" t="s">
        <v>921</v>
      </c>
      <c r="D156" s="397"/>
      <c r="E156" s="398"/>
      <c r="F156" s="399"/>
      <c r="G156" s="400"/>
      <c r="H156" s="184"/>
      <c r="I156" s="184"/>
      <c r="J156" s="184"/>
      <c r="K156" s="184"/>
      <c r="L156" s="185"/>
      <c r="M156" s="20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60" t="str">
        <f>C156</f>
        <v>SVORKA ST 1, NA POTRUBÍ</v>
      </c>
      <c r="BB156" s="155"/>
      <c r="BC156" s="155"/>
      <c r="BD156" s="155"/>
      <c r="BE156" s="155"/>
      <c r="BF156" s="155"/>
      <c r="BG156" s="155"/>
      <c r="BH156" s="155"/>
    </row>
    <row r="157" spans="1:60" outlineLevel="1" x14ac:dyDescent="0.2">
      <c r="A157" s="202"/>
      <c r="B157" s="169"/>
      <c r="C157" s="375"/>
      <c r="D157" s="376"/>
      <c r="E157" s="377"/>
      <c r="F157" s="378"/>
      <c r="G157" s="379"/>
      <c r="H157" s="184"/>
      <c r="I157" s="184"/>
      <c r="J157" s="184"/>
      <c r="K157" s="184"/>
      <c r="L157" s="185"/>
      <c r="M157" s="20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203">
        <v>47</v>
      </c>
      <c r="B158" s="168" t="s">
        <v>922</v>
      </c>
      <c r="C158" s="189" t="s">
        <v>923</v>
      </c>
      <c r="D158" s="171" t="s">
        <v>829</v>
      </c>
      <c r="E158" s="177">
        <v>25</v>
      </c>
      <c r="F158" s="186">
        <v>0</v>
      </c>
      <c r="G158" s="184">
        <f>ROUND(E158*F158,2)</f>
        <v>0</v>
      </c>
      <c r="H158" s="184">
        <v>21</v>
      </c>
      <c r="I158" s="184">
        <f>G158*(1+H158/100)</f>
        <v>0</v>
      </c>
      <c r="J158" s="184">
        <v>0</v>
      </c>
      <c r="K158" s="184">
        <f>ROUND(E158*J158,2)</f>
        <v>0</v>
      </c>
      <c r="L158" s="185"/>
      <c r="M158" s="205" t="s">
        <v>128</v>
      </c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 t="s">
        <v>129</v>
      </c>
      <c r="AF158" s="155"/>
      <c r="AG158" s="155"/>
      <c r="AH158" s="155"/>
      <c r="AI158" s="155"/>
      <c r="AJ158" s="155"/>
      <c r="AK158" s="155"/>
      <c r="AL158" s="155"/>
      <c r="AM158" s="155">
        <v>21</v>
      </c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202"/>
      <c r="B159" s="169"/>
      <c r="C159" s="396" t="s">
        <v>923</v>
      </c>
      <c r="D159" s="397"/>
      <c r="E159" s="398"/>
      <c r="F159" s="399"/>
      <c r="G159" s="400"/>
      <c r="H159" s="184"/>
      <c r="I159" s="184"/>
      <c r="J159" s="184"/>
      <c r="K159" s="184"/>
      <c r="L159" s="185"/>
      <c r="M159" s="20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60" t="str">
        <f>C159</f>
        <v>SVORKA SU, UNIVERZÁLNÍ</v>
      </c>
      <c r="BB159" s="155"/>
      <c r="BC159" s="155"/>
      <c r="BD159" s="155"/>
      <c r="BE159" s="155"/>
      <c r="BF159" s="155"/>
      <c r="BG159" s="155"/>
      <c r="BH159" s="155"/>
    </row>
    <row r="160" spans="1:60" outlineLevel="1" x14ac:dyDescent="0.2">
      <c r="A160" s="202"/>
      <c r="B160" s="169"/>
      <c r="C160" s="375"/>
      <c r="D160" s="376"/>
      <c r="E160" s="377"/>
      <c r="F160" s="378"/>
      <c r="G160" s="379"/>
      <c r="H160" s="184"/>
      <c r="I160" s="184"/>
      <c r="J160" s="184"/>
      <c r="K160" s="184"/>
      <c r="L160" s="185"/>
      <c r="M160" s="20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203">
        <v>48</v>
      </c>
      <c r="B161" s="168" t="s">
        <v>924</v>
      </c>
      <c r="C161" s="189" t="s">
        <v>925</v>
      </c>
      <c r="D161" s="171" t="s">
        <v>829</v>
      </c>
      <c r="E161" s="177">
        <v>8</v>
      </c>
      <c r="F161" s="186">
        <v>0</v>
      </c>
      <c r="G161" s="184">
        <f>ROUND(E161*F161,2)</f>
        <v>0</v>
      </c>
      <c r="H161" s="184">
        <v>21</v>
      </c>
      <c r="I161" s="184">
        <f>G161*(1+H161/100)</f>
        <v>0</v>
      </c>
      <c r="J161" s="184">
        <v>0</v>
      </c>
      <c r="K161" s="184">
        <f>ROUND(E161*J161,2)</f>
        <v>0</v>
      </c>
      <c r="L161" s="185"/>
      <c r="M161" s="205" t="s">
        <v>128</v>
      </c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 t="s">
        <v>129</v>
      </c>
      <c r="AF161" s="155"/>
      <c r="AG161" s="155"/>
      <c r="AH161" s="155"/>
      <c r="AI161" s="155"/>
      <c r="AJ161" s="155"/>
      <c r="AK161" s="155"/>
      <c r="AL161" s="155"/>
      <c r="AM161" s="155">
        <v>21</v>
      </c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outlineLevel="1" x14ac:dyDescent="0.2">
      <c r="A162" s="202"/>
      <c r="B162" s="169"/>
      <c r="C162" s="396" t="s">
        <v>925</v>
      </c>
      <c r="D162" s="397"/>
      <c r="E162" s="398"/>
      <c r="F162" s="399"/>
      <c r="G162" s="400"/>
      <c r="H162" s="184"/>
      <c r="I162" s="184"/>
      <c r="J162" s="184"/>
      <c r="K162" s="184"/>
      <c r="L162" s="185"/>
      <c r="M162" s="20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60" t="str">
        <f>C162</f>
        <v>SVORKA SP, PŘIPOJOVACÍ</v>
      </c>
      <c r="BB162" s="155"/>
      <c r="BC162" s="155"/>
      <c r="BD162" s="155"/>
      <c r="BE162" s="155"/>
      <c r="BF162" s="155"/>
      <c r="BG162" s="155"/>
      <c r="BH162" s="155"/>
    </row>
    <row r="163" spans="1:60" outlineLevel="1" x14ac:dyDescent="0.2">
      <c r="A163" s="202"/>
      <c r="B163" s="169"/>
      <c r="C163" s="375"/>
      <c r="D163" s="376"/>
      <c r="E163" s="377"/>
      <c r="F163" s="378"/>
      <c r="G163" s="379"/>
      <c r="H163" s="184"/>
      <c r="I163" s="184"/>
      <c r="J163" s="184"/>
      <c r="K163" s="184"/>
      <c r="L163" s="185"/>
      <c r="M163" s="20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203">
        <v>49</v>
      </c>
      <c r="B164" s="168" t="s">
        <v>926</v>
      </c>
      <c r="C164" s="189" t="s">
        <v>927</v>
      </c>
      <c r="D164" s="171" t="s">
        <v>829</v>
      </c>
      <c r="E164" s="177">
        <v>3</v>
      </c>
      <c r="F164" s="186">
        <v>0</v>
      </c>
      <c r="G164" s="184">
        <f>ROUND(E164*F164,2)</f>
        <v>0</v>
      </c>
      <c r="H164" s="184">
        <v>21</v>
      </c>
      <c r="I164" s="184">
        <f>G164*(1+H164/100)</f>
        <v>0</v>
      </c>
      <c r="J164" s="184">
        <v>0</v>
      </c>
      <c r="K164" s="184">
        <f>ROUND(E164*J164,2)</f>
        <v>0</v>
      </c>
      <c r="L164" s="185"/>
      <c r="M164" s="205" t="s">
        <v>128</v>
      </c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 t="s">
        <v>129</v>
      </c>
      <c r="AF164" s="155"/>
      <c r="AG164" s="155"/>
      <c r="AH164" s="155"/>
      <c r="AI164" s="155"/>
      <c r="AJ164" s="155"/>
      <c r="AK164" s="155"/>
      <c r="AL164" s="155"/>
      <c r="AM164" s="155">
        <v>21</v>
      </c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outlineLevel="1" x14ac:dyDescent="0.2">
      <c r="A165" s="202"/>
      <c r="B165" s="169"/>
      <c r="C165" s="396" t="s">
        <v>927</v>
      </c>
      <c r="D165" s="397"/>
      <c r="E165" s="398"/>
      <c r="F165" s="399"/>
      <c r="G165" s="400"/>
      <c r="H165" s="184"/>
      <c r="I165" s="184"/>
      <c r="J165" s="184"/>
      <c r="K165" s="184"/>
      <c r="L165" s="185"/>
      <c r="M165" s="20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60" t="str">
        <f>C165</f>
        <v>SVORKA SZ, ZKUŠEBNÍ</v>
      </c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202"/>
      <c r="B166" s="169"/>
      <c r="C166" s="375"/>
      <c r="D166" s="376"/>
      <c r="E166" s="377"/>
      <c r="F166" s="378"/>
      <c r="G166" s="379"/>
      <c r="H166" s="184"/>
      <c r="I166" s="184"/>
      <c r="J166" s="184"/>
      <c r="K166" s="184"/>
      <c r="L166" s="185"/>
      <c r="M166" s="20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203">
        <v>50</v>
      </c>
      <c r="B167" s="168" t="s">
        <v>928</v>
      </c>
      <c r="C167" s="189" t="s">
        <v>929</v>
      </c>
      <c r="D167" s="171" t="s">
        <v>829</v>
      </c>
      <c r="E167" s="177">
        <v>25</v>
      </c>
      <c r="F167" s="186">
        <v>0</v>
      </c>
      <c r="G167" s="184">
        <f>ROUND(E167*F167,2)</f>
        <v>0</v>
      </c>
      <c r="H167" s="184">
        <v>21</v>
      </c>
      <c r="I167" s="184">
        <f>G167*(1+H167/100)</f>
        <v>0</v>
      </c>
      <c r="J167" s="184">
        <v>0</v>
      </c>
      <c r="K167" s="184">
        <f>ROUND(E167*J167,2)</f>
        <v>0</v>
      </c>
      <c r="L167" s="185"/>
      <c r="M167" s="205" t="s">
        <v>128</v>
      </c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 t="s">
        <v>129</v>
      </c>
      <c r="AF167" s="155"/>
      <c r="AG167" s="155"/>
      <c r="AH167" s="155"/>
      <c r="AI167" s="155"/>
      <c r="AJ167" s="155"/>
      <c r="AK167" s="155"/>
      <c r="AL167" s="155"/>
      <c r="AM167" s="155">
        <v>21</v>
      </c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202"/>
      <c r="B168" s="169"/>
      <c r="C168" s="396" t="s">
        <v>929</v>
      </c>
      <c r="D168" s="397"/>
      <c r="E168" s="398"/>
      <c r="F168" s="399"/>
      <c r="G168" s="400"/>
      <c r="H168" s="184"/>
      <c r="I168" s="184"/>
      <c r="J168" s="184"/>
      <c r="K168" s="184"/>
      <c r="L168" s="185"/>
      <c r="M168" s="20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60" t="str">
        <f>C168</f>
        <v>SVORKA SS, SPOJOVACÍ</v>
      </c>
      <c r="BB168" s="155"/>
      <c r="BC168" s="155"/>
      <c r="BD168" s="155"/>
      <c r="BE168" s="155"/>
      <c r="BF168" s="155"/>
      <c r="BG168" s="155"/>
      <c r="BH168" s="155"/>
    </row>
    <row r="169" spans="1:60" outlineLevel="1" x14ac:dyDescent="0.2">
      <c r="A169" s="202"/>
      <c r="B169" s="169"/>
      <c r="C169" s="375"/>
      <c r="D169" s="376"/>
      <c r="E169" s="377"/>
      <c r="F169" s="378"/>
      <c r="G169" s="379"/>
      <c r="H169" s="184"/>
      <c r="I169" s="184"/>
      <c r="J169" s="184"/>
      <c r="K169" s="184"/>
      <c r="L169" s="185"/>
      <c r="M169" s="20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203">
        <v>51</v>
      </c>
      <c r="B170" s="168" t="s">
        <v>930</v>
      </c>
      <c r="C170" s="189" t="s">
        <v>931</v>
      </c>
      <c r="D170" s="171" t="s">
        <v>829</v>
      </c>
      <c r="E170" s="177">
        <v>6</v>
      </c>
      <c r="F170" s="186">
        <v>0</v>
      </c>
      <c r="G170" s="184">
        <f>ROUND(E170*F170,2)</f>
        <v>0</v>
      </c>
      <c r="H170" s="184">
        <v>21</v>
      </c>
      <c r="I170" s="184">
        <f>G170*(1+H170/100)</f>
        <v>0</v>
      </c>
      <c r="J170" s="184">
        <v>0</v>
      </c>
      <c r="K170" s="184">
        <f>ROUND(E170*J170,2)</f>
        <v>0</v>
      </c>
      <c r="L170" s="185"/>
      <c r="M170" s="205" t="s">
        <v>128</v>
      </c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 t="s">
        <v>129</v>
      </c>
      <c r="AF170" s="155"/>
      <c r="AG170" s="155"/>
      <c r="AH170" s="155"/>
      <c r="AI170" s="155"/>
      <c r="AJ170" s="155"/>
      <c r="AK170" s="155"/>
      <c r="AL170" s="155"/>
      <c r="AM170" s="155">
        <v>21</v>
      </c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outlineLevel="1" x14ac:dyDescent="0.2">
      <c r="A171" s="202"/>
      <c r="B171" s="169"/>
      <c r="C171" s="396" t="s">
        <v>931</v>
      </c>
      <c r="D171" s="397"/>
      <c r="E171" s="398"/>
      <c r="F171" s="399"/>
      <c r="G171" s="400"/>
      <c r="H171" s="184"/>
      <c r="I171" s="184"/>
      <c r="J171" s="184"/>
      <c r="K171" s="184"/>
      <c r="L171" s="185"/>
      <c r="M171" s="20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60" t="str">
        <f>C171</f>
        <v>ŠTÍTEK OZNAČOVACÍ</v>
      </c>
      <c r="BB171" s="155"/>
      <c r="BC171" s="155"/>
      <c r="BD171" s="155"/>
      <c r="BE171" s="155"/>
      <c r="BF171" s="155"/>
      <c r="BG171" s="155"/>
      <c r="BH171" s="155"/>
    </row>
    <row r="172" spans="1:60" outlineLevel="1" x14ac:dyDescent="0.2">
      <c r="A172" s="202"/>
      <c r="B172" s="169"/>
      <c r="C172" s="375"/>
      <c r="D172" s="376"/>
      <c r="E172" s="377"/>
      <c r="F172" s="378"/>
      <c r="G172" s="379"/>
      <c r="H172" s="184"/>
      <c r="I172" s="184"/>
      <c r="J172" s="184"/>
      <c r="K172" s="184"/>
      <c r="L172" s="185"/>
      <c r="M172" s="20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203">
        <v>52</v>
      </c>
      <c r="B173" s="168" t="s">
        <v>932</v>
      </c>
      <c r="C173" s="189" t="s">
        <v>933</v>
      </c>
      <c r="D173" s="171" t="s">
        <v>829</v>
      </c>
      <c r="E173" s="177">
        <v>2</v>
      </c>
      <c r="F173" s="186">
        <v>0</v>
      </c>
      <c r="G173" s="184">
        <f>ROUND(E173*F173,2)</f>
        <v>0</v>
      </c>
      <c r="H173" s="184">
        <v>21</v>
      </c>
      <c r="I173" s="184">
        <f>G173*(1+H173/100)</f>
        <v>0</v>
      </c>
      <c r="J173" s="184">
        <v>0</v>
      </c>
      <c r="K173" s="184">
        <f>ROUND(E173*J173,2)</f>
        <v>0</v>
      </c>
      <c r="L173" s="185"/>
      <c r="M173" s="205" t="s">
        <v>128</v>
      </c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 t="s">
        <v>129</v>
      </c>
      <c r="AF173" s="155"/>
      <c r="AG173" s="155"/>
      <c r="AH173" s="155"/>
      <c r="AI173" s="155"/>
      <c r="AJ173" s="155"/>
      <c r="AK173" s="155"/>
      <c r="AL173" s="155"/>
      <c r="AM173" s="155">
        <v>21</v>
      </c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outlineLevel="1" x14ac:dyDescent="0.2">
      <c r="A174" s="202"/>
      <c r="B174" s="169"/>
      <c r="C174" s="396" t="s">
        <v>933</v>
      </c>
      <c r="D174" s="397"/>
      <c r="E174" s="398"/>
      <c r="F174" s="399"/>
      <c r="G174" s="400"/>
      <c r="H174" s="184"/>
      <c r="I174" s="184"/>
      <c r="J174" s="184"/>
      <c r="K174" s="184"/>
      <c r="L174" s="185"/>
      <c r="M174" s="20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60" t="str">
        <f>C174</f>
        <v>VÝSTRAŽNÁ TABULKA</v>
      </c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202"/>
      <c r="B175" s="169"/>
      <c r="C175" s="375"/>
      <c r="D175" s="376"/>
      <c r="E175" s="377"/>
      <c r="F175" s="378"/>
      <c r="G175" s="379"/>
      <c r="H175" s="184"/>
      <c r="I175" s="184"/>
      <c r="J175" s="184"/>
      <c r="K175" s="184"/>
      <c r="L175" s="185"/>
      <c r="M175" s="20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203">
        <v>53</v>
      </c>
      <c r="B176" s="168" t="s">
        <v>934</v>
      </c>
      <c r="C176" s="189" t="s">
        <v>861</v>
      </c>
      <c r="D176" s="171" t="s">
        <v>829</v>
      </c>
      <c r="E176" s="177">
        <v>1</v>
      </c>
      <c r="F176" s="186">
        <v>0</v>
      </c>
      <c r="G176" s="184">
        <f>ROUND(E176*F176,2)</f>
        <v>0</v>
      </c>
      <c r="H176" s="184">
        <v>21</v>
      </c>
      <c r="I176" s="184">
        <f>G176*(1+H176/100)</f>
        <v>0</v>
      </c>
      <c r="J176" s="184">
        <v>0</v>
      </c>
      <c r="K176" s="184">
        <f>ROUND(E176*J176,2)</f>
        <v>0</v>
      </c>
      <c r="L176" s="185"/>
      <c r="M176" s="205" t="s">
        <v>128</v>
      </c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 t="s">
        <v>129</v>
      </c>
      <c r="AF176" s="155"/>
      <c r="AG176" s="155"/>
      <c r="AH176" s="155"/>
      <c r="AI176" s="155"/>
      <c r="AJ176" s="155"/>
      <c r="AK176" s="155"/>
      <c r="AL176" s="155"/>
      <c r="AM176" s="155">
        <v>21</v>
      </c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202"/>
      <c r="B177" s="169"/>
      <c r="C177" s="396" t="s">
        <v>861</v>
      </c>
      <c r="D177" s="397"/>
      <c r="E177" s="398"/>
      <c r="F177" s="399"/>
      <c r="G177" s="400"/>
      <c r="H177" s="184"/>
      <c r="I177" s="184"/>
      <c r="J177" s="184"/>
      <c r="K177" s="184"/>
      <c r="L177" s="185"/>
      <c r="M177" s="20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60" t="str">
        <f>C177</f>
        <v>PODRUŽNÝ MATERIÁL</v>
      </c>
      <c r="BB177" s="155"/>
      <c r="BC177" s="155"/>
      <c r="BD177" s="155"/>
      <c r="BE177" s="155"/>
      <c r="BF177" s="155"/>
      <c r="BG177" s="155"/>
      <c r="BH177" s="155"/>
    </row>
    <row r="178" spans="1:60" outlineLevel="1" x14ac:dyDescent="0.2">
      <c r="A178" s="202"/>
      <c r="B178" s="169"/>
      <c r="C178" s="375"/>
      <c r="D178" s="376"/>
      <c r="E178" s="377"/>
      <c r="F178" s="378"/>
      <c r="G178" s="379"/>
      <c r="H178" s="184"/>
      <c r="I178" s="184"/>
      <c r="J178" s="184"/>
      <c r="K178" s="184"/>
      <c r="L178" s="185"/>
      <c r="M178" s="20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203">
        <v>54</v>
      </c>
      <c r="B179" s="168" t="s">
        <v>935</v>
      </c>
      <c r="C179" s="189" t="s">
        <v>936</v>
      </c>
      <c r="D179" s="171" t="s">
        <v>818</v>
      </c>
      <c r="E179" s="177">
        <v>35</v>
      </c>
      <c r="F179" s="186">
        <v>0</v>
      </c>
      <c r="G179" s="184">
        <f>ROUND(E179*F179,2)</f>
        <v>0</v>
      </c>
      <c r="H179" s="184">
        <v>21</v>
      </c>
      <c r="I179" s="184">
        <f>G179*(1+H179/100)</f>
        <v>0</v>
      </c>
      <c r="J179" s="184">
        <v>0</v>
      </c>
      <c r="K179" s="184">
        <f>ROUND(E179*J179,2)</f>
        <v>0</v>
      </c>
      <c r="L179" s="185"/>
      <c r="M179" s="205" t="s">
        <v>128</v>
      </c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 t="s">
        <v>129</v>
      </c>
      <c r="AF179" s="155"/>
      <c r="AG179" s="155"/>
      <c r="AH179" s="155"/>
      <c r="AI179" s="155"/>
      <c r="AJ179" s="155"/>
      <c r="AK179" s="155"/>
      <c r="AL179" s="155"/>
      <c r="AM179" s="155">
        <v>21</v>
      </c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202"/>
      <c r="B180" s="169"/>
      <c r="C180" s="396" t="s">
        <v>910</v>
      </c>
      <c r="D180" s="397"/>
      <c r="E180" s="398"/>
      <c r="F180" s="399"/>
      <c r="G180" s="400"/>
      <c r="H180" s="184"/>
      <c r="I180" s="184"/>
      <c r="J180" s="184"/>
      <c r="K180" s="184"/>
      <c r="L180" s="185"/>
      <c r="M180" s="20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60" t="str">
        <f>C180</f>
        <v>VODIČ FeZn 10</v>
      </c>
      <c r="BB180" s="155"/>
      <c r="BC180" s="155"/>
      <c r="BD180" s="155"/>
      <c r="BE180" s="155"/>
      <c r="BF180" s="155"/>
      <c r="BG180" s="155"/>
      <c r="BH180" s="155"/>
    </row>
    <row r="181" spans="1:60" outlineLevel="1" x14ac:dyDescent="0.2">
      <c r="A181" s="202"/>
      <c r="B181" s="169"/>
      <c r="C181" s="375"/>
      <c r="D181" s="376"/>
      <c r="E181" s="377"/>
      <c r="F181" s="378"/>
      <c r="G181" s="379"/>
      <c r="H181" s="184"/>
      <c r="I181" s="184"/>
      <c r="J181" s="184"/>
      <c r="K181" s="184"/>
      <c r="L181" s="185"/>
      <c r="M181" s="20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203">
        <v>55</v>
      </c>
      <c r="B182" s="168" t="s">
        <v>937</v>
      </c>
      <c r="C182" s="189" t="s">
        <v>938</v>
      </c>
      <c r="D182" s="171" t="s">
        <v>829</v>
      </c>
      <c r="E182" s="177">
        <v>4</v>
      </c>
      <c r="F182" s="186">
        <v>0</v>
      </c>
      <c r="G182" s="184">
        <f>ROUND(E182*F182,2)</f>
        <v>0</v>
      </c>
      <c r="H182" s="184">
        <v>21</v>
      </c>
      <c r="I182" s="184">
        <f>G182*(1+H182/100)</f>
        <v>0</v>
      </c>
      <c r="J182" s="184">
        <v>0</v>
      </c>
      <c r="K182" s="184">
        <f>ROUND(E182*J182,2)</f>
        <v>0</v>
      </c>
      <c r="L182" s="185"/>
      <c r="M182" s="205" t="s">
        <v>128</v>
      </c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 t="s">
        <v>129</v>
      </c>
      <c r="AF182" s="155"/>
      <c r="AG182" s="155"/>
      <c r="AH182" s="155"/>
      <c r="AI182" s="155"/>
      <c r="AJ182" s="155"/>
      <c r="AK182" s="155"/>
      <c r="AL182" s="155"/>
      <c r="AM182" s="155">
        <v>21</v>
      </c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202"/>
      <c r="B183" s="169"/>
      <c r="C183" s="396" t="s">
        <v>939</v>
      </c>
      <c r="D183" s="397"/>
      <c r="E183" s="398"/>
      <c r="F183" s="399"/>
      <c r="G183" s="400"/>
      <c r="H183" s="184"/>
      <c r="I183" s="184"/>
      <c r="J183" s="184"/>
      <c r="K183" s="184"/>
      <c r="L183" s="185"/>
      <c r="M183" s="20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60" t="str">
        <f>C183</f>
        <v>ZEMNÍCÍ TYČ ZT 1,5</v>
      </c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202"/>
      <c r="B184" s="169"/>
      <c r="C184" s="375"/>
      <c r="D184" s="376"/>
      <c r="E184" s="377"/>
      <c r="F184" s="378"/>
      <c r="G184" s="379"/>
      <c r="H184" s="184"/>
      <c r="I184" s="184"/>
      <c r="J184" s="184"/>
      <c r="K184" s="184"/>
      <c r="L184" s="185"/>
      <c r="M184" s="20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203">
        <v>56</v>
      </c>
      <c r="B185" s="168" t="s">
        <v>940</v>
      </c>
      <c r="C185" s="189" t="s">
        <v>941</v>
      </c>
      <c r="D185" s="171" t="s">
        <v>829</v>
      </c>
      <c r="E185" s="177">
        <v>4</v>
      </c>
      <c r="F185" s="186">
        <v>0</v>
      </c>
      <c r="G185" s="184">
        <f>ROUND(E185*F185,2)</f>
        <v>0</v>
      </c>
      <c r="H185" s="184">
        <v>21</v>
      </c>
      <c r="I185" s="184">
        <f>G185*(1+H185/100)</f>
        <v>0</v>
      </c>
      <c r="J185" s="184">
        <v>0</v>
      </c>
      <c r="K185" s="184">
        <f>ROUND(E185*J185,2)</f>
        <v>0</v>
      </c>
      <c r="L185" s="185"/>
      <c r="M185" s="205" t="s">
        <v>128</v>
      </c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 t="s">
        <v>129</v>
      </c>
      <c r="AF185" s="155"/>
      <c r="AG185" s="155"/>
      <c r="AH185" s="155"/>
      <c r="AI185" s="155"/>
      <c r="AJ185" s="155"/>
      <c r="AK185" s="155"/>
      <c r="AL185" s="155"/>
      <c r="AM185" s="155">
        <v>21</v>
      </c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202"/>
      <c r="B186" s="169"/>
      <c r="C186" s="396" t="s">
        <v>942</v>
      </c>
      <c r="D186" s="397"/>
      <c r="E186" s="398"/>
      <c r="F186" s="399"/>
      <c r="G186" s="400"/>
      <c r="H186" s="184"/>
      <c r="I186" s="184"/>
      <c r="J186" s="184"/>
      <c r="K186" s="184"/>
      <c r="L186" s="185"/>
      <c r="M186" s="20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60" t="str">
        <f>C186</f>
        <v>SVORKA SJ 2, K ZEMNÍCÍ TYČI</v>
      </c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202"/>
      <c r="B187" s="169"/>
      <c r="C187" s="375"/>
      <c r="D187" s="376"/>
      <c r="E187" s="377"/>
      <c r="F187" s="378"/>
      <c r="G187" s="379"/>
      <c r="H187" s="184"/>
      <c r="I187" s="184"/>
      <c r="J187" s="184"/>
      <c r="K187" s="184"/>
      <c r="L187" s="185"/>
      <c r="M187" s="20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203">
        <v>57</v>
      </c>
      <c r="B188" s="168" t="s">
        <v>943</v>
      </c>
      <c r="C188" s="189" t="s">
        <v>944</v>
      </c>
      <c r="D188" s="171" t="s">
        <v>829</v>
      </c>
      <c r="E188" s="177">
        <v>12</v>
      </c>
      <c r="F188" s="186">
        <v>0</v>
      </c>
      <c r="G188" s="184">
        <f>ROUND(E188*F188,2)</f>
        <v>0</v>
      </c>
      <c r="H188" s="184">
        <v>21</v>
      </c>
      <c r="I188" s="184">
        <f>G188*(1+H188/100)</f>
        <v>0</v>
      </c>
      <c r="J188" s="184">
        <v>0</v>
      </c>
      <c r="K188" s="184">
        <f>ROUND(E188*J188,2)</f>
        <v>0</v>
      </c>
      <c r="L188" s="185"/>
      <c r="M188" s="205" t="s">
        <v>128</v>
      </c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 t="s">
        <v>129</v>
      </c>
      <c r="AF188" s="155"/>
      <c r="AG188" s="155"/>
      <c r="AH188" s="155"/>
      <c r="AI188" s="155"/>
      <c r="AJ188" s="155"/>
      <c r="AK188" s="155"/>
      <c r="AL188" s="155"/>
      <c r="AM188" s="155">
        <v>21</v>
      </c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202"/>
      <c r="B189" s="169"/>
      <c r="C189" s="396" t="s">
        <v>929</v>
      </c>
      <c r="D189" s="397"/>
      <c r="E189" s="398"/>
      <c r="F189" s="399"/>
      <c r="G189" s="400"/>
      <c r="H189" s="184"/>
      <c r="I189" s="184"/>
      <c r="J189" s="184"/>
      <c r="K189" s="184"/>
      <c r="L189" s="185"/>
      <c r="M189" s="20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60" t="str">
        <f>C189</f>
        <v>SVORKA SS, SPOJOVACÍ</v>
      </c>
      <c r="BB189" s="155"/>
      <c r="BC189" s="155"/>
      <c r="BD189" s="155"/>
      <c r="BE189" s="155"/>
      <c r="BF189" s="155"/>
      <c r="BG189" s="155"/>
      <c r="BH189" s="155"/>
    </row>
    <row r="190" spans="1:60" outlineLevel="1" x14ac:dyDescent="0.2">
      <c r="A190" s="202"/>
      <c r="B190" s="169"/>
      <c r="C190" s="375"/>
      <c r="D190" s="376"/>
      <c r="E190" s="377"/>
      <c r="F190" s="378"/>
      <c r="G190" s="379"/>
      <c r="H190" s="184"/>
      <c r="I190" s="184"/>
      <c r="J190" s="184"/>
      <c r="K190" s="184"/>
      <c r="L190" s="185"/>
      <c r="M190" s="20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203">
        <v>58</v>
      </c>
      <c r="B191" s="168" t="s">
        <v>945</v>
      </c>
      <c r="C191" s="189" t="s">
        <v>946</v>
      </c>
      <c r="D191" s="171" t="s">
        <v>829</v>
      </c>
      <c r="E191" s="177">
        <v>2</v>
      </c>
      <c r="F191" s="186">
        <v>0</v>
      </c>
      <c r="G191" s="184">
        <f>ROUND(E191*F191,2)</f>
        <v>0</v>
      </c>
      <c r="H191" s="184">
        <v>21</v>
      </c>
      <c r="I191" s="184">
        <f>G191*(1+H191/100)</f>
        <v>0</v>
      </c>
      <c r="J191" s="184">
        <v>0</v>
      </c>
      <c r="K191" s="184">
        <f>ROUND(E191*J191,2)</f>
        <v>0</v>
      </c>
      <c r="L191" s="185"/>
      <c r="M191" s="205" t="s">
        <v>128</v>
      </c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 t="s">
        <v>129</v>
      </c>
      <c r="AF191" s="155"/>
      <c r="AG191" s="155"/>
      <c r="AH191" s="155"/>
      <c r="AI191" s="155"/>
      <c r="AJ191" s="155"/>
      <c r="AK191" s="155"/>
      <c r="AL191" s="155"/>
      <c r="AM191" s="155">
        <v>21</v>
      </c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202"/>
      <c r="B192" s="169"/>
      <c r="C192" s="396" t="s">
        <v>947</v>
      </c>
      <c r="D192" s="397"/>
      <c r="E192" s="398"/>
      <c r="F192" s="399"/>
      <c r="G192" s="400"/>
      <c r="H192" s="184"/>
      <c r="I192" s="184"/>
      <c r="J192" s="184"/>
      <c r="K192" s="184"/>
      <c r="L192" s="185"/>
      <c r="M192" s="20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60" t="str">
        <f>C192</f>
        <v>OCHRANA PROTI KOROZI - ASFALTOVÝ SPREJ</v>
      </c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202"/>
      <c r="B193" s="169"/>
      <c r="C193" s="375"/>
      <c r="D193" s="376"/>
      <c r="E193" s="377"/>
      <c r="F193" s="378"/>
      <c r="G193" s="379"/>
      <c r="H193" s="184"/>
      <c r="I193" s="184"/>
      <c r="J193" s="184"/>
      <c r="K193" s="184"/>
      <c r="L193" s="185"/>
      <c r="M193" s="20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203">
        <v>59</v>
      </c>
      <c r="B194" s="168" t="s">
        <v>948</v>
      </c>
      <c r="C194" s="189" t="s">
        <v>949</v>
      </c>
      <c r="D194" s="171" t="s">
        <v>950</v>
      </c>
      <c r="E194" s="177">
        <v>1</v>
      </c>
      <c r="F194" s="186">
        <v>0</v>
      </c>
      <c r="G194" s="184">
        <f>ROUND(E194*F194,2)</f>
        <v>0</v>
      </c>
      <c r="H194" s="184">
        <v>21</v>
      </c>
      <c r="I194" s="184">
        <f>G194*(1+H194/100)</f>
        <v>0</v>
      </c>
      <c r="J194" s="184">
        <v>0</v>
      </c>
      <c r="K194" s="184">
        <f>ROUND(E194*J194,2)</f>
        <v>0</v>
      </c>
      <c r="L194" s="185"/>
      <c r="M194" s="205" t="s">
        <v>128</v>
      </c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 t="s">
        <v>129</v>
      </c>
      <c r="AF194" s="155"/>
      <c r="AG194" s="155"/>
      <c r="AH194" s="155"/>
      <c r="AI194" s="155"/>
      <c r="AJ194" s="155"/>
      <c r="AK194" s="155"/>
      <c r="AL194" s="155"/>
      <c r="AM194" s="155">
        <v>21</v>
      </c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outlineLevel="1" x14ac:dyDescent="0.2">
      <c r="A195" s="202"/>
      <c r="B195" s="169"/>
      <c r="C195" s="396" t="s">
        <v>861</v>
      </c>
      <c r="D195" s="397"/>
      <c r="E195" s="398"/>
      <c r="F195" s="399"/>
      <c r="G195" s="400"/>
      <c r="H195" s="184"/>
      <c r="I195" s="184"/>
      <c r="J195" s="184"/>
      <c r="K195" s="184"/>
      <c r="L195" s="185"/>
      <c r="M195" s="20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60" t="str">
        <f>C195</f>
        <v>PODRUŽNÝ MATERIÁL</v>
      </c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202"/>
      <c r="B196" s="169"/>
      <c r="C196" s="375"/>
      <c r="D196" s="376"/>
      <c r="E196" s="377"/>
      <c r="F196" s="378"/>
      <c r="G196" s="379"/>
      <c r="H196" s="184"/>
      <c r="I196" s="184"/>
      <c r="J196" s="184"/>
      <c r="K196" s="184"/>
      <c r="L196" s="185"/>
      <c r="M196" s="20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x14ac:dyDescent="0.2">
      <c r="A197" s="201" t="s">
        <v>1122</v>
      </c>
      <c r="B197" s="167" t="s">
        <v>1089</v>
      </c>
      <c r="C197" s="188" t="s">
        <v>1090</v>
      </c>
      <c r="D197" s="170"/>
      <c r="E197" s="176"/>
      <c r="F197" s="380">
        <f>SUM(G198:G203)</f>
        <v>0</v>
      </c>
      <c r="G197" s="381"/>
      <c r="H197" s="182"/>
      <c r="I197" s="182">
        <f>SUM(I198:I203)</f>
        <v>0</v>
      </c>
      <c r="J197" s="182"/>
      <c r="K197" s="182">
        <f>SUM(K198:K203)</f>
        <v>0</v>
      </c>
      <c r="L197" s="183"/>
      <c r="M197" s="204"/>
      <c r="AE197" t="s">
        <v>1123</v>
      </c>
    </row>
    <row r="198" spans="1:60" outlineLevel="1" x14ac:dyDescent="0.2">
      <c r="A198" s="203">
        <v>60</v>
      </c>
      <c r="B198" s="168" t="s">
        <v>951</v>
      </c>
      <c r="C198" s="189" t="s">
        <v>885</v>
      </c>
      <c r="D198" s="171" t="s">
        <v>950</v>
      </c>
      <c r="E198" s="177">
        <v>1</v>
      </c>
      <c r="F198" s="186">
        <v>0</v>
      </c>
      <c r="G198" s="184">
        <f>ROUND(E198*F198,2)</f>
        <v>0</v>
      </c>
      <c r="H198" s="184">
        <v>21</v>
      </c>
      <c r="I198" s="184">
        <f>G198*(1+H198/100)</f>
        <v>0</v>
      </c>
      <c r="J198" s="184">
        <v>0</v>
      </c>
      <c r="K198" s="184">
        <f>ROUND(E198*J198,2)</f>
        <v>0</v>
      </c>
      <c r="L198" s="185"/>
      <c r="M198" s="205" t="s">
        <v>128</v>
      </c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 t="s">
        <v>129</v>
      </c>
      <c r="AF198" s="155"/>
      <c r="AG198" s="155"/>
      <c r="AH198" s="155"/>
      <c r="AI198" s="155"/>
      <c r="AJ198" s="155"/>
      <c r="AK198" s="155"/>
      <c r="AL198" s="155"/>
      <c r="AM198" s="155">
        <v>21</v>
      </c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outlineLevel="1" x14ac:dyDescent="0.2">
      <c r="A199" s="202"/>
      <c r="B199" s="169"/>
      <c r="C199" s="396" t="s">
        <v>885</v>
      </c>
      <c r="D199" s="397"/>
      <c r="E199" s="398"/>
      <c r="F199" s="399"/>
      <c r="G199" s="400"/>
      <c r="H199" s="184"/>
      <c r="I199" s="184"/>
      <c r="J199" s="184"/>
      <c r="K199" s="184"/>
      <c r="L199" s="185"/>
      <c r="M199" s="20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60" t="str">
        <f>C199</f>
        <v>MONTÁŽNÍ PRÁCE DLE KAPITOLY "MATERIÁL NOSNÝ"</v>
      </c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202"/>
      <c r="B200" s="169"/>
      <c r="C200" s="375"/>
      <c r="D200" s="376"/>
      <c r="E200" s="377"/>
      <c r="F200" s="378"/>
      <c r="G200" s="379"/>
      <c r="H200" s="184"/>
      <c r="I200" s="184"/>
      <c r="J200" s="184"/>
      <c r="K200" s="184"/>
      <c r="L200" s="185"/>
      <c r="M200" s="20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outlineLevel="1" x14ac:dyDescent="0.2">
      <c r="A201" s="203">
        <v>61</v>
      </c>
      <c r="B201" s="168" t="s">
        <v>952</v>
      </c>
      <c r="C201" s="189" t="s">
        <v>891</v>
      </c>
      <c r="D201" s="171" t="s">
        <v>829</v>
      </c>
      <c r="E201" s="177">
        <v>1</v>
      </c>
      <c r="F201" s="186">
        <v>0</v>
      </c>
      <c r="G201" s="184">
        <f>ROUND(E201*F201,2)</f>
        <v>0</v>
      </c>
      <c r="H201" s="184">
        <v>21</v>
      </c>
      <c r="I201" s="184">
        <f>G201*(1+H201/100)</f>
        <v>0</v>
      </c>
      <c r="J201" s="184">
        <v>0</v>
      </c>
      <c r="K201" s="184">
        <f>ROUND(E201*J201,2)</f>
        <v>0</v>
      </c>
      <c r="L201" s="185"/>
      <c r="M201" s="205" t="s">
        <v>128</v>
      </c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 t="s">
        <v>129</v>
      </c>
      <c r="AF201" s="155"/>
      <c r="AG201" s="155"/>
      <c r="AH201" s="155"/>
      <c r="AI201" s="155"/>
      <c r="AJ201" s="155"/>
      <c r="AK201" s="155"/>
      <c r="AL201" s="155"/>
      <c r="AM201" s="155">
        <v>21</v>
      </c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outlineLevel="1" x14ac:dyDescent="0.2">
      <c r="A202" s="202"/>
      <c r="B202" s="169"/>
      <c r="C202" s="396" t="s">
        <v>891</v>
      </c>
      <c r="D202" s="397"/>
      <c r="E202" s="398"/>
      <c r="F202" s="399"/>
      <c r="G202" s="400"/>
      <c r="H202" s="184"/>
      <c r="I202" s="184"/>
      <c r="J202" s="184"/>
      <c r="K202" s="184"/>
      <c r="L202" s="185"/>
      <c r="M202" s="20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60" t="str">
        <f>C202</f>
        <v>PŘIDRUŽENÉ PRACOVNÍ VÝKONY</v>
      </c>
      <c r="BB202" s="155"/>
      <c r="BC202" s="155"/>
      <c r="BD202" s="155"/>
      <c r="BE202" s="155"/>
      <c r="BF202" s="155"/>
      <c r="BG202" s="155"/>
      <c r="BH202" s="155"/>
    </row>
    <row r="203" spans="1:60" outlineLevel="1" x14ac:dyDescent="0.2">
      <c r="A203" s="202"/>
      <c r="B203" s="169"/>
      <c r="C203" s="375"/>
      <c r="D203" s="376"/>
      <c r="E203" s="377"/>
      <c r="F203" s="378"/>
      <c r="G203" s="379"/>
      <c r="H203" s="184"/>
      <c r="I203" s="184"/>
      <c r="J203" s="184"/>
      <c r="K203" s="184"/>
      <c r="L203" s="185"/>
      <c r="M203" s="20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x14ac:dyDescent="0.2">
      <c r="A204" s="201" t="s">
        <v>1122</v>
      </c>
      <c r="B204" s="167" t="s">
        <v>1091</v>
      </c>
      <c r="C204" s="188" t="s">
        <v>1092</v>
      </c>
      <c r="D204" s="170"/>
      <c r="E204" s="176"/>
      <c r="F204" s="380">
        <f>SUM(G205:G215)</f>
        <v>0</v>
      </c>
      <c r="G204" s="381"/>
      <c r="H204" s="182"/>
      <c r="I204" s="182">
        <f>SUM(I205:I215)</f>
        <v>0</v>
      </c>
      <c r="J204" s="182"/>
      <c r="K204" s="182">
        <f>SUM(K205:K215)</f>
        <v>0</v>
      </c>
      <c r="L204" s="183"/>
      <c r="M204" s="204"/>
      <c r="AE204" t="s">
        <v>1123</v>
      </c>
    </row>
    <row r="205" spans="1:60" outlineLevel="1" x14ac:dyDescent="0.2">
      <c r="A205" s="202"/>
      <c r="B205" s="382" t="s">
        <v>953</v>
      </c>
      <c r="C205" s="383"/>
      <c r="D205" s="384"/>
      <c r="E205" s="385"/>
      <c r="F205" s="386"/>
      <c r="G205" s="387"/>
      <c r="H205" s="184"/>
      <c r="I205" s="184"/>
      <c r="J205" s="184"/>
      <c r="K205" s="184"/>
      <c r="L205" s="185"/>
      <c r="M205" s="20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>
        <v>0</v>
      </c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outlineLevel="1" x14ac:dyDescent="0.2">
      <c r="A206" s="203">
        <v>62</v>
      </c>
      <c r="B206" s="168" t="s">
        <v>954</v>
      </c>
      <c r="C206" s="189" t="s">
        <v>955</v>
      </c>
      <c r="D206" s="171" t="s">
        <v>29</v>
      </c>
      <c r="E206" s="177">
        <v>15</v>
      </c>
      <c r="F206" s="186">
        <v>0</v>
      </c>
      <c r="G206" s="184">
        <f>ROUND(E206*F206,2)</f>
        <v>0</v>
      </c>
      <c r="H206" s="184">
        <v>21</v>
      </c>
      <c r="I206" s="184">
        <f>G206*(1+H206/100)</f>
        <v>0</v>
      </c>
      <c r="J206" s="184">
        <v>0</v>
      </c>
      <c r="K206" s="184">
        <f>ROUND(E206*J206,2)</f>
        <v>0</v>
      </c>
      <c r="L206" s="185" t="s">
        <v>793</v>
      </c>
      <c r="M206" s="205" t="s">
        <v>1131</v>
      </c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 t="s">
        <v>1132</v>
      </c>
      <c r="AF206" s="155"/>
      <c r="AG206" s="155"/>
      <c r="AH206" s="155"/>
      <c r="AI206" s="155"/>
      <c r="AJ206" s="155"/>
      <c r="AK206" s="155"/>
      <c r="AL206" s="155"/>
      <c r="AM206" s="155">
        <v>21</v>
      </c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outlineLevel="1" x14ac:dyDescent="0.2">
      <c r="A207" s="202"/>
      <c r="B207" s="169"/>
      <c r="C207" s="375"/>
      <c r="D207" s="376"/>
      <c r="E207" s="377"/>
      <c r="F207" s="378"/>
      <c r="G207" s="379"/>
      <c r="H207" s="184"/>
      <c r="I207" s="184"/>
      <c r="J207" s="184"/>
      <c r="K207" s="184"/>
      <c r="L207" s="185"/>
      <c r="M207" s="20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</row>
    <row r="208" spans="1:60" outlineLevel="1" x14ac:dyDescent="0.2">
      <c r="A208" s="202"/>
      <c r="B208" s="369" t="s">
        <v>956</v>
      </c>
      <c r="C208" s="370"/>
      <c r="D208" s="371"/>
      <c r="E208" s="372"/>
      <c r="F208" s="373"/>
      <c r="G208" s="374"/>
      <c r="H208" s="184"/>
      <c r="I208" s="184"/>
      <c r="J208" s="184"/>
      <c r="K208" s="184"/>
      <c r="L208" s="185"/>
      <c r="M208" s="20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>
        <v>0</v>
      </c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ht="22.5" outlineLevel="1" x14ac:dyDescent="0.2">
      <c r="A209" s="202"/>
      <c r="B209" s="369" t="s">
        <v>957</v>
      </c>
      <c r="C209" s="370"/>
      <c r="D209" s="371"/>
      <c r="E209" s="372"/>
      <c r="F209" s="373"/>
      <c r="G209" s="374"/>
      <c r="H209" s="184"/>
      <c r="I209" s="184"/>
      <c r="J209" s="184"/>
      <c r="K209" s="184"/>
      <c r="L209" s="185"/>
      <c r="M209" s="20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 t="s">
        <v>1126</v>
      </c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60" t="str">
        <f>B209</f>
        <v>Ruční zához nezapažené kabelové rýhy s případným rozpojováním výkopku a s jedním přehozem až do vzdálenosti 3 m nebo se shozením z vozidel. Bez pěchování zeminy.</v>
      </c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203">
        <v>63</v>
      </c>
      <c r="B210" s="168" t="s">
        <v>958</v>
      </c>
      <c r="C210" s="189" t="s">
        <v>959</v>
      </c>
      <c r="D210" s="171" t="s">
        <v>29</v>
      </c>
      <c r="E210" s="177">
        <v>15</v>
      </c>
      <c r="F210" s="186">
        <v>0</v>
      </c>
      <c r="G210" s="184">
        <f>ROUND(E210*F210,2)</f>
        <v>0</v>
      </c>
      <c r="H210" s="184">
        <v>21</v>
      </c>
      <c r="I210" s="184">
        <f>G210*(1+H210/100)</f>
        <v>0</v>
      </c>
      <c r="J210" s="184">
        <v>0</v>
      </c>
      <c r="K210" s="184">
        <f>ROUND(E210*J210,2)</f>
        <v>0</v>
      </c>
      <c r="L210" s="185" t="s">
        <v>793</v>
      </c>
      <c r="M210" s="205" t="s">
        <v>1131</v>
      </c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 t="s">
        <v>1132</v>
      </c>
      <c r="AF210" s="155"/>
      <c r="AG210" s="155"/>
      <c r="AH210" s="155"/>
      <c r="AI210" s="155"/>
      <c r="AJ210" s="155"/>
      <c r="AK210" s="155"/>
      <c r="AL210" s="155"/>
      <c r="AM210" s="155">
        <v>21</v>
      </c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outlineLevel="1" x14ac:dyDescent="0.2">
      <c r="A211" s="202"/>
      <c r="B211" s="169"/>
      <c r="C211" s="375"/>
      <c r="D211" s="376"/>
      <c r="E211" s="377"/>
      <c r="F211" s="378"/>
      <c r="G211" s="379"/>
      <c r="H211" s="184"/>
      <c r="I211" s="184"/>
      <c r="J211" s="184"/>
      <c r="K211" s="184"/>
      <c r="L211" s="185"/>
      <c r="M211" s="20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</row>
    <row r="212" spans="1:60" outlineLevel="1" x14ac:dyDescent="0.2">
      <c r="A212" s="202"/>
      <c r="B212" s="369" t="s">
        <v>960</v>
      </c>
      <c r="C212" s="370"/>
      <c r="D212" s="371"/>
      <c r="E212" s="372"/>
      <c r="F212" s="373"/>
      <c r="G212" s="374"/>
      <c r="H212" s="184"/>
      <c r="I212" s="184"/>
      <c r="J212" s="184"/>
      <c r="K212" s="184"/>
      <c r="L212" s="185"/>
      <c r="M212" s="20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>
        <v>0</v>
      </c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</row>
    <row r="213" spans="1:60" ht="22.5" outlineLevel="1" x14ac:dyDescent="0.2">
      <c r="A213" s="202"/>
      <c r="B213" s="369" t="s">
        <v>961</v>
      </c>
      <c r="C213" s="370"/>
      <c r="D213" s="371"/>
      <c r="E213" s="372"/>
      <c r="F213" s="373"/>
      <c r="G213" s="374"/>
      <c r="H213" s="184"/>
      <c r="I213" s="184"/>
      <c r="J213" s="184"/>
      <c r="K213" s="184"/>
      <c r="L213" s="185"/>
      <c r="M213" s="20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 t="s">
        <v>1126</v>
      </c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60" t="str">
        <f>B213</f>
        <v>Úprava terénu, odkopání terénních nerovností až do hloubky 10 cm, zásyp materiálem získaným odkopávkou. Upěchování zasypaných nerovností ručním pěchem tak, aby nerovnosti terénu nebyly větší jak 2 cm od vodorovné hladiny.</v>
      </c>
      <c r="BA213" s="155"/>
      <c r="BB213" s="155"/>
      <c r="BC213" s="155"/>
      <c r="BD213" s="155"/>
      <c r="BE213" s="155"/>
      <c r="BF213" s="155"/>
      <c r="BG213" s="155"/>
      <c r="BH213" s="155"/>
    </row>
    <row r="214" spans="1:60" outlineLevel="1" x14ac:dyDescent="0.2">
      <c r="A214" s="203">
        <v>64</v>
      </c>
      <c r="B214" s="168" t="s">
        <v>962</v>
      </c>
      <c r="C214" s="189" t="s">
        <v>963</v>
      </c>
      <c r="D214" s="171" t="s">
        <v>1146</v>
      </c>
      <c r="E214" s="177">
        <v>10</v>
      </c>
      <c r="F214" s="186">
        <v>0</v>
      </c>
      <c r="G214" s="184">
        <f>ROUND(E214*F214,2)</f>
        <v>0</v>
      </c>
      <c r="H214" s="184">
        <v>21</v>
      </c>
      <c r="I214" s="184">
        <f>G214*(1+H214/100)</f>
        <v>0</v>
      </c>
      <c r="J214" s="184">
        <v>0</v>
      </c>
      <c r="K214" s="184">
        <f>ROUND(E214*J214,2)</f>
        <v>0</v>
      </c>
      <c r="L214" s="185" t="s">
        <v>793</v>
      </c>
      <c r="M214" s="205" t="s">
        <v>1131</v>
      </c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 t="s">
        <v>1132</v>
      </c>
      <c r="AF214" s="155"/>
      <c r="AG214" s="155"/>
      <c r="AH214" s="155"/>
      <c r="AI214" s="155"/>
      <c r="AJ214" s="155"/>
      <c r="AK214" s="155"/>
      <c r="AL214" s="155"/>
      <c r="AM214" s="155">
        <v>21</v>
      </c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outlineLevel="1" x14ac:dyDescent="0.2">
      <c r="A215" s="202"/>
      <c r="B215" s="169"/>
      <c r="C215" s="375"/>
      <c r="D215" s="376"/>
      <c r="E215" s="377"/>
      <c r="F215" s="378"/>
      <c r="G215" s="379"/>
      <c r="H215" s="184"/>
      <c r="I215" s="184"/>
      <c r="J215" s="184"/>
      <c r="K215" s="184"/>
      <c r="L215" s="185"/>
      <c r="M215" s="20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</row>
    <row r="216" spans="1:60" x14ac:dyDescent="0.2">
      <c r="A216" s="201" t="s">
        <v>1122</v>
      </c>
      <c r="B216" s="167" t="s">
        <v>1075</v>
      </c>
      <c r="C216" s="188" t="s">
        <v>1076</v>
      </c>
      <c r="D216" s="170"/>
      <c r="E216" s="176"/>
      <c r="F216" s="380">
        <f>SUM(G217:G237)</f>
        <v>0</v>
      </c>
      <c r="G216" s="381"/>
      <c r="H216" s="182"/>
      <c r="I216" s="182">
        <f>SUM(I217:I237)</f>
        <v>0</v>
      </c>
      <c r="J216" s="182"/>
      <c r="K216" s="182">
        <f>SUM(K217:K237)</f>
        <v>0</v>
      </c>
      <c r="L216" s="183"/>
      <c r="M216" s="204"/>
      <c r="AE216" t="s">
        <v>1123</v>
      </c>
    </row>
    <row r="217" spans="1:60" outlineLevel="1" x14ac:dyDescent="0.2">
      <c r="A217" s="203">
        <v>65</v>
      </c>
      <c r="B217" s="168" t="s">
        <v>964</v>
      </c>
      <c r="C217" s="189" t="s">
        <v>965</v>
      </c>
      <c r="D217" s="171" t="s">
        <v>966</v>
      </c>
      <c r="E217" s="177">
        <v>30</v>
      </c>
      <c r="F217" s="186">
        <v>0</v>
      </c>
      <c r="G217" s="184">
        <f>ROUND(E217*F217,2)</f>
        <v>0</v>
      </c>
      <c r="H217" s="184">
        <v>21</v>
      </c>
      <c r="I217" s="184">
        <f>G217*(1+H217/100)</f>
        <v>0</v>
      </c>
      <c r="J217" s="184">
        <v>0</v>
      </c>
      <c r="K217" s="184">
        <f>ROUND(E217*J217,2)</f>
        <v>0</v>
      </c>
      <c r="L217" s="185"/>
      <c r="M217" s="205" t="s">
        <v>128</v>
      </c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 t="s">
        <v>129</v>
      </c>
      <c r="AF217" s="155"/>
      <c r="AG217" s="155"/>
      <c r="AH217" s="155"/>
      <c r="AI217" s="155"/>
      <c r="AJ217" s="155"/>
      <c r="AK217" s="155"/>
      <c r="AL217" s="155"/>
      <c r="AM217" s="155">
        <v>21</v>
      </c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</row>
    <row r="218" spans="1:60" outlineLevel="1" x14ac:dyDescent="0.2">
      <c r="A218" s="202"/>
      <c r="B218" s="169"/>
      <c r="C218" s="396" t="s">
        <v>965</v>
      </c>
      <c r="D218" s="397"/>
      <c r="E218" s="398"/>
      <c r="F218" s="399"/>
      <c r="G218" s="400"/>
      <c r="H218" s="184"/>
      <c r="I218" s="184"/>
      <c r="J218" s="184"/>
      <c r="K218" s="184"/>
      <c r="L218" s="185"/>
      <c r="M218" s="20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60" t="str">
        <f>C218</f>
        <v>PRÁCE SPOJENÉ SE ZABEZPEČENÍM MONTÁŽNÍCH PRACOVIŠŤ</v>
      </c>
      <c r="BB218" s="155"/>
      <c r="BC218" s="155"/>
      <c r="BD218" s="155"/>
      <c r="BE218" s="155"/>
      <c r="BF218" s="155"/>
      <c r="BG218" s="155"/>
      <c r="BH218" s="155"/>
    </row>
    <row r="219" spans="1:60" outlineLevel="1" x14ac:dyDescent="0.2">
      <c r="A219" s="202"/>
      <c r="B219" s="169"/>
      <c r="C219" s="375"/>
      <c r="D219" s="376"/>
      <c r="E219" s="377"/>
      <c r="F219" s="378"/>
      <c r="G219" s="379"/>
      <c r="H219" s="184"/>
      <c r="I219" s="184"/>
      <c r="J219" s="184"/>
      <c r="K219" s="184"/>
      <c r="L219" s="185"/>
      <c r="M219" s="20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</row>
    <row r="220" spans="1:60" outlineLevel="1" x14ac:dyDescent="0.2">
      <c r="A220" s="203">
        <v>66</v>
      </c>
      <c r="B220" s="168" t="s">
        <v>967</v>
      </c>
      <c r="C220" s="189" t="s">
        <v>968</v>
      </c>
      <c r="D220" s="171" t="s">
        <v>966</v>
      </c>
      <c r="E220" s="177">
        <v>50</v>
      </c>
      <c r="F220" s="186">
        <v>0</v>
      </c>
      <c r="G220" s="184">
        <f>ROUND(E220*F220,2)</f>
        <v>0</v>
      </c>
      <c r="H220" s="184">
        <v>21</v>
      </c>
      <c r="I220" s="184">
        <f>G220*(1+H220/100)</f>
        <v>0</v>
      </c>
      <c r="J220" s="184">
        <v>0</v>
      </c>
      <c r="K220" s="184">
        <f>ROUND(E220*J220,2)</f>
        <v>0</v>
      </c>
      <c r="L220" s="185"/>
      <c r="M220" s="205" t="s">
        <v>128</v>
      </c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 t="s">
        <v>129</v>
      </c>
      <c r="AF220" s="155"/>
      <c r="AG220" s="155"/>
      <c r="AH220" s="155"/>
      <c r="AI220" s="155"/>
      <c r="AJ220" s="155"/>
      <c r="AK220" s="155"/>
      <c r="AL220" s="155"/>
      <c r="AM220" s="155">
        <v>21</v>
      </c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</row>
    <row r="221" spans="1:60" outlineLevel="1" x14ac:dyDescent="0.2">
      <c r="A221" s="202"/>
      <c r="B221" s="169"/>
      <c r="C221" s="396" t="s">
        <v>968</v>
      </c>
      <c r="D221" s="397"/>
      <c r="E221" s="398"/>
      <c r="F221" s="399"/>
      <c r="G221" s="400"/>
      <c r="H221" s="184"/>
      <c r="I221" s="184"/>
      <c r="J221" s="184"/>
      <c r="K221" s="184"/>
      <c r="L221" s="185"/>
      <c r="M221" s="20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60" t="str">
        <f>C221</f>
        <v>PRÁCE SPOJENÉ S DEMONTÁŽNÍ STÁV. ZAŘÍZENÍ</v>
      </c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202"/>
      <c r="B222" s="169"/>
      <c r="C222" s="375"/>
      <c r="D222" s="376"/>
      <c r="E222" s="377"/>
      <c r="F222" s="378"/>
      <c r="G222" s="379"/>
      <c r="H222" s="184"/>
      <c r="I222" s="184"/>
      <c r="J222" s="184"/>
      <c r="K222" s="184"/>
      <c r="L222" s="185"/>
      <c r="M222" s="20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203">
        <v>67</v>
      </c>
      <c r="B223" s="168" t="s">
        <v>969</v>
      </c>
      <c r="C223" s="189" t="s">
        <v>970</v>
      </c>
      <c r="D223" s="171" t="s">
        <v>966</v>
      </c>
      <c r="E223" s="177">
        <v>25</v>
      </c>
      <c r="F223" s="186">
        <v>0</v>
      </c>
      <c r="G223" s="184">
        <f>ROUND(E223*F223,2)</f>
        <v>0</v>
      </c>
      <c r="H223" s="184">
        <v>21</v>
      </c>
      <c r="I223" s="184">
        <f>G223*(1+H223/100)</f>
        <v>0</v>
      </c>
      <c r="J223" s="184">
        <v>0</v>
      </c>
      <c r="K223" s="184">
        <f>ROUND(E223*J223,2)</f>
        <v>0</v>
      </c>
      <c r="L223" s="185"/>
      <c r="M223" s="205" t="s">
        <v>128</v>
      </c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 t="s">
        <v>129</v>
      </c>
      <c r="AF223" s="155"/>
      <c r="AG223" s="155"/>
      <c r="AH223" s="155"/>
      <c r="AI223" s="155"/>
      <c r="AJ223" s="155"/>
      <c r="AK223" s="155"/>
      <c r="AL223" s="155"/>
      <c r="AM223" s="155">
        <v>21</v>
      </c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outlineLevel="1" x14ac:dyDescent="0.2">
      <c r="A224" s="202"/>
      <c r="B224" s="169"/>
      <c r="C224" s="396" t="s">
        <v>970</v>
      </c>
      <c r="D224" s="397"/>
      <c r="E224" s="398"/>
      <c r="F224" s="399"/>
      <c r="G224" s="400"/>
      <c r="H224" s="184"/>
      <c r="I224" s="184"/>
      <c r="J224" s="184"/>
      <c r="K224" s="184"/>
      <c r="L224" s="185"/>
      <c r="M224" s="20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60" t="str">
        <f>C224</f>
        <v>PRÁCE SPOJENÉ S ÚPRAVOU STÁV. ZAŘÍZENÍ</v>
      </c>
      <c r="BB224" s="155"/>
      <c r="BC224" s="155"/>
      <c r="BD224" s="155"/>
      <c r="BE224" s="155"/>
      <c r="BF224" s="155"/>
      <c r="BG224" s="155"/>
      <c r="BH224" s="155"/>
    </row>
    <row r="225" spans="1:60" outlineLevel="1" x14ac:dyDescent="0.2">
      <c r="A225" s="202"/>
      <c r="B225" s="169"/>
      <c r="C225" s="375"/>
      <c r="D225" s="376"/>
      <c r="E225" s="377"/>
      <c r="F225" s="378"/>
      <c r="G225" s="379"/>
      <c r="H225" s="184"/>
      <c r="I225" s="184"/>
      <c r="J225" s="184"/>
      <c r="K225" s="184"/>
      <c r="L225" s="185"/>
      <c r="M225" s="20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</row>
    <row r="226" spans="1:60" outlineLevel="1" x14ac:dyDescent="0.2">
      <c r="A226" s="203">
        <v>68</v>
      </c>
      <c r="B226" s="168" t="s">
        <v>971</v>
      </c>
      <c r="C226" s="189" t="s">
        <v>972</v>
      </c>
      <c r="D226" s="171" t="s">
        <v>966</v>
      </c>
      <c r="E226" s="177">
        <v>25</v>
      </c>
      <c r="F226" s="186">
        <v>0</v>
      </c>
      <c r="G226" s="184">
        <f>ROUND(E226*F226,2)</f>
        <v>0</v>
      </c>
      <c r="H226" s="184">
        <v>21</v>
      </c>
      <c r="I226" s="184">
        <f>G226*(1+H226/100)</f>
        <v>0</v>
      </c>
      <c r="J226" s="184">
        <v>0</v>
      </c>
      <c r="K226" s="184">
        <f>ROUND(E226*J226,2)</f>
        <v>0</v>
      </c>
      <c r="L226" s="185"/>
      <c r="M226" s="205" t="s">
        <v>128</v>
      </c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 t="s">
        <v>129</v>
      </c>
      <c r="AF226" s="155"/>
      <c r="AG226" s="155"/>
      <c r="AH226" s="155"/>
      <c r="AI226" s="155"/>
      <c r="AJ226" s="155"/>
      <c r="AK226" s="155"/>
      <c r="AL226" s="155"/>
      <c r="AM226" s="155">
        <v>21</v>
      </c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</row>
    <row r="227" spans="1:60" outlineLevel="1" x14ac:dyDescent="0.2">
      <c r="A227" s="202"/>
      <c r="B227" s="169"/>
      <c r="C227" s="396" t="s">
        <v>972</v>
      </c>
      <c r="D227" s="397"/>
      <c r="E227" s="398"/>
      <c r="F227" s="399"/>
      <c r="G227" s="400"/>
      <c r="H227" s="184"/>
      <c r="I227" s="184"/>
      <c r="J227" s="184"/>
      <c r="K227" s="184"/>
      <c r="L227" s="185"/>
      <c r="M227" s="20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60" t="str">
        <f>C227</f>
        <v>DEMONTÁŽ A OPĚTOVNÁ MONTÁŽ STÁV. ZAŘÍZENÍ</v>
      </c>
      <c r="BB227" s="155"/>
      <c r="BC227" s="155"/>
      <c r="BD227" s="155"/>
      <c r="BE227" s="155"/>
      <c r="BF227" s="155"/>
      <c r="BG227" s="155"/>
      <c r="BH227" s="155"/>
    </row>
    <row r="228" spans="1:60" outlineLevel="1" x14ac:dyDescent="0.2">
      <c r="A228" s="202"/>
      <c r="B228" s="169"/>
      <c r="C228" s="375"/>
      <c r="D228" s="376"/>
      <c r="E228" s="377"/>
      <c r="F228" s="378"/>
      <c r="G228" s="379"/>
      <c r="H228" s="184"/>
      <c r="I228" s="184"/>
      <c r="J228" s="184"/>
      <c r="K228" s="184"/>
      <c r="L228" s="185"/>
      <c r="M228" s="20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</row>
    <row r="229" spans="1:60" outlineLevel="1" x14ac:dyDescent="0.2">
      <c r="A229" s="203">
        <v>69</v>
      </c>
      <c r="B229" s="168" t="s">
        <v>973</v>
      </c>
      <c r="C229" s="189" t="s">
        <v>974</v>
      </c>
      <c r="D229" s="171" t="s">
        <v>966</v>
      </c>
      <c r="E229" s="177">
        <v>10</v>
      </c>
      <c r="F229" s="186">
        <v>0</v>
      </c>
      <c r="G229" s="184">
        <f>ROUND(E229*F229,2)</f>
        <v>0</v>
      </c>
      <c r="H229" s="184">
        <v>21</v>
      </c>
      <c r="I229" s="184">
        <f>G229*(1+H229/100)</f>
        <v>0</v>
      </c>
      <c r="J229" s="184">
        <v>0</v>
      </c>
      <c r="K229" s="184">
        <f>ROUND(E229*J229,2)</f>
        <v>0</v>
      </c>
      <c r="L229" s="185"/>
      <c r="M229" s="205" t="s">
        <v>128</v>
      </c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 t="s">
        <v>129</v>
      </c>
      <c r="AF229" s="155"/>
      <c r="AG229" s="155"/>
      <c r="AH229" s="155"/>
      <c r="AI229" s="155"/>
      <c r="AJ229" s="155"/>
      <c r="AK229" s="155"/>
      <c r="AL229" s="155"/>
      <c r="AM229" s="155">
        <v>21</v>
      </c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</row>
    <row r="230" spans="1:60" outlineLevel="1" x14ac:dyDescent="0.2">
      <c r="A230" s="202"/>
      <c r="B230" s="169"/>
      <c r="C230" s="396" t="s">
        <v>974</v>
      </c>
      <c r="D230" s="397"/>
      <c r="E230" s="398"/>
      <c r="F230" s="399"/>
      <c r="G230" s="400"/>
      <c r="H230" s="184"/>
      <c r="I230" s="184"/>
      <c r="J230" s="184"/>
      <c r="K230" s="184"/>
      <c r="L230" s="185"/>
      <c r="M230" s="20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60" t="str">
        <f>C230</f>
        <v>DOPLNĚNÍ PŘÍSTROJ. NÁPLNĚ STÁV. ROZVADĚČE</v>
      </c>
      <c r="BB230" s="155"/>
      <c r="BC230" s="155"/>
      <c r="BD230" s="155"/>
      <c r="BE230" s="155"/>
      <c r="BF230" s="155"/>
      <c r="BG230" s="155"/>
      <c r="BH230" s="155"/>
    </row>
    <row r="231" spans="1:60" outlineLevel="1" x14ac:dyDescent="0.2">
      <c r="A231" s="202"/>
      <c r="B231" s="169"/>
      <c r="C231" s="375"/>
      <c r="D231" s="376"/>
      <c r="E231" s="377"/>
      <c r="F231" s="378"/>
      <c r="G231" s="379"/>
      <c r="H231" s="184"/>
      <c r="I231" s="184"/>
      <c r="J231" s="184"/>
      <c r="K231" s="184"/>
      <c r="L231" s="185"/>
      <c r="M231" s="20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</row>
    <row r="232" spans="1:60" outlineLevel="1" x14ac:dyDescent="0.2">
      <c r="A232" s="203">
        <v>70</v>
      </c>
      <c r="B232" s="168" t="s">
        <v>975</v>
      </c>
      <c r="C232" s="189" t="s">
        <v>976</v>
      </c>
      <c r="D232" s="171" t="s">
        <v>977</v>
      </c>
      <c r="E232" s="177">
        <v>1</v>
      </c>
      <c r="F232" s="186">
        <v>0</v>
      </c>
      <c r="G232" s="184">
        <f>ROUND(E232*F232,2)</f>
        <v>0</v>
      </c>
      <c r="H232" s="184">
        <v>21</v>
      </c>
      <c r="I232" s="184">
        <f>G232*(1+H232/100)</f>
        <v>0</v>
      </c>
      <c r="J232" s="184">
        <v>0</v>
      </c>
      <c r="K232" s="184">
        <f>ROUND(E232*J232,2)</f>
        <v>0</v>
      </c>
      <c r="L232" s="185"/>
      <c r="M232" s="205" t="s">
        <v>128</v>
      </c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 t="s">
        <v>129</v>
      </c>
      <c r="AF232" s="155"/>
      <c r="AG232" s="155"/>
      <c r="AH232" s="155"/>
      <c r="AI232" s="155"/>
      <c r="AJ232" s="155"/>
      <c r="AK232" s="155"/>
      <c r="AL232" s="155"/>
      <c r="AM232" s="155">
        <v>21</v>
      </c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</row>
    <row r="233" spans="1:60" outlineLevel="1" x14ac:dyDescent="0.2">
      <c r="A233" s="202"/>
      <c r="B233" s="169"/>
      <c r="C233" s="396" t="s">
        <v>976</v>
      </c>
      <c r="D233" s="397"/>
      <c r="E233" s="398"/>
      <c r="F233" s="399"/>
      <c r="G233" s="400"/>
      <c r="H233" s="184"/>
      <c r="I233" s="184"/>
      <c r="J233" s="184"/>
      <c r="K233" s="184"/>
      <c r="L233" s="185"/>
      <c r="M233" s="20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60" t="str">
        <f>C233</f>
        <v>PRÁCE VYSOKOZDVIŽNÉ PLOŠINY</v>
      </c>
      <c r="BB233" s="155"/>
      <c r="BC233" s="155"/>
      <c r="BD233" s="155"/>
      <c r="BE233" s="155"/>
      <c r="BF233" s="155"/>
      <c r="BG233" s="155"/>
      <c r="BH233" s="155"/>
    </row>
    <row r="234" spans="1:60" outlineLevel="1" x14ac:dyDescent="0.2">
      <c r="A234" s="202"/>
      <c r="B234" s="169"/>
      <c r="C234" s="375"/>
      <c r="D234" s="376"/>
      <c r="E234" s="377"/>
      <c r="F234" s="378"/>
      <c r="G234" s="379"/>
      <c r="H234" s="184"/>
      <c r="I234" s="184"/>
      <c r="J234" s="184"/>
      <c r="K234" s="184"/>
      <c r="L234" s="185"/>
      <c r="M234" s="20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</row>
    <row r="235" spans="1:60" outlineLevel="1" x14ac:dyDescent="0.2">
      <c r="A235" s="203">
        <v>71</v>
      </c>
      <c r="B235" s="168" t="s">
        <v>978</v>
      </c>
      <c r="C235" s="189" t="s">
        <v>979</v>
      </c>
      <c r="D235" s="171" t="s">
        <v>966</v>
      </c>
      <c r="E235" s="177">
        <v>20</v>
      </c>
      <c r="F235" s="186">
        <v>0</v>
      </c>
      <c r="G235" s="184">
        <f>ROUND(E235*F235,2)</f>
        <v>0</v>
      </c>
      <c r="H235" s="184">
        <v>21</v>
      </c>
      <c r="I235" s="184">
        <f>G235*(1+H235/100)</f>
        <v>0</v>
      </c>
      <c r="J235" s="184">
        <v>0</v>
      </c>
      <c r="K235" s="184">
        <f>ROUND(E235*J235,2)</f>
        <v>0</v>
      </c>
      <c r="L235" s="185"/>
      <c r="M235" s="205" t="s">
        <v>128</v>
      </c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 t="s">
        <v>129</v>
      </c>
      <c r="AF235" s="155"/>
      <c r="AG235" s="155"/>
      <c r="AH235" s="155"/>
      <c r="AI235" s="155"/>
      <c r="AJ235" s="155"/>
      <c r="AK235" s="155"/>
      <c r="AL235" s="155"/>
      <c r="AM235" s="155">
        <v>21</v>
      </c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</row>
    <row r="236" spans="1:60" outlineLevel="1" x14ac:dyDescent="0.2">
      <c r="A236" s="202"/>
      <c r="B236" s="169"/>
      <c r="C236" s="396" t="s">
        <v>979</v>
      </c>
      <c r="D236" s="397"/>
      <c r="E236" s="398"/>
      <c r="F236" s="399"/>
      <c r="G236" s="400"/>
      <c r="H236" s="184"/>
      <c r="I236" s="184"/>
      <c r="J236" s="184"/>
      <c r="K236" s="184"/>
      <c r="L236" s="185"/>
      <c r="M236" s="20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60" t="str">
        <f>C236</f>
        <v>DOKUMENTACE SKUTEČNÉHO PROVEDENÍ</v>
      </c>
      <c r="BB236" s="155"/>
      <c r="BC236" s="155"/>
      <c r="BD236" s="155"/>
      <c r="BE236" s="155"/>
      <c r="BF236" s="155"/>
      <c r="BG236" s="155"/>
      <c r="BH236" s="155"/>
    </row>
    <row r="237" spans="1:60" outlineLevel="1" x14ac:dyDescent="0.2">
      <c r="A237" s="202"/>
      <c r="B237" s="169"/>
      <c r="C237" s="375"/>
      <c r="D237" s="376"/>
      <c r="E237" s="377"/>
      <c r="F237" s="378"/>
      <c r="G237" s="379"/>
      <c r="H237" s="184"/>
      <c r="I237" s="184"/>
      <c r="J237" s="184"/>
      <c r="K237" s="184"/>
      <c r="L237" s="185"/>
      <c r="M237" s="20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</row>
    <row r="238" spans="1:60" x14ac:dyDescent="0.2">
      <c r="A238" s="201" t="s">
        <v>1122</v>
      </c>
      <c r="B238" s="167" t="s">
        <v>1079</v>
      </c>
      <c r="C238" s="188" t="s">
        <v>1080</v>
      </c>
      <c r="D238" s="170"/>
      <c r="E238" s="176"/>
      <c r="F238" s="380">
        <f>SUM(G239:G241)</f>
        <v>0</v>
      </c>
      <c r="G238" s="381"/>
      <c r="H238" s="182"/>
      <c r="I238" s="182">
        <f>SUM(I239:I241)</f>
        <v>0</v>
      </c>
      <c r="J238" s="182"/>
      <c r="K238" s="182">
        <f>SUM(K239:K241)</f>
        <v>0</v>
      </c>
      <c r="L238" s="183"/>
      <c r="M238" s="204"/>
      <c r="AE238" t="s">
        <v>1123</v>
      </c>
    </row>
    <row r="239" spans="1:60" outlineLevel="1" x14ac:dyDescent="0.2">
      <c r="A239" s="203">
        <v>72</v>
      </c>
      <c r="B239" s="168" t="s">
        <v>980</v>
      </c>
      <c r="C239" s="189" t="s">
        <v>981</v>
      </c>
      <c r="D239" s="171" t="s">
        <v>966</v>
      </c>
      <c r="E239" s="177">
        <v>25</v>
      </c>
      <c r="F239" s="186">
        <v>0</v>
      </c>
      <c r="G239" s="184">
        <f>ROUND(E239*F239,2)</f>
        <v>0</v>
      </c>
      <c r="H239" s="184">
        <v>21</v>
      </c>
      <c r="I239" s="184">
        <f>G239*(1+H239/100)</f>
        <v>0</v>
      </c>
      <c r="J239" s="184">
        <v>0</v>
      </c>
      <c r="K239" s="184">
        <f>ROUND(E239*J239,2)</f>
        <v>0</v>
      </c>
      <c r="L239" s="185"/>
      <c r="M239" s="205" t="s">
        <v>128</v>
      </c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 t="s">
        <v>129</v>
      </c>
      <c r="AF239" s="155"/>
      <c r="AG239" s="155"/>
      <c r="AH239" s="155"/>
      <c r="AI239" s="155"/>
      <c r="AJ239" s="155"/>
      <c r="AK239" s="155"/>
      <c r="AL239" s="155"/>
      <c r="AM239" s="155">
        <v>21</v>
      </c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</row>
    <row r="240" spans="1:60" outlineLevel="1" x14ac:dyDescent="0.2">
      <c r="A240" s="202"/>
      <c r="B240" s="169"/>
      <c r="C240" s="396" t="s">
        <v>981</v>
      </c>
      <c r="D240" s="397"/>
      <c r="E240" s="398"/>
      <c r="F240" s="399"/>
      <c r="G240" s="400"/>
      <c r="H240" s="184"/>
      <c r="I240" s="184"/>
      <c r="J240" s="184"/>
      <c r="K240" s="184"/>
      <c r="L240" s="185"/>
      <c r="M240" s="20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60" t="str">
        <f>C240</f>
        <v>PROVEDENÍ VÝCHOZÍ REVIZE A VYPRACOVÁNÍ REVIZNÍ ZPRÁVY</v>
      </c>
      <c r="BB240" s="155"/>
      <c r="BC240" s="155"/>
      <c r="BD240" s="155"/>
      <c r="BE240" s="155"/>
      <c r="BF240" s="155"/>
      <c r="BG240" s="155"/>
      <c r="BH240" s="155"/>
    </row>
    <row r="241" spans="1:60" ht="13.5" outlineLevel="1" thickBot="1" x14ac:dyDescent="0.25">
      <c r="A241" s="213"/>
      <c r="B241" s="214"/>
      <c r="C241" s="405"/>
      <c r="D241" s="406"/>
      <c r="E241" s="407"/>
      <c r="F241" s="408"/>
      <c r="G241" s="409"/>
      <c r="H241" s="215"/>
      <c r="I241" s="215"/>
      <c r="J241" s="215"/>
      <c r="K241" s="215"/>
      <c r="L241" s="216"/>
      <c r="M241" s="217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</row>
    <row r="242" spans="1:60" hidden="1" x14ac:dyDescent="0.2">
      <c r="A242" s="46"/>
      <c r="B242" s="53" t="s">
        <v>135</v>
      </c>
      <c r="C242" s="195" t="s">
        <v>135</v>
      </c>
      <c r="D242" s="158"/>
      <c r="E242" s="156"/>
      <c r="F242" s="156"/>
      <c r="G242" s="156"/>
      <c r="H242" s="156"/>
      <c r="I242" s="156"/>
      <c r="J242" s="156"/>
      <c r="K242" s="156"/>
      <c r="L242" s="156"/>
      <c r="M242" s="157"/>
    </row>
    <row r="243" spans="1:60" hidden="1" x14ac:dyDescent="0.2">
      <c r="A243" s="196"/>
      <c r="B243" s="197" t="s">
        <v>665</v>
      </c>
      <c r="C243" s="198"/>
      <c r="D243" s="199"/>
      <c r="E243" s="196"/>
      <c r="F243" s="196"/>
      <c r="G243" s="200">
        <f>F8+F73+F93+F102+F115+F197+F204+F216+F238</f>
        <v>0</v>
      </c>
      <c r="H243" s="38"/>
      <c r="I243" s="38"/>
      <c r="J243" s="38"/>
      <c r="K243" s="38"/>
      <c r="L243" s="38"/>
      <c r="M243" s="38"/>
      <c r="AN243">
        <v>15</v>
      </c>
      <c r="AO243">
        <v>21</v>
      </c>
    </row>
    <row r="244" spans="1:60" x14ac:dyDescent="0.2">
      <c r="A244" s="38"/>
      <c r="B244" s="187"/>
      <c r="C244" s="187"/>
      <c r="D244" s="134"/>
      <c r="E244" s="38"/>
      <c r="F244" s="38"/>
      <c r="G244" s="38"/>
      <c r="H244" s="38"/>
      <c r="I244" s="38"/>
      <c r="J244" s="38"/>
      <c r="K244" s="38"/>
      <c r="L244" s="38"/>
      <c r="M244" s="38"/>
      <c r="AN244">
        <f>SUMIF(AM8:AM243,AN243,G8:G243)</f>
        <v>0</v>
      </c>
      <c r="AO244">
        <f>SUMIF(AM8:AM243,AO243,G8:G243)</f>
        <v>0</v>
      </c>
    </row>
    <row r="245" spans="1:60" x14ac:dyDescent="0.2">
      <c r="D245" s="133"/>
    </row>
    <row r="246" spans="1:60" x14ac:dyDescent="0.2">
      <c r="D246" s="133"/>
    </row>
    <row r="247" spans="1:60" x14ac:dyDescent="0.2">
      <c r="D247" s="133"/>
    </row>
    <row r="248" spans="1:60" x14ac:dyDescent="0.2">
      <c r="D248" s="133"/>
    </row>
    <row r="249" spans="1:60" x14ac:dyDescent="0.2">
      <c r="D249" s="133"/>
    </row>
    <row r="250" spans="1:60" x14ac:dyDescent="0.2">
      <c r="D250" s="133"/>
    </row>
    <row r="251" spans="1:60" x14ac:dyDescent="0.2">
      <c r="D251" s="133"/>
    </row>
    <row r="252" spans="1:60" x14ac:dyDescent="0.2">
      <c r="D252" s="133"/>
    </row>
    <row r="253" spans="1:60" x14ac:dyDescent="0.2">
      <c r="D253" s="133"/>
    </row>
    <row r="254" spans="1:60" x14ac:dyDescent="0.2">
      <c r="D254" s="133"/>
    </row>
    <row r="255" spans="1:60" x14ac:dyDescent="0.2">
      <c r="D255" s="133"/>
    </row>
    <row r="256" spans="1:60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164">
    <mergeCell ref="C240:G240"/>
    <mergeCell ref="B213:G213"/>
    <mergeCell ref="C215:G215"/>
    <mergeCell ref="C219:G219"/>
    <mergeCell ref="C221:G221"/>
    <mergeCell ref="C225:G225"/>
    <mergeCell ref="C227:G227"/>
    <mergeCell ref="C241:G241"/>
    <mergeCell ref="C231:G231"/>
    <mergeCell ref="C233:G233"/>
    <mergeCell ref="C234:G234"/>
    <mergeCell ref="C236:G236"/>
    <mergeCell ref="C237:G237"/>
    <mergeCell ref="F238:G238"/>
    <mergeCell ref="F216:G216"/>
    <mergeCell ref="C218:G218"/>
    <mergeCell ref="C228:G228"/>
    <mergeCell ref="C230:G230"/>
    <mergeCell ref="C222:G222"/>
    <mergeCell ref="C224:G224"/>
    <mergeCell ref="B212:G212"/>
    <mergeCell ref="C165:G165"/>
    <mergeCell ref="C166:G166"/>
    <mergeCell ref="C177:G177"/>
    <mergeCell ref="C178:G178"/>
    <mergeCell ref="C168:G168"/>
    <mergeCell ref="C211:G211"/>
    <mergeCell ref="C195:G195"/>
    <mergeCell ref="C196:G196"/>
    <mergeCell ref="B208:G208"/>
    <mergeCell ref="B209:G209"/>
    <mergeCell ref="C171:G171"/>
    <mergeCell ref="C186:G186"/>
    <mergeCell ref="F197:G197"/>
    <mergeCell ref="C199:G199"/>
    <mergeCell ref="C190:G190"/>
    <mergeCell ref="C172:G172"/>
    <mergeCell ref="C174:G174"/>
    <mergeCell ref="C175:G175"/>
    <mergeCell ref="C193:G193"/>
    <mergeCell ref="B205:G205"/>
    <mergeCell ref="C207:G207"/>
    <mergeCell ref="C200:G200"/>
    <mergeCell ref="C202:G202"/>
    <mergeCell ref="C203:G203"/>
    <mergeCell ref="F204:G204"/>
    <mergeCell ref="C150:G150"/>
    <mergeCell ref="C151:G151"/>
    <mergeCell ref="C153:G153"/>
    <mergeCell ref="C154:G154"/>
    <mergeCell ref="C187:G187"/>
    <mergeCell ref="C192:G192"/>
    <mergeCell ref="C180:G180"/>
    <mergeCell ref="C181:G181"/>
    <mergeCell ref="C156:G156"/>
    <mergeCell ref="C157:G157"/>
    <mergeCell ref="C189:G189"/>
    <mergeCell ref="C159:G159"/>
    <mergeCell ref="C160:G160"/>
    <mergeCell ref="C162:G162"/>
    <mergeCell ref="C163:G163"/>
    <mergeCell ref="C183:G183"/>
    <mergeCell ref="C184:G184"/>
    <mergeCell ref="C169:G169"/>
    <mergeCell ref="C129:G129"/>
    <mergeCell ref="C113:G113"/>
    <mergeCell ref="C135:G135"/>
    <mergeCell ref="C124:G124"/>
    <mergeCell ref="C125:G125"/>
    <mergeCell ref="C132:G132"/>
    <mergeCell ref="C134:G134"/>
    <mergeCell ref="C148:G148"/>
    <mergeCell ref="C147:G147"/>
    <mergeCell ref="C141:G141"/>
    <mergeCell ref="C143:G143"/>
    <mergeCell ref="C144:G144"/>
    <mergeCell ref="C146:G146"/>
    <mergeCell ref="C138:G138"/>
    <mergeCell ref="C140:G140"/>
    <mergeCell ref="F115:G115"/>
    <mergeCell ref="C117:G117"/>
    <mergeCell ref="C131:G131"/>
    <mergeCell ref="C137:G137"/>
    <mergeCell ref="C118:G118"/>
    <mergeCell ref="C120:G120"/>
    <mergeCell ref="C121:G121"/>
    <mergeCell ref="C123:G123"/>
    <mergeCell ref="C111:G111"/>
    <mergeCell ref="C101:G101"/>
    <mergeCell ref="F102:G102"/>
    <mergeCell ref="C104:G104"/>
    <mergeCell ref="C105:G105"/>
    <mergeCell ref="C107:G107"/>
    <mergeCell ref="C114:G114"/>
    <mergeCell ref="C127:G127"/>
    <mergeCell ref="C128:G128"/>
    <mergeCell ref="C108:G108"/>
    <mergeCell ref="C110:G110"/>
    <mergeCell ref="C79:G79"/>
    <mergeCell ref="C81:G81"/>
    <mergeCell ref="C71:G71"/>
    <mergeCell ref="C72:G72"/>
    <mergeCell ref="C95:G95"/>
    <mergeCell ref="C82:G82"/>
    <mergeCell ref="C84:G84"/>
    <mergeCell ref="C85:G85"/>
    <mergeCell ref="C96:G96"/>
    <mergeCell ref="C97:G97"/>
    <mergeCell ref="C100:G100"/>
    <mergeCell ref="C99:G99"/>
    <mergeCell ref="C86:G86"/>
    <mergeCell ref="F93:G93"/>
    <mergeCell ref="C91:G91"/>
    <mergeCell ref="C92:G92"/>
    <mergeCell ref="C88:G88"/>
    <mergeCell ref="C89:G89"/>
    <mergeCell ref="C53:G53"/>
    <mergeCell ref="C55:G55"/>
    <mergeCell ref="F73:G73"/>
    <mergeCell ref="C59:G59"/>
    <mergeCell ref="C61:G61"/>
    <mergeCell ref="C62:G62"/>
    <mergeCell ref="C58:G58"/>
    <mergeCell ref="C63:G63"/>
    <mergeCell ref="C56:G56"/>
    <mergeCell ref="C76:G76"/>
    <mergeCell ref="C78:G78"/>
    <mergeCell ref="C65:G65"/>
    <mergeCell ref="C66:G66"/>
    <mergeCell ref="C68:G68"/>
    <mergeCell ref="C69:G69"/>
    <mergeCell ref="C75:G75"/>
    <mergeCell ref="C26:G26"/>
    <mergeCell ref="C31:G31"/>
    <mergeCell ref="C28:G28"/>
    <mergeCell ref="C29:G29"/>
    <mergeCell ref="C11:G11"/>
    <mergeCell ref="C13:G13"/>
    <mergeCell ref="C14:G14"/>
    <mergeCell ref="C16:G16"/>
    <mergeCell ref="C17:G17"/>
    <mergeCell ref="C19:G19"/>
    <mergeCell ref="C23:G23"/>
    <mergeCell ref="C25:G25"/>
    <mergeCell ref="C20:G20"/>
    <mergeCell ref="A1:G1"/>
    <mergeCell ref="C7:G7"/>
    <mergeCell ref="F8:G8"/>
    <mergeCell ref="C10:G10"/>
    <mergeCell ref="C22:G22"/>
    <mergeCell ref="C32:G32"/>
    <mergeCell ref="C34:G34"/>
    <mergeCell ref="C38:G38"/>
    <mergeCell ref="C35:G35"/>
    <mergeCell ref="C37:G37"/>
    <mergeCell ref="C40:G40"/>
    <mergeCell ref="C52:G52"/>
    <mergeCell ref="C46:G46"/>
    <mergeCell ref="C41:G41"/>
    <mergeCell ref="C43:G43"/>
    <mergeCell ref="C47:G47"/>
    <mergeCell ref="C49:G49"/>
    <mergeCell ref="C44:G44"/>
    <mergeCell ref="C50:G50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6" sqref="C1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88" t="s">
        <v>1112</v>
      </c>
      <c r="B1" s="388"/>
      <c r="C1" s="389"/>
      <c r="D1" s="388"/>
      <c r="E1" s="388"/>
      <c r="F1" s="388"/>
      <c r="G1" s="388"/>
      <c r="AC1" t="s">
        <v>1119</v>
      </c>
    </row>
    <row r="2" spans="1:60" ht="13.5" thickTop="1" x14ac:dyDescent="0.2">
      <c r="A2" s="139" t="s">
        <v>1008</v>
      </c>
      <c r="B2" s="143" t="s">
        <v>1018</v>
      </c>
      <c r="C2" s="161" t="s">
        <v>1019</v>
      </c>
      <c r="D2" s="141"/>
      <c r="E2" s="140"/>
      <c r="F2" s="140"/>
      <c r="G2" s="142"/>
    </row>
    <row r="3" spans="1:60" x14ac:dyDescent="0.2">
      <c r="A3" s="137" t="s">
        <v>1009</v>
      </c>
      <c r="B3" s="144" t="s">
        <v>1021</v>
      </c>
      <c r="C3" s="162" t="s">
        <v>745</v>
      </c>
      <c r="D3" s="136"/>
      <c r="E3" s="135"/>
      <c r="F3" s="135"/>
      <c r="G3" s="138"/>
      <c r="AC3" s="8" t="s">
        <v>1096</v>
      </c>
    </row>
    <row r="4" spans="1:60" ht="13.5" thickBot="1" x14ac:dyDescent="0.25">
      <c r="A4" s="145" t="s">
        <v>1010</v>
      </c>
      <c r="B4" s="146" t="s">
        <v>1107</v>
      </c>
      <c r="C4" s="163" t="s">
        <v>1108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1011</v>
      </c>
      <c r="B6" s="153" t="s">
        <v>1012</v>
      </c>
      <c r="C6" s="165" t="s">
        <v>1013</v>
      </c>
      <c r="D6" s="152" t="s">
        <v>1014</v>
      </c>
      <c r="E6" s="151" t="s">
        <v>1015</v>
      </c>
      <c r="F6" s="154" t="s">
        <v>1016</v>
      </c>
      <c r="G6" s="150" t="s">
        <v>1017</v>
      </c>
      <c r="H6" s="206" t="s">
        <v>1113</v>
      </c>
      <c r="I6" s="206" t="s">
        <v>1114</v>
      </c>
      <c r="J6" s="206" t="s">
        <v>1115</v>
      </c>
      <c r="K6" s="207" t="s">
        <v>1116</v>
      </c>
      <c r="L6" s="207" t="s">
        <v>1117</v>
      </c>
      <c r="M6" s="166" t="s">
        <v>1118</v>
      </c>
    </row>
    <row r="7" spans="1:60" x14ac:dyDescent="0.2">
      <c r="A7" s="208"/>
      <c r="B7" s="209" t="s">
        <v>1120</v>
      </c>
      <c r="C7" s="390" t="s">
        <v>1121</v>
      </c>
      <c r="D7" s="391"/>
      <c r="E7" s="392"/>
      <c r="F7" s="393"/>
      <c r="G7" s="393"/>
      <c r="H7" s="210"/>
      <c r="I7" s="210"/>
      <c r="J7" s="210"/>
      <c r="K7" s="210"/>
      <c r="L7" s="211"/>
      <c r="M7" s="212"/>
    </row>
    <row r="8" spans="1:60" x14ac:dyDescent="0.2">
      <c r="A8" s="201" t="s">
        <v>1122</v>
      </c>
      <c r="B8" s="167" t="s">
        <v>1053</v>
      </c>
      <c r="C8" s="188" t="s">
        <v>1054</v>
      </c>
      <c r="D8" s="170"/>
      <c r="E8" s="176"/>
      <c r="F8" s="394">
        <f>SUM(G9:G12)</f>
        <v>0</v>
      </c>
      <c r="G8" s="395"/>
      <c r="H8" s="182"/>
      <c r="I8" s="182">
        <f>SUM(I9:I12)</f>
        <v>0</v>
      </c>
      <c r="J8" s="182"/>
      <c r="K8" s="182">
        <f>SUM(K9:K12)</f>
        <v>0</v>
      </c>
      <c r="L8" s="183"/>
      <c r="M8" s="204"/>
      <c r="AE8" t="s">
        <v>1123</v>
      </c>
    </row>
    <row r="9" spans="1:60" outlineLevel="1" x14ac:dyDescent="0.2">
      <c r="A9" s="203">
        <v>1</v>
      </c>
      <c r="B9" s="168" t="s">
        <v>985</v>
      </c>
      <c r="C9" s="189" t="s">
        <v>717</v>
      </c>
      <c r="D9" s="171" t="s">
        <v>986</v>
      </c>
      <c r="E9" s="177">
        <v>1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128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129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396" t="s">
        <v>716</v>
      </c>
      <c r="D10" s="397"/>
      <c r="E10" s="398"/>
      <c r="F10" s="399"/>
      <c r="G10" s="400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specifikace viz Projektová dokumentace A+B průvodní a souhrnná zpráva, část D.1.4c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396"/>
      <c r="D11" s="397"/>
      <c r="E11" s="398"/>
      <c r="F11" s="399"/>
      <c r="G11" s="400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60">
        <f>C11</f>
        <v>0</v>
      </c>
      <c r="BB11" s="155"/>
      <c r="BC11" s="155"/>
      <c r="BD11" s="155"/>
      <c r="BE11" s="155"/>
      <c r="BF11" s="155"/>
      <c r="BG11" s="155"/>
      <c r="BH11" s="155"/>
    </row>
    <row r="12" spans="1:60" ht="13.5" outlineLevel="1" thickBot="1" x14ac:dyDescent="0.25">
      <c r="A12" s="213"/>
      <c r="B12" s="214"/>
      <c r="C12" s="405"/>
      <c r="D12" s="406"/>
      <c r="E12" s="407"/>
      <c r="F12" s="408"/>
      <c r="G12" s="409"/>
      <c r="H12" s="215"/>
      <c r="I12" s="215"/>
      <c r="J12" s="215"/>
      <c r="K12" s="215"/>
      <c r="L12" s="216"/>
      <c r="M12" s="217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hidden="1" x14ac:dyDescent="0.2">
      <c r="A13" s="46"/>
      <c r="B13" s="53" t="s">
        <v>135</v>
      </c>
      <c r="C13" s="195" t="s">
        <v>135</v>
      </c>
      <c r="D13" s="158"/>
      <c r="E13" s="156"/>
      <c r="F13" s="156"/>
      <c r="G13" s="156"/>
      <c r="H13" s="156"/>
      <c r="I13" s="156"/>
      <c r="J13" s="156"/>
      <c r="K13" s="156"/>
      <c r="L13" s="156"/>
      <c r="M13" s="157"/>
    </row>
    <row r="14" spans="1:60" hidden="1" x14ac:dyDescent="0.2">
      <c r="A14" s="196"/>
      <c r="B14" s="197" t="s">
        <v>665</v>
      </c>
      <c r="C14" s="198"/>
      <c r="D14" s="199"/>
      <c r="E14" s="196"/>
      <c r="F14" s="196"/>
      <c r="G14" s="200">
        <f>F8</f>
        <v>0</v>
      </c>
      <c r="H14" s="38"/>
      <c r="I14" s="38"/>
      <c r="J14" s="38"/>
      <c r="K14" s="38"/>
      <c r="L14" s="38"/>
      <c r="M14" s="38"/>
      <c r="AN14">
        <v>15</v>
      </c>
      <c r="AO14">
        <v>21</v>
      </c>
    </row>
    <row r="15" spans="1:60" x14ac:dyDescent="0.2">
      <c r="A15" s="38"/>
      <c r="B15" s="187"/>
      <c r="C15" s="187"/>
      <c r="D15" s="134"/>
      <c r="E15" s="38"/>
      <c r="F15" s="38"/>
      <c r="G15" s="38"/>
      <c r="H15" s="38"/>
      <c r="I15" s="38"/>
      <c r="J15" s="38"/>
      <c r="K15" s="38"/>
      <c r="L15" s="38"/>
      <c r="M15" s="38"/>
      <c r="AN15">
        <f>SUMIF(AM8:AM14,AN14,G8:G14)</f>
        <v>0</v>
      </c>
      <c r="AO15">
        <f>SUMIF(AM8:AM14,AO14,G8:G14)</f>
        <v>0</v>
      </c>
    </row>
    <row r="16" spans="1:60" x14ac:dyDescent="0.2">
      <c r="D16" s="133"/>
    </row>
    <row r="17" spans="4:4" x14ac:dyDescent="0.2">
      <c r="D17" s="133"/>
    </row>
    <row r="18" spans="4:4" x14ac:dyDescent="0.2">
      <c r="D18" s="133"/>
    </row>
    <row r="19" spans="4:4" x14ac:dyDescent="0.2">
      <c r="D19" s="133"/>
    </row>
    <row r="20" spans="4:4" x14ac:dyDescent="0.2">
      <c r="D20" s="133"/>
    </row>
    <row r="21" spans="4:4" x14ac:dyDescent="0.2">
      <c r="D21" s="133"/>
    </row>
    <row r="22" spans="4:4" x14ac:dyDescent="0.2">
      <c r="D22" s="133"/>
    </row>
    <row r="23" spans="4:4" x14ac:dyDescent="0.2">
      <c r="D23" s="133"/>
    </row>
    <row r="24" spans="4:4" x14ac:dyDescent="0.2">
      <c r="D24" s="133"/>
    </row>
    <row r="25" spans="4:4" x14ac:dyDescent="0.2">
      <c r="D25" s="133"/>
    </row>
    <row r="26" spans="4:4" x14ac:dyDescent="0.2">
      <c r="D26" s="133"/>
    </row>
    <row r="27" spans="4:4" x14ac:dyDescent="0.2">
      <c r="D27" s="133"/>
    </row>
    <row r="28" spans="4:4" x14ac:dyDescent="0.2">
      <c r="D28" s="133"/>
    </row>
    <row r="29" spans="4:4" x14ac:dyDescent="0.2">
      <c r="D29" s="133"/>
    </row>
    <row r="30" spans="4:4" x14ac:dyDescent="0.2">
      <c r="D30" s="133"/>
    </row>
    <row r="31" spans="4:4" x14ac:dyDescent="0.2">
      <c r="D31" s="133"/>
    </row>
    <row r="32" spans="4:4" x14ac:dyDescent="0.2">
      <c r="D32" s="133"/>
    </row>
    <row r="33" spans="4:4" x14ac:dyDescent="0.2">
      <c r="D33" s="133"/>
    </row>
    <row r="34" spans="4:4" x14ac:dyDescent="0.2">
      <c r="D34" s="133"/>
    </row>
    <row r="35" spans="4:4" x14ac:dyDescent="0.2">
      <c r="D35" s="133"/>
    </row>
    <row r="36" spans="4:4" x14ac:dyDescent="0.2">
      <c r="D36" s="133"/>
    </row>
    <row r="37" spans="4:4" x14ac:dyDescent="0.2">
      <c r="D37" s="133"/>
    </row>
    <row r="38" spans="4:4" x14ac:dyDescent="0.2">
      <c r="D38" s="133"/>
    </row>
    <row r="39" spans="4:4" x14ac:dyDescent="0.2">
      <c r="D39" s="133"/>
    </row>
    <row r="40" spans="4:4" x14ac:dyDescent="0.2">
      <c r="D40" s="133"/>
    </row>
    <row r="41" spans="4:4" x14ac:dyDescent="0.2">
      <c r="D41" s="133"/>
    </row>
    <row r="42" spans="4:4" x14ac:dyDescent="0.2">
      <c r="D42" s="133"/>
    </row>
    <row r="43" spans="4:4" x14ac:dyDescent="0.2">
      <c r="D43" s="133"/>
    </row>
    <row r="44" spans="4:4" x14ac:dyDescent="0.2">
      <c r="D44" s="133"/>
    </row>
    <row r="45" spans="4:4" x14ac:dyDescent="0.2">
      <c r="D45" s="133"/>
    </row>
    <row r="46" spans="4:4" x14ac:dyDescent="0.2">
      <c r="D46" s="133"/>
    </row>
    <row r="47" spans="4:4" x14ac:dyDescent="0.2">
      <c r="D47" s="133"/>
    </row>
    <row r="48" spans="4:4" x14ac:dyDescent="0.2">
      <c r="D48" s="133"/>
    </row>
    <row r="49" spans="4:4" x14ac:dyDescent="0.2">
      <c r="D49" s="133"/>
    </row>
    <row r="50" spans="4:4" x14ac:dyDescent="0.2">
      <c r="D50" s="133"/>
    </row>
    <row r="51" spans="4:4" x14ac:dyDescent="0.2">
      <c r="D51" s="133"/>
    </row>
    <row r="52" spans="4:4" x14ac:dyDescent="0.2">
      <c r="D52" s="133"/>
    </row>
    <row r="53" spans="4:4" x14ac:dyDescent="0.2">
      <c r="D53" s="133"/>
    </row>
    <row r="54" spans="4:4" x14ac:dyDescent="0.2">
      <c r="D54" s="133"/>
    </row>
    <row r="55" spans="4:4" x14ac:dyDescent="0.2">
      <c r="D55" s="133"/>
    </row>
    <row r="56" spans="4:4" x14ac:dyDescent="0.2">
      <c r="D56" s="133"/>
    </row>
    <row r="57" spans="4:4" x14ac:dyDescent="0.2">
      <c r="D57" s="133"/>
    </row>
    <row r="58" spans="4:4" x14ac:dyDescent="0.2">
      <c r="D58" s="133"/>
    </row>
    <row r="59" spans="4:4" x14ac:dyDescent="0.2">
      <c r="D59" s="133"/>
    </row>
    <row r="60" spans="4:4" x14ac:dyDescent="0.2">
      <c r="D60" s="133"/>
    </row>
    <row r="61" spans="4:4" x14ac:dyDescent="0.2">
      <c r="D61" s="133"/>
    </row>
    <row r="62" spans="4:4" x14ac:dyDescent="0.2">
      <c r="D62" s="133"/>
    </row>
    <row r="63" spans="4:4" x14ac:dyDescent="0.2">
      <c r="D63" s="133"/>
    </row>
    <row r="64" spans="4:4" x14ac:dyDescent="0.2">
      <c r="D64" s="133"/>
    </row>
    <row r="65" spans="4:4" x14ac:dyDescent="0.2">
      <c r="D65" s="133"/>
    </row>
    <row r="66" spans="4:4" x14ac:dyDescent="0.2">
      <c r="D66" s="133"/>
    </row>
    <row r="67" spans="4:4" x14ac:dyDescent="0.2">
      <c r="D67" s="133"/>
    </row>
    <row r="68" spans="4:4" x14ac:dyDescent="0.2">
      <c r="D68" s="133"/>
    </row>
    <row r="69" spans="4:4" x14ac:dyDescent="0.2">
      <c r="D69" s="133"/>
    </row>
    <row r="70" spans="4:4" x14ac:dyDescent="0.2">
      <c r="D70" s="133"/>
    </row>
    <row r="71" spans="4:4" x14ac:dyDescent="0.2">
      <c r="D71" s="133"/>
    </row>
    <row r="72" spans="4:4" x14ac:dyDescent="0.2">
      <c r="D72" s="133"/>
    </row>
    <row r="73" spans="4:4" x14ac:dyDescent="0.2">
      <c r="D73" s="133"/>
    </row>
    <row r="74" spans="4:4" x14ac:dyDescent="0.2">
      <c r="D74" s="133"/>
    </row>
    <row r="75" spans="4:4" x14ac:dyDescent="0.2">
      <c r="D75" s="133"/>
    </row>
    <row r="76" spans="4:4" x14ac:dyDescent="0.2">
      <c r="D76" s="133"/>
    </row>
    <row r="77" spans="4:4" x14ac:dyDescent="0.2">
      <c r="D77" s="133"/>
    </row>
    <row r="78" spans="4:4" x14ac:dyDescent="0.2">
      <c r="D78" s="133"/>
    </row>
    <row r="79" spans="4:4" x14ac:dyDescent="0.2">
      <c r="D79" s="133"/>
    </row>
    <row r="80" spans="4:4" x14ac:dyDescent="0.2">
      <c r="D80" s="133"/>
    </row>
    <row r="81" spans="4:4" x14ac:dyDescent="0.2">
      <c r="D81" s="133"/>
    </row>
    <row r="82" spans="4:4" x14ac:dyDescent="0.2">
      <c r="D82" s="133"/>
    </row>
    <row r="83" spans="4:4" x14ac:dyDescent="0.2">
      <c r="D83" s="133"/>
    </row>
    <row r="84" spans="4:4" x14ac:dyDescent="0.2">
      <c r="D84" s="133"/>
    </row>
    <row r="85" spans="4:4" x14ac:dyDescent="0.2">
      <c r="D85" s="133"/>
    </row>
    <row r="86" spans="4:4" x14ac:dyDescent="0.2">
      <c r="D86" s="133"/>
    </row>
    <row r="87" spans="4:4" x14ac:dyDescent="0.2">
      <c r="D87" s="133"/>
    </row>
    <row r="88" spans="4:4" x14ac:dyDescent="0.2">
      <c r="D88" s="133"/>
    </row>
    <row r="89" spans="4:4" x14ac:dyDescent="0.2">
      <c r="D89" s="133"/>
    </row>
    <row r="90" spans="4:4" x14ac:dyDescent="0.2">
      <c r="D90" s="133"/>
    </row>
    <row r="91" spans="4:4" x14ac:dyDescent="0.2">
      <c r="D91" s="133"/>
    </row>
    <row r="92" spans="4:4" x14ac:dyDescent="0.2">
      <c r="D92" s="133"/>
    </row>
    <row r="93" spans="4:4" x14ac:dyDescent="0.2">
      <c r="D93" s="133"/>
    </row>
    <row r="94" spans="4:4" x14ac:dyDescent="0.2">
      <c r="D94" s="133"/>
    </row>
    <row r="95" spans="4:4" x14ac:dyDescent="0.2">
      <c r="D95" s="133"/>
    </row>
    <row r="96" spans="4:4" x14ac:dyDescent="0.2">
      <c r="D96" s="133"/>
    </row>
    <row r="97" spans="4:4" x14ac:dyDescent="0.2">
      <c r="D97" s="133"/>
    </row>
    <row r="98" spans="4:4" x14ac:dyDescent="0.2">
      <c r="D98" s="133"/>
    </row>
    <row r="99" spans="4:4" x14ac:dyDescent="0.2">
      <c r="D99" s="133"/>
    </row>
    <row r="100" spans="4:4" x14ac:dyDescent="0.2">
      <c r="D100" s="133"/>
    </row>
    <row r="101" spans="4:4" x14ac:dyDescent="0.2">
      <c r="D101" s="133"/>
    </row>
    <row r="102" spans="4:4" x14ac:dyDescent="0.2">
      <c r="D102" s="133"/>
    </row>
    <row r="103" spans="4:4" x14ac:dyDescent="0.2">
      <c r="D103" s="133"/>
    </row>
    <row r="104" spans="4:4" x14ac:dyDescent="0.2">
      <c r="D104" s="133"/>
    </row>
    <row r="105" spans="4:4" x14ac:dyDescent="0.2">
      <c r="D105" s="133"/>
    </row>
    <row r="106" spans="4:4" x14ac:dyDescent="0.2">
      <c r="D106" s="133"/>
    </row>
    <row r="107" spans="4:4" x14ac:dyDescent="0.2">
      <c r="D107" s="133"/>
    </row>
    <row r="108" spans="4:4" x14ac:dyDescent="0.2">
      <c r="D108" s="133"/>
    </row>
    <row r="109" spans="4:4" x14ac:dyDescent="0.2">
      <c r="D109" s="133"/>
    </row>
    <row r="110" spans="4:4" x14ac:dyDescent="0.2">
      <c r="D110" s="133"/>
    </row>
    <row r="111" spans="4:4" x14ac:dyDescent="0.2">
      <c r="D111" s="133"/>
    </row>
    <row r="112" spans="4:4" x14ac:dyDescent="0.2">
      <c r="D112" s="133"/>
    </row>
    <row r="113" spans="4:4" x14ac:dyDescent="0.2">
      <c r="D113" s="133"/>
    </row>
    <row r="114" spans="4:4" x14ac:dyDescent="0.2">
      <c r="D114" s="133"/>
    </row>
    <row r="115" spans="4:4" x14ac:dyDescent="0.2">
      <c r="D115" s="133"/>
    </row>
    <row r="116" spans="4:4" x14ac:dyDescent="0.2">
      <c r="D116" s="133"/>
    </row>
    <row r="117" spans="4:4" x14ac:dyDescent="0.2">
      <c r="D117" s="133"/>
    </row>
    <row r="118" spans="4:4" x14ac:dyDescent="0.2">
      <c r="D118" s="133"/>
    </row>
    <row r="119" spans="4:4" x14ac:dyDescent="0.2">
      <c r="D119" s="133"/>
    </row>
    <row r="120" spans="4:4" x14ac:dyDescent="0.2">
      <c r="D120" s="133"/>
    </row>
    <row r="121" spans="4:4" x14ac:dyDescent="0.2">
      <c r="D121" s="133"/>
    </row>
    <row r="122" spans="4:4" x14ac:dyDescent="0.2">
      <c r="D122" s="133"/>
    </row>
    <row r="123" spans="4:4" x14ac:dyDescent="0.2">
      <c r="D123" s="133"/>
    </row>
    <row r="124" spans="4:4" x14ac:dyDescent="0.2">
      <c r="D124" s="133"/>
    </row>
    <row r="125" spans="4:4" x14ac:dyDescent="0.2">
      <c r="D125" s="133"/>
    </row>
    <row r="126" spans="4:4" x14ac:dyDescent="0.2">
      <c r="D126" s="133"/>
    </row>
    <row r="127" spans="4:4" x14ac:dyDescent="0.2">
      <c r="D127" s="133"/>
    </row>
    <row r="128" spans="4:4" x14ac:dyDescent="0.2">
      <c r="D128" s="133"/>
    </row>
    <row r="129" spans="4:4" x14ac:dyDescent="0.2">
      <c r="D129" s="133"/>
    </row>
    <row r="130" spans="4:4" x14ac:dyDescent="0.2">
      <c r="D130" s="133"/>
    </row>
    <row r="131" spans="4:4" x14ac:dyDescent="0.2">
      <c r="D131" s="133"/>
    </row>
    <row r="132" spans="4:4" x14ac:dyDescent="0.2">
      <c r="D132" s="133"/>
    </row>
    <row r="133" spans="4:4" x14ac:dyDescent="0.2">
      <c r="D133" s="133"/>
    </row>
    <row r="134" spans="4:4" x14ac:dyDescent="0.2">
      <c r="D134" s="133"/>
    </row>
    <row r="135" spans="4:4" x14ac:dyDescent="0.2">
      <c r="D135" s="133"/>
    </row>
    <row r="136" spans="4:4" x14ac:dyDescent="0.2">
      <c r="D136" s="133"/>
    </row>
    <row r="137" spans="4:4" x14ac:dyDescent="0.2">
      <c r="D137" s="133"/>
    </row>
    <row r="138" spans="4:4" x14ac:dyDescent="0.2">
      <c r="D138" s="133"/>
    </row>
    <row r="139" spans="4:4" x14ac:dyDescent="0.2">
      <c r="D139" s="133"/>
    </row>
    <row r="140" spans="4:4" x14ac:dyDescent="0.2">
      <c r="D140" s="133"/>
    </row>
    <row r="141" spans="4:4" x14ac:dyDescent="0.2">
      <c r="D141" s="133"/>
    </row>
    <row r="142" spans="4:4" x14ac:dyDescent="0.2">
      <c r="D142" s="133"/>
    </row>
    <row r="143" spans="4:4" x14ac:dyDescent="0.2">
      <c r="D143" s="133"/>
    </row>
    <row r="144" spans="4:4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6">
    <mergeCell ref="C12:G12"/>
    <mergeCell ref="A1:G1"/>
    <mergeCell ref="C7:G7"/>
    <mergeCell ref="F8:G8"/>
    <mergeCell ref="C10:G10"/>
    <mergeCell ref="C11:G11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16" sqref="C16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4" max="26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388" t="s">
        <v>1112</v>
      </c>
      <c r="B1" s="388"/>
      <c r="C1" s="389"/>
      <c r="D1" s="388"/>
      <c r="E1" s="388"/>
      <c r="F1" s="388"/>
      <c r="G1" s="388"/>
      <c r="AC1" t="s">
        <v>1119</v>
      </c>
    </row>
    <row r="2" spans="1:60" ht="13.5" thickTop="1" x14ac:dyDescent="0.2">
      <c r="A2" s="139" t="s">
        <v>1008</v>
      </c>
      <c r="B2" s="143" t="s">
        <v>1018</v>
      </c>
      <c r="C2" s="161" t="s">
        <v>1019</v>
      </c>
      <c r="D2" s="141"/>
      <c r="E2" s="140"/>
      <c r="F2" s="140"/>
      <c r="G2" s="142"/>
    </row>
    <row r="3" spans="1:60" x14ac:dyDescent="0.2">
      <c r="A3" s="137" t="s">
        <v>1009</v>
      </c>
      <c r="B3" s="144" t="s">
        <v>1021</v>
      </c>
      <c r="C3" s="162" t="s">
        <v>745</v>
      </c>
      <c r="D3" s="136"/>
      <c r="E3" s="135"/>
      <c r="F3" s="135"/>
      <c r="G3" s="138"/>
      <c r="AC3" s="8" t="s">
        <v>1096</v>
      </c>
    </row>
    <row r="4" spans="1:60" ht="13.5" thickBot="1" x14ac:dyDescent="0.25">
      <c r="A4" s="145" t="s">
        <v>1010</v>
      </c>
      <c r="B4" s="146" t="s">
        <v>1109</v>
      </c>
      <c r="C4" s="163" t="s">
        <v>1110</v>
      </c>
      <c r="D4" s="147"/>
      <c r="E4" s="148"/>
      <c r="F4" s="148"/>
      <c r="G4" s="149"/>
    </row>
    <row r="5" spans="1:60" ht="14.25" thickTop="1" thickBot="1" x14ac:dyDescent="0.25">
      <c r="C5" s="164"/>
      <c r="D5" s="133"/>
    </row>
    <row r="6" spans="1:60" ht="27" thickTop="1" thickBot="1" x14ac:dyDescent="0.25">
      <c r="A6" s="150" t="s">
        <v>1011</v>
      </c>
      <c r="B6" s="153" t="s">
        <v>1012</v>
      </c>
      <c r="C6" s="165" t="s">
        <v>1013</v>
      </c>
      <c r="D6" s="152" t="s">
        <v>1014</v>
      </c>
      <c r="E6" s="151" t="s">
        <v>1015</v>
      </c>
      <c r="F6" s="154" t="s">
        <v>1016</v>
      </c>
      <c r="G6" s="150" t="s">
        <v>1017</v>
      </c>
      <c r="H6" s="206" t="s">
        <v>1113</v>
      </c>
      <c r="I6" s="206" t="s">
        <v>1114</v>
      </c>
      <c r="J6" s="206" t="s">
        <v>1115</v>
      </c>
      <c r="K6" s="207" t="s">
        <v>1116</v>
      </c>
      <c r="L6" s="207" t="s">
        <v>1117</v>
      </c>
      <c r="M6" s="166" t="s">
        <v>1118</v>
      </c>
    </row>
    <row r="7" spans="1:60" x14ac:dyDescent="0.2">
      <c r="A7" s="208"/>
      <c r="B7" s="209" t="s">
        <v>1120</v>
      </c>
      <c r="C7" s="390" t="s">
        <v>1121</v>
      </c>
      <c r="D7" s="391"/>
      <c r="E7" s="392"/>
      <c r="F7" s="393"/>
      <c r="G7" s="393"/>
      <c r="H7" s="210"/>
      <c r="I7" s="210"/>
      <c r="J7" s="210"/>
      <c r="K7" s="210"/>
      <c r="L7" s="211"/>
      <c r="M7" s="212"/>
    </row>
    <row r="8" spans="1:60" x14ac:dyDescent="0.2">
      <c r="A8" s="201" t="s">
        <v>1122</v>
      </c>
      <c r="B8" s="167" t="s">
        <v>1059</v>
      </c>
      <c r="C8" s="188" t="s">
        <v>1060</v>
      </c>
      <c r="D8" s="170"/>
      <c r="E8" s="176"/>
      <c r="F8" s="394">
        <f>SUM(G9:G12)</f>
        <v>0</v>
      </c>
      <c r="G8" s="395"/>
      <c r="H8" s="182"/>
      <c r="I8" s="182">
        <f>SUM(I9:I12)</f>
        <v>0</v>
      </c>
      <c r="J8" s="182"/>
      <c r="K8" s="182">
        <f>SUM(K9:K12)</f>
        <v>0</v>
      </c>
      <c r="L8" s="183"/>
      <c r="M8" s="204"/>
      <c r="AE8" t="s">
        <v>1123</v>
      </c>
    </row>
    <row r="9" spans="1:60" outlineLevel="1" x14ac:dyDescent="0.2">
      <c r="A9" s="203">
        <v>1</v>
      </c>
      <c r="B9" s="168" t="s">
        <v>987</v>
      </c>
      <c r="C9" s="189" t="s">
        <v>1060</v>
      </c>
      <c r="D9" s="171" t="s">
        <v>986</v>
      </c>
      <c r="E9" s="177">
        <v>1</v>
      </c>
      <c r="F9" s="186">
        <v>0</v>
      </c>
      <c r="G9" s="184">
        <f>ROUND(E9*F9,2)</f>
        <v>0</v>
      </c>
      <c r="H9" s="184">
        <v>21</v>
      </c>
      <c r="I9" s="184">
        <f>G9*(1+H9/100)</f>
        <v>0</v>
      </c>
      <c r="J9" s="184">
        <v>0</v>
      </c>
      <c r="K9" s="184">
        <f>ROUND(E9*J9,2)</f>
        <v>0</v>
      </c>
      <c r="L9" s="185"/>
      <c r="M9" s="205" t="s">
        <v>128</v>
      </c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129</v>
      </c>
      <c r="AF9" s="155"/>
      <c r="AG9" s="155"/>
      <c r="AH9" s="155"/>
      <c r="AI9" s="155"/>
      <c r="AJ9" s="155"/>
      <c r="AK9" s="155"/>
      <c r="AL9" s="155"/>
      <c r="AM9" s="155">
        <v>21</v>
      </c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202"/>
      <c r="B10" s="169"/>
      <c r="C10" s="396" t="s">
        <v>715</v>
      </c>
      <c r="D10" s="397"/>
      <c r="E10" s="398"/>
      <c r="F10" s="399"/>
      <c r="G10" s="400"/>
      <c r="H10" s="184"/>
      <c r="I10" s="184"/>
      <c r="J10" s="184"/>
      <c r="K10" s="184"/>
      <c r="L10" s="185"/>
      <c r="M10" s="20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60" t="str">
        <f>C10</f>
        <v>specifikace viz Projektová dokumentace A+B průvodní a souhrnná zpráva, část D.1.4b</v>
      </c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202"/>
      <c r="B11" s="169"/>
      <c r="C11" s="396"/>
      <c r="D11" s="397"/>
      <c r="E11" s="398"/>
      <c r="F11" s="399"/>
      <c r="G11" s="400"/>
      <c r="H11" s="184"/>
      <c r="I11" s="184"/>
      <c r="J11" s="184"/>
      <c r="K11" s="184"/>
      <c r="L11" s="185"/>
      <c r="M11" s="20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60">
        <f>C11</f>
        <v>0</v>
      </c>
      <c r="BB11" s="155"/>
      <c r="BC11" s="155"/>
      <c r="BD11" s="155"/>
      <c r="BE11" s="155"/>
      <c r="BF11" s="155"/>
      <c r="BG11" s="155"/>
      <c r="BH11" s="155"/>
    </row>
    <row r="12" spans="1:60" ht="13.5" outlineLevel="1" thickBot="1" x14ac:dyDescent="0.25">
      <c r="A12" s="213"/>
      <c r="B12" s="214"/>
      <c r="C12" s="405"/>
      <c r="D12" s="406"/>
      <c r="E12" s="407"/>
      <c r="F12" s="408"/>
      <c r="G12" s="409"/>
      <c r="H12" s="215"/>
      <c r="I12" s="215"/>
      <c r="J12" s="215"/>
      <c r="K12" s="215"/>
      <c r="L12" s="216"/>
      <c r="M12" s="217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hidden="1" x14ac:dyDescent="0.2">
      <c r="A13" s="46"/>
      <c r="B13" s="53" t="s">
        <v>135</v>
      </c>
      <c r="C13" s="195" t="s">
        <v>135</v>
      </c>
      <c r="D13" s="158"/>
      <c r="E13" s="156"/>
      <c r="F13" s="156"/>
      <c r="G13" s="156"/>
      <c r="H13" s="156"/>
      <c r="I13" s="156"/>
      <c r="J13" s="156"/>
      <c r="K13" s="156"/>
      <c r="L13" s="156"/>
      <c r="M13" s="157"/>
    </row>
    <row r="14" spans="1:60" hidden="1" x14ac:dyDescent="0.2">
      <c r="A14" s="196"/>
      <c r="B14" s="197" t="s">
        <v>665</v>
      </c>
      <c r="C14" s="198"/>
      <c r="D14" s="199"/>
      <c r="E14" s="196"/>
      <c r="F14" s="196"/>
      <c r="G14" s="200">
        <f>F8</f>
        <v>0</v>
      </c>
      <c r="H14" s="38"/>
      <c r="I14" s="38"/>
      <c r="J14" s="38"/>
      <c r="K14" s="38"/>
      <c r="L14" s="38"/>
      <c r="M14" s="38"/>
      <c r="AN14">
        <v>15</v>
      </c>
      <c r="AO14">
        <v>21</v>
      </c>
    </row>
    <row r="15" spans="1:60" x14ac:dyDescent="0.2">
      <c r="A15" s="38"/>
      <c r="B15" s="187"/>
      <c r="C15" s="187"/>
      <c r="D15" s="134"/>
      <c r="E15" s="38"/>
      <c r="F15" s="38"/>
      <c r="G15" s="38"/>
      <c r="H15" s="38"/>
      <c r="I15" s="38"/>
      <c r="J15" s="38"/>
      <c r="K15" s="38"/>
      <c r="L15" s="38"/>
      <c r="M15" s="38"/>
      <c r="AN15">
        <f>SUMIF(AM8:AM14,AN14,G8:G14)</f>
        <v>0</v>
      </c>
      <c r="AO15">
        <f>SUMIF(AM8:AM14,AO14,G8:G14)</f>
        <v>0</v>
      </c>
    </row>
    <row r="16" spans="1:60" x14ac:dyDescent="0.2">
      <c r="D16" s="133"/>
    </row>
    <row r="17" spans="4:4" x14ac:dyDescent="0.2">
      <c r="D17" s="133"/>
    </row>
    <row r="18" spans="4:4" x14ac:dyDescent="0.2">
      <c r="D18" s="133"/>
    </row>
    <row r="19" spans="4:4" x14ac:dyDescent="0.2">
      <c r="D19" s="133"/>
    </row>
    <row r="20" spans="4:4" x14ac:dyDescent="0.2">
      <c r="D20" s="133"/>
    </row>
    <row r="21" spans="4:4" x14ac:dyDescent="0.2">
      <c r="D21" s="133"/>
    </row>
    <row r="22" spans="4:4" x14ac:dyDescent="0.2">
      <c r="D22" s="133"/>
    </row>
    <row r="23" spans="4:4" x14ac:dyDescent="0.2">
      <c r="D23" s="133"/>
    </row>
    <row r="24" spans="4:4" x14ac:dyDescent="0.2">
      <c r="D24" s="133"/>
    </row>
    <row r="25" spans="4:4" x14ac:dyDescent="0.2">
      <c r="D25" s="133"/>
    </row>
    <row r="26" spans="4:4" x14ac:dyDescent="0.2">
      <c r="D26" s="133"/>
    </row>
    <row r="27" spans="4:4" x14ac:dyDescent="0.2">
      <c r="D27" s="133"/>
    </row>
    <row r="28" spans="4:4" x14ac:dyDescent="0.2">
      <c r="D28" s="133"/>
    </row>
    <row r="29" spans="4:4" x14ac:dyDescent="0.2">
      <c r="D29" s="133"/>
    </row>
    <row r="30" spans="4:4" x14ac:dyDescent="0.2">
      <c r="D30" s="133"/>
    </row>
    <row r="31" spans="4:4" x14ac:dyDescent="0.2">
      <c r="D31" s="133"/>
    </row>
    <row r="32" spans="4:4" x14ac:dyDescent="0.2">
      <c r="D32" s="133"/>
    </row>
    <row r="33" spans="4:4" x14ac:dyDescent="0.2">
      <c r="D33" s="133"/>
    </row>
    <row r="34" spans="4:4" x14ac:dyDescent="0.2">
      <c r="D34" s="133"/>
    </row>
    <row r="35" spans="4:4" x14ac:dyDescent="0.2">
      <c r="D35" s="133"/>
    </row>
    <row r="36" spans="4:4" x14ac:dyDescent="0.2">
      <c r="D36" s="133"/>
    </row>
    <row r="37" spans="4:4" x14ac:dyDescent="0.2">
      <c r="D37" s="133"/>
    </row>
    <row r="38" spans="4:4" x14ac:dyDescent="0.2">
      <c r="D38" s="133"/>
    </row>
    <row r="39" spans="4:4" x14ac:dyDescent="0.2">
      <c r="D39" s="133"/>
    </row>
    <row r="40" spans="4:4" x14ac:dyDescent="0.2">
      <c r="D40" s="133"/>
    </row>
    <row r="41" spans="4:4" x14ac:dyDescent="0.2">
      <c r="D41" s="133"/>
    </row>
    <row r="42" spans="4:4" x14ac:dyDescent="0.2">
      <c r="D42" s="133"/>
    </row>
    <row r="43" spans="4:4" x14ac:dyDescent="0.2">
      <c r="D43" s="133"/>
    </row>
    <row r="44" spans="4:4" x14ac:dyDescent="0.2">
      <c r="D44" s="133"/>
    </row>
    <row r="45" spans="4:4" x14ac:dyDescent="0.2">
      <c r="D45" s="133"/>
    </row>
    <row r="46" spans="4:4" x14ac:dyDescent="0.2">
      <c r="D46" s="133"/>
    </row>
    <row r="47" spans="4:4" x14ac:dyDescent="0.2">
      <c r="D47" s="133"/>
    </row>
    <row r="48" spans="4:4" x14ac:dyDescent="0.2">
      <c r="D48" s="133"/>
    </row>
    <row r="49" spans="4:4" x14ac:dyDescent="0.2">
      <c r="D49" s="133"/>
    </row>
    <row r="50" spans="4:4" x14ac:dyDescent="0.2">
      <c r="D50" s="133"/>
    </row>
    <row r="51" spans="4:4" x14ac:dyDescent="0.2">
      <c r="D51" s="133"/>
    </row>
    <row r="52" spans="4:4" x14ac:dyDescent="0.2">
      <c r="D52" s="133"/>
    </row>
    <row r="53" spans="4:4" x14ac:dyDescent="0.2">
      <c r="D53" s="133"/>
    </row>
    <row r="54" spans="4:4" x14ac:dyDescent="0.2">
      <c r="D54" s="133"/>
    </row>
    <row r="55" spans="4:4" x14ac:dyDescent="0.2">
      <c r="D55" s="133"/>
    </row>
    <row r="56" spans="4:4" x14ac:dyDescent="0.2">
      <c r="D56" s="133"/>
    </row>
    <row r="57" spans="4:4" x14ac:dyDescent="0.2">
      <c r="D57" s="133"/>
    </row>
    <row r="58" spans="4:4" x14ac:dyDescent="0.2">
      <c r="D58" s="133"/>
    </row>
    <row r="59" spans="4:4" x14ac:dyDescent="0.2">
      <c r="D59" s="133"/>
    </row>
    <row r="60" spans="4:4" x14ac:dyDescent="0.2">
      <c r="D60" s="133"/>
    </row>
    <row r="61" spans="4:4" x14ac:dyDescent="0.2">
      <c r="D61" s="133"/>
    </row>
    <row r="62" spans="4:4" x14ac:dyDescent="0.2">
      <c r="D62" s="133"/>
    </row>
    <row r="63" spans="4:4" x14ac:dyDescent="0.2">
      <c r="D63" s="133"/>
    </row>
    <row r="64" spans="4:4" x14ac:dyDescent="0.2">
      <c r="D64" s="133"/>
    </row>
    <row r="65" spans="4:4" x14ac:dyDescent="0.2">
      <c r="D65" s="133"/>
    </row>
    <row r="66" spans="4:4" x14ac:dyDescent="0.2">
      <c r="D66" s="133"/>
    </row>
    <row r="67" spans="4:4" x14ac:dyDescent="0.2">
      <c r="D67" s="133"/>
    </row>
    <row r="68" spans="4:4" x14ac:dyDescent="0.2">
      <c r="D68" s="133"/>
    </row>
    <row r="69" spans="4:4" x14ac:dyDescent="0.2">
      <c r="D69" s="133"/>
    </row>
    <row r="70" spans="4:4" x14ac:dyDescent="0.2">
      <c r="D70" s="133"/>
    </row>
    <row r="71" spans="4:4" x14ac:dyDescent="0.2">
      <c r="D71" s="133"/>
    </row>
    <row r="72" spans="4:4" x14ac:dyDescent="0.2">
      <c r="D72" s="133"/>
    </row>
    <row r="73" spans="4:4" x14ac:dyDescent="0.2">
      <c r="D73" s="133"/>
    </row>
    <row r="74" spans="4:4" x14ac:dyDescent="0.2">
      <c r="D74" s="133"/>
    </row>
    <row r="75" spans="4:4" x14ac:dyDescent="0.2">
      <c r="D75" s="133"/>
    </row>
    <row r="76" spans="4:4" x14ac:dyDescent="0.2">
      <c r="D76" s="133"/>
    </row>
    <row r="77" spans="4:4" x14ac:dyDescent="0.2">
      <c r="D77" s="133"/>
    </row>
    <row r="78" spans="4:4" x14ac:dyDescent="0.2">
      <c r="D78" s="133"/>
    </row>
    <row r="79" spans="4:4" x14ac:dyDescent="0.2">
      <c r="D79" s="133"/>
    </row>
    <row r="80" spans="4:4" x14ac:dyDescent="0.2">
      <c r="D80" s="133"/>
    </row>
    <row r="81" spans="4:4" x14ac:dyDescent="0.2">
      <c r="D81" s="133"/>
    </row>
    <row r="82" spans="4:4" x14ac:dyDescent="0.2">
      <c r="D82" s="133"/>
    </row>
    <row r="83" spans="4:4" x14ac:dyDescent="0.2">
      <c r="D83" s="133"/>
    </row>
    <row r="84" spans="4:4" x14ac:dyDescent="0.2">
      <c r="D84" s="133"/>
    </row>
    <row r="85" spans="4:4" x14ac:dyDescent="0.2">
      <c r="D85" s="133"/>
    </row>
    <row r="86" spans="4:4" x14ac:dyDescent="0.2">
      <c r="D86" s="133"/>
    </row>
    <row r="87" spans="4:4" x14ac:dyDescent="0.2">
      <c r="D87" s="133"/>
    </row>
    <row r="88" spans="4:4" x14ac:dyDescent="0.2">
      <c r="D88" s="133"/>
    </row>
    <row r="89" spans="4:4" x14ac:dyDescent="0.2">
      <c r="D89" s="133"/>
    </row>
    <row r="90" spans="4:4" x14ac:dyDescent="0.2">
      <c r="D90" s="133"/>
    </row>
    <row r="91" spans="4:4" x14ac:dyDescent="0.2">
      <c r="D91" s="133"/>
    </row>
    <row r="92" spans="4:4" x14ac:dyDescent="0.2">
      <c r="D92" s="133"/>
    </row>
    <row r="93" spans="4:4" x14ac:dyDescent="0.2">
      <c r="D93" s="133"/>
    </row>
    <row r="94" spans="4:4" x14ac:dyDescent="0.2">
      <c r="D94" s="133"/>
    </row>
    <row r="95" spans="4:4" x14ac:dyDescent="0.2">
      <c r="D95" s="133"/>
    </row>
    <row r="96" spans="4:4" x14ac:dyDescent="0.2">
      <c r="D96" s="133"/>
    </row>
    <row r="97" spans="4:4" x14ac:dyDescent="0.2">
      <c r="D97" s="133"/>
    </row>
    <row r="98" spans="4:4" x14ac:dyDescent="0.2">
      <c r="D98" s="133"/>
    </row>
    <row r="99" spans="4:4" x14ac:dyDescent="0.2">
      <c r="D99" s="133"/>
    </row>
    <row r="100" spans="4:4" x14ac:dyDescent="0.2">
      <c r="D100" s="133"/>
    </row>
    <row r="101" spans="4:4" x14ac:dyDescent="0.2">
      <c r="D101" s="133"/>
    </row>
    <row r="102" spans="4:4" x14ac:dyDescent="0.2">
      <c r="D102" s="133"/>
    </row>
    <row r="103" spans="4:4" x14ac:dyDescent="0.2">
      <c r="D103" s="133"/>
    </row>
    <row r="104" spans="4:4" x14ac:dyDescent="0.2">
      <c r="D104" s="133"/>
    </row>
    <row r="105" spans="4:4" x14ac:dyDescent="0.2">
      <c r="D105" s="133"/>
    </row>
    <row r="106" spans="4:4" x14ac:dyDescent="0.2">
      <c r="D106" s="133"/>
    </row>
    <row r="107" spans="4:4" x14ac:dyDescent="0.2">
      <c r="D107" s="133"/>
    </row>
    <row r="108" spans="4:4" x14ac:dyDescent="0.2">
      <c r="D108" s="133"/>
    </row>
    <row r="109" spans="4:4" x14ac:dyDescent="0.2">
      <c r="D109" s="133"/>
    </row>
    <row r="110" spans="4:4" x14ac:dyDescent="0.2">
      <c r="D110" s="133"/>
    </row>
    <row r="111" spans="4:4" x14ac:dyDescent="0.2">
      <c r="D111" s="133"/>
    </row>
    <row r="112" spans="4:4" x14ac:dyDescent="0.2">
      <c r="D112" s="133"/>
    </row>
    <row r="113" spans="4:4" x14ac:dyDescent="0.2">
      <c r="D113" s="133"/>
    </row>
    <row r="114" spans="4:4" x14ac:dyDescent="0.2">
      <c r="D114" s="133"/>
    </row>
    <row r="115" spans="4:4" x14ac:dyDescent="0.2">
      <c r="D115" s="133"/>
    </row>
    <row r="116" spans="4:4" x14ac:dyDescent="0.2">
      <c r="D116" s="133"/>
    </row>
    <row r="117" spans="4:4" x14ac:dyDescent="0.2">
      <c r="D117" s="133"/>
    </row>
    <row r="118" spans="4:4" x14ac:dyDescent="0.2">
      <c r="D118" s="133"/>
    </row>
    <row r="119" spans="4:4" x14ac:dyDescent="0.2">
      <c r="D119" s="133"/>
    </row>
    <row r="120" spans="4:4" x14ac:dyDescent="0.2">
      <c r="D120" s="133"/>
    </row>
    <row r="121" spans="4:4" x14ac:dyDescent="0.2">
      <c r="D121" s="133"/>
    </row>
    <row r="122" spans="4:4" x14ac:dyDescent="0.2">
      <c r="D122" s="133"/>
    </row>
    <row r="123" spans="4:4" x14ac:dyDescent="0.2">
      <c r="D123" s="133"/>
    </row>
    <row r="124" spans="4:4" x14ac:dyDescent="0.2">
      <c r="D124" s="133"/>
    </row>
    <row r="125" spans="4:4" x14ac:dyDescent="0.2">
      <c r="D125" s="133"/>
    </row>
    <row r="126" spans="4:4" x14ac:dyDescent="0.2">
      <c r="D126" s="133"/>
    </row>
    <row r="127" spans="4:4" x14ac:dyDescent="0.2">
      <c r="D127" s="133"/>
    </row>
    <row r="128" spans="4:4" x14ac:dyDescent="0.2">
      <c r="D128" s="133"/>
    </row>
    <row r="129" spans="4:4" x14ac:dyDescent="0.2">
      <c r="D129" s="133"/>
    </row>
    <row r="130" spans="4:4" x14ac:dyDescent="0.2">
      <c r="D130" s="133"/>
    </row>
    <row r="131" spans="4:4" x14ac:dyDescent="0.2">
      <c r="D131" s="133"/>
    </row>
    <row r="132" spans="4:4" x14ac:dyDescent="0.2">
      <c r="D132" s="133"/>
    </row>
    <row r="133" spans="4:4" x14ac:dyDescent="0.2">
      <c r="D133" s="133"/>
    </row>
    <row r="134" spans="4:4" x14ac:dyDescent="0.2">
      <c r="D134" s="133"/>
    </row>
    <row r="135" spans="4:4" x14ac:dyDescent="0.2">
      <c r="D135" s="133"/>
    </row>
    <row r="136" spans="4:4" x14ac:dyDescent="0.2">
      <c r="D136" s="133"/>
    </row>
    <row r="137" spans="4:4" x14ac:dyDescent="0.2">
      <c r="D137" s="133"/>
    </row>
    <row r="138" spans="4:4" x14ac:dyDescent="0.2">
      <c r="D138" s="133"/>
    </row>
    <row r="139" spans="4:4" x14ac:dyDescent="0.2">
      <c r="D139" s="133"/>
    </row>
    <row r="140" spans="4:4" x14ac:dyDescent="0.2">
      <c r="D140" s="133"/>
    </row>
    <row r="141" spans="4:4" x14ac:dyDescent="0.2">
      <c r="D141" s="133"/>
    </row>
    <row r="142" spans="4:4" x14ac:dyDescent="0.2">
      <c r="D142" s="133"/>
    </row>
    <row r="143" spans="4:4" x14ac:dyDescent="0.2">
      <c r="D143" s="133"/>
    </row>
    <row r="144" spans="4:4" x14ac:dyDescent="0.2">
      <c r="D144" s="133"/>
    </row>
    <row r="145" spans="4:4" x14ac:dyDescent="0.2">
      <c r="D145" s="133"/>
    </row>
    <row r="146" spans="4:4" x14ac:dyDescent="0.2">
      <c r="D146" s="133"/>
    </row>
    <row r="147" spans="4:4" x14ac:dyDescent="0.2">
      <c r="D147" s="133"/>
    </row>
    <row r="148" spans="4:4" x14ac:dyDescent="0.2">
      <c r="D148" s="133"/>
    </row>
    <row r="149" spans="4:4" x14ac:dyDescent="0.2">
      <c r="D149" s="133"/>
    </row>
    <row r="150" spans="4:4" x14ac:dyDescent="0.2">
      <c r="D150" s="133"/>
    </row>
    <row r="151" spans="4:4" x14ac:dyDescent="0.2">
      <c r="D151" s="133"/>
    </row>
    <row r="152" spans="4:4" x14ac:dyDescent="0.2">
      <c r="D152" s="133"/>
    </row>
    <row r="153" spans="4:4" x14ac:dyDescent="0.2">
      <c r="D153" s="133"/>
    </row>
    <row r="154" spans="4:4" x14ac:dyDescent="0.2">
      <c r="D154" s="133"/>
    </row>
    <row r="155" spans="4:4" x14ac:dyDescent="0.2">
      <c r="D155" s="133"/>
    </row>
    <row r="156" spans="4:4" x14ac:dyDescent="0.2">
      <c r="D156" s="133"/>
    </row>
    <row r="157" spans="4:4" x14ac:dyDescent="0.2">
      <c r="D157" s="133"/>
    </row>
    <row r="158" spans="4:4" x14ac:dyDescent="0.2">
      <c r="D158" s="133"/>
    </row>
    <row r="159" spans="4:4" x14ac:dyDescent="0.2">
      <c r="D159" s="133"/>
    </row>
    <row r="160" spans="4:4" x14ac:dyDescent="0.2">
      <c r="D160" s="133"/>
    </row>
    <row r="161" spans="4:4" x14ac:dyDescent="0.2">
      <c r="D161" s="133"/>
    </row>
    <row r="162" spans="4:4" x14ac:dyDescent="0.2">
      <c r="D162" s="133"/>
    </row>
    <row r="163" spans="4:4" x14ac:dyDescent="0.2">
      <c r="D163" s="133"/>
    </row>
    <row r="164" spans="4:4" x14ac:dyDescent="0.2">
      <c r="D164" s="133"/>
    </row>
    <row r="165" spans="4:4" x14ac:dyDescent="0.2">
      <c r="D165" s="133"/>
    </row>
    <row r="166" spans="4:4" x14ac:dyDescent="0.2">
      <c r="D166" s="133"/>
    </row>
    <row r="167" spans="4:4" x14ac:dyDescent="0.2">
      <c r="D167" s="133"/>
    </row>
    <row r="168" spans="4:4" x14ac:dyDescent="0.2">
      <c r="D168" s="133"/>
    </row>
    <row r="169" spans="4:4" x14ac:dyDescent="0.2">
      <c r="D169" s="133"/>
    </row>
    <row r="170" spans="4:4" x14ac:dyDescent="0.2">
      <c r="D170" s="133"/>
    </row>
    <row r="171" spans="4:4" x14ac:dyDescent="0.2">
      <c r="D171" s="133"/>
    </row>
    <row r="172" spans="4:4" x14ac:dyDescent="0.2">
      <c r="D172" s="133"/>
    </row>
    <row r="173" spans="4:4" x14ac:dyDescent="0.2">
      <c r="D173" s="133"/>
    </row>
    <row r="174" spans="4:4" x14ac:dyDescent="0.2">
      <c r="D174" s="133"/>
    </row>
    <row r="175" spans="4:4" x14ac:dyDescent="0.2">
      <c r="D175" s="133"/>
    </row>
    <row r="176" spans="4:4" x14ac:dyDescent="0.2">
      <c r="D176" s="133"/>
    </row>
    <row r="177" spans="4:4" x14ac:dyDescent="0.2">
      <c r="D177" s="133"/>
    </row>
    <row r="178" spans="4:4" x14ac:dyDescent="0.2">
      <c r="D178" s="133"/>
    </row>
    <row r="179" spans="4:4" x14ac:dyDescent="0.2">
      <c r="D179" s="133"/>
    </row>
    <row r="180" spans="4:4" x14ac:dyDescent="0.2">
      <c r="D180" s="133"/>
    </row>
    <row r="181" spans="4:4" x14ac:dyDescent="0.2">
      <c r="D181" s="133"/>
    </row>
    <row r="182" spans="4:4" x14ac:dyDescent="0.2">
      <c r="D182" s="133"/>
    </row>
    <row r="183" spans="4:4" x14ac:dyDescent="0.2">
      <c r="D183" s="133"/>
    </row>
    <row r="184" spans="4:4" x14ac:dyDescent="0.2">
      <c r="D184" s="133"/>
    </row>
    <row r="185" spans="4:4" x14ac:dyDescent="0.2">
      <c r="D185" s="133"/>
    </row>
    <row r="186" spans="4:4" x14ac:dyDescent="0.2">
      <c r="D186" s="133"/>
    </row>
    <row r="187" spans="4:4" x14ac:dyDescent="0.2">
      <c r="D187" s="133"/>
    </row>
    <row r="188" spans="4:4" x14ac:dyDescent="0.2">
      <c r="D188" s="133"/>
    </row>
    <row r="189" spans="4:4" x14ac:dyDescent="0.2">
      <c r="D189" s="133"/>
    </row>
    <row r="190" spans="4:4" x14ac:dyDescent="0.2">
      <c r="D190" s="133"/>
    </row>
    <row r="191" spans="4:4" x14ac:dyDescent="0.2">
      <c r="D191" s="133"/>
    </row>
    <row r="192" spans="4:4" x14ac:dyDescent="0.2">
      <c r="D192" s="133"/>
    </row>
    <row r="193" spans="4:4" x14ac:dyDescent="0.2">
      <c r="D193" s="133"/>
    </row>
    <row r="194" spans="4:4" x14ac:dyDescent="0.2">
      <c r="D194" s="133"/>
    </row>
    <row r="195" spans="4:4" x14ac:dyDescent="0.2">
      <c r="D195" s="133"/>
    </row>
    <row r="196" spans="4:4" x14ac:dyDescent="0.2">
      <c r="D196" s="133"/>
    </row>
    <row r="197" spans="4:4" x14ac:dyDescent="0.2">
      <c r="D197" s="133"/>
    </row>
    <row r="198" spans="4:4" x14ac:dyDescent="0.2">
      <c r="D198" s="133"/>
    </row>
    <row r="199" spans="4:4" x14ac:dyDescent="0.2">
      <c r="D199" s="133"/>
    </row>
    <row r="200" spans="4:4" x14ac:dyDescent="0.2">
      <c r="D200" s="133"/>
    </row>
    <row r="201" spans="4:4" x14ac:dyDescent="0.2">
      <c r="D201" s="133"/>
    </row>
    <row r="202" spans="4:4" x14ac:dyDescent="0.2">
      <c r="D202" s="133"/>
    </row>
    <row r="203" spans="4:4" x14ac:dyDescent="0.2">
      <c r="D203" s="133"/>
    </row>
    <row r="204" spans="4:4" x14ac:dyDescent="0.2">
      <c r="D204" s="133"/>
    </row>
    <row r="205" spans="4:4" x14ac:dyDescent="0.2">
      <c r="D205" s="133"/>
    </row>
    <row r="206" spans="4:4" x14ac:dyDescent="0.2">
      <c r="D206" s="133"/>
    </row>
    <row r="207" spans="4:4" x14ac:dyDescent="0.2">
      <c r="D207" s="133"/>
    </row>
    <row r="208" spans="4:4" x14ac:dyDescent="0.2">
      <c r="D208" s="133"/>
    </row>
    <row r="209" spans="4:4" x14ac:dyDescent="0.2">
      <c r="D209" s="133"/>
    </row>
    <row r="210" spans="4:4" x14ac:dyDescent="0.2">
      <c r="D210" s="133"/>
    </row>
    <row r="211" spans="4:4" x14ac:dyDescent="0.2">
      <c r="D211" s="133"/>
    </row>
    <row r="212" spans="4:4" x14ac:dyDescent="0.2">
      <c r="D212" s="133"/>
    </row>
    <row r="213" spans="4:4" x14ac:dyDescent="0.2">
      <c r="D213" s="133"/>
    </row>
    <row r="214" spans="4:4" x14ac:dyDescent="0.2">
      <c r="D214" s="133"/>
    </row>
    <row r="215" spans="4:4" x14ac:dyDescent="0.2">
      <c r="D215" s="133"/>
    </row>
    <row r="216" spans="4:4" x14ac:dyDescent="0.2">
      <c r="D216" s="133"/>
    </row>
    <row r="217" spans="4:4" x14ac:dyDescent="0.2">
      <c r="D217" s="133"/>
    </row>
    <row r="218" spans="4:4" x14ac:dyDescent="0.2">
      <c r="D218" s="133"/>
    </row>
    <row r="219" spans="4:4" x14ac:dyDescent="0.2">
      <c r="D219" s="133"/>
    </row>
    <row r="220" spans="4:4" x14ac:dyDescent="0.2">
      <c r="D220" s="133"/>
    </row>
    <row r="221" spans="4:4" x14ac:dyDescent="0.2">
      <c r="D221" s="133"/>
    </row>
    <row r="222" spans="4:4" x14ac:dyDescent="0.2">
      <c r="D222" s="133"/>
    </row>
    <row r="223" spans="4:4" x14ac:dyDescent="0.2">
      <c r="D223" s="133"/>
    </row>
    <row r="224" spans="4:4" x14ac:dyDescent="0.2">
      <c r="D224" s="133"/>
    </row>
    <row r="225" spans="4:4" x14ac:dyDescent="0.2">
      <c r="D225" s="133"/>
    </row>
    <row r="226" spans="4:4" x14ac:dyDescent="0.2">
      <c r="D226" s="133"/>
    </row>
    <row r="227" spans="4:4" x14ac:dyDescent="0.2">
      <c r="D227" s="133"/>
    </row>
    <row r="228" spans="4:4" x14ac:dyDescent="0.2">
      <c r="D228" s="133"/>
    </row>
    <row r="229" spans="4:4" x14ac:dyDescent="0.2">
      <c r="D229" s="133"/>
    </row>
    <row r="230" spans="4:4" x14ac:dyDescent="0.2">
      <c r="D230" s="133"/>
    </row>
    <row r="231" spans="4:4" x14ac:dyDescent="0.2">
      <c r="D231" s="133"/>
    </row>
    <row r="232" spans="4:4" x14ac:dyDescent="0.2">
      <c r="D232" s="133"/>
    </row>
    <row r="233" spans="4:4" x14ac:dyDescent="0.2">
      <c r="D233" s="133"/>
    </row>
    <row r="234" spans="4:4" x14ac:dyDescent="0.2">
      <c r="D234" s="133"/>
    </row>
    <row r="235" spans="4:4" x14ac:dyDescent="0.2">
      <c r="D235" s="133"/>
    </row>
    <row r="236" spans="4:4" x14ac:dyDescent="0.2">
      <c r="D236" s="133"/>
    </row>
    <row r="237" spans="4:4" x14ac:dyDescent="0.2">
      <c r="D237" s="133"/>
    </row>
    <row r="238" spans="4:4" x14ac:dyDescent="0.2">
      <c r="D238" s="133"/>
    </row>
    <row r="239" spans="4:4" x14ac:dyDescent="0.2">
      <c r="D239" s="133"/>
    </row>
    <row r="240" spans="4:4" x14ac:dyDescent="0.2">
      <c r="D240" s="133"/>
    </row>
    <row r="241" spans="4:4" x14ac:dyDescent="0.2">
      <c r="D241" s="133"/>
    </row>
    <row r="242" spans="4:4" x14ac:dyDescent="0.2">
      <c r="D242" s="133"/>
    </row>
    <row r="243" spans="4:4" x14ac:dyDescent="0.2">
      <c r="D243" s="133"/>
    </row>
    <row r="244" spans="4:4" x14ac:dyDescent="0.2">
      <c r="D244" s="133"/>
    </row>
    <row r="245" spans="4:4" x14ac:dyDescent="0.2">
      <c r="D245" s="133"/>
    </row>
    <row r="246" spans="4:4" x14ac:dyDescent="0.2">
      <c r="D246" s="133"/>
    </row>
    <row r="247" spans="4:4" x14ac:dyDescent="0.2">
      <c r="D247" s="133"/>
    </row>
    <row r="248" spans="4:4" x14ac:dyDescent="0.2">
      <c r="D248" s="133"/>
    </row>
    <row r="249" spans="4:4" x14ac:dyDescent="0.2">
      <c r="D249" s="133"/>
    </row>
    <row r="250" spans="4:4" x14ac:dyDescent="0.2">
      <c r="D250" s="133"/>
    </row>
    <row r="251" spans="4:4" x14ac:dyDescent="0.2">
      <c r="D251" s="133"/>
    </row>
    <row r="252" spans="4:4" x14ac:dyDescent="0.2">
      <c r="D252" s="133"/>
    </row>
    <row r="253" spans="4:4" x14ac:dyDescent="0.2">
      <c r="D253" s="133"/>
    </row>
    <row r="254" spans="4:4" x14ac:dyDescent="0.2">
      <c r="D254" s="133"/>
    </row>
    <row r="255" spans="4:4" x14ac:dyDescent="0.2">
      <c r="D255" s="133"/>
    </row>
    <row r="256" spans="4:4" x14ac:dyDescent="0.2">
      <c r="D256" s="133"/>
    </row>
    <row r="257" spans="4:4" x14ac:dyDescent="0.2">
      <c r="D257" s="133"/>
    </row>
    <row r="258" spans="4:4" x14ac:dyDescent="0.2">
      <c r="D258" s="133"/>
    </row>
    <row r="259" spans="4:4" x14ac:dyDescent="0.2">
      <c r="D259" s="133"/>
    </row>
    <row r="260" spans="4:4" x14ac:dyDescent="0.2">
      <c r="D260" s="133"/>
    </row>
    <row r="261" spans="4:4" x14ac:dyDescent="0.2">
      <c r="D261" s="133"/>
    </row>
    <row r="262" spans="4:4" x14ac:dyDescent="0.2">
      <c r="D262" s="133"/>
    </row>
    <row r="263" spans="4:4" x14ac:dyDescent="0.2">
      <c r="D263" s="133"/>
    </row>
    <row r="264" spans="4:4" x14ac:dyDescent="0.2">
      <c r="D264" s="133"/>
    </row>
    <row r="265" spans="4:4" x14ac:dyDescent="0.2">
      <c r="D265" s="133"/>
    </row>
    <row r="266" spans="4:4" x14ac:dyDescent="0.2">
      <c r="D266" s="133"/>
    </row>
    <row r="267" spans="4:4" x14ac:dyDescent="0.2">
      <c r="D267" s="133"/>
    </row>
    <row r="268" spans="4:4" x14ac:dyDescent="0.2">
      <c r="D268" s="133"/>
    </row>
    <row r="269" spans="4:4" x14ac:dyDescent="0.2">
      <c r="D269" s="133"/>
    </row>
    <row r="270" spans="4:4" x14ac:dyDescent="0.2">
      <c r="D270" s="133"/>
    </row>
    <row r="271" spans="4:4" x14ac:dyDescent="0.2">
      <c r="D271" s="133"/>
    </row>
    <row r="272" spans="4:4" x14ac:dyDescent="0.2">
      <c r="D272" s="133"/>
    </row>
    <row r="273" spans="4:4" x14ac:dyDescent="0.2">
      <c r="D273" s="133"/>
    </row>
    <row r="274" spans="4:4" x14ac:dyDescent="0.2">
      <c r="D274" s="133"/>
    </row>
    <row r="275" spans="4:4" x14ac:dyDescent="0.2">
      <c r="D275" s="133"/>
    </row>
    <row r="276" spans="4:4" x14ac:dyDescent="0.2">
      <c r="D276" s="133"/>
    </row>
    <row r="277" spans="4:4" x14ac:dyDescent="0.2">
      <c r="D277" s="133"/>
    </row>
    <row r="278" spans="4:4" x14ac:dyDescent="0.2">
      <c r="D278" s="133"/>
    </row>
    <row r="279" spans="4:4" x14ac:dyDescent="0.2">
      <c r="D279" s="133"/>
    </row>
    <row r="280" spans="4:4" x14ac:dyDescent="0.2">
      <c r="D280" s="133"/>
    </row>
    <row r="281" spans="4:4" x14ac:dyDescent="0.2">
      <c r="D281" s="133"/>
    </row>
    <row r="282" spans="4:4" x14ac:dyDescent="0.2">
      <c r="D282" s="133"/>
    </row>
    <row r="283" spans="4:4" x14ac:dyDescent="0.2">
      <c r="D283" s="133"/>
    </row>
    <row r="284" spans="4:4" x14ac:dyDescent="0.2">
      <c r="D284" s="133"/>
    </row>
    <row r="285" spans="4:4" x14ac:dyDescent="0.2">
      <c r="D285" s="133"/>
    </row>
    <row r="286" spans="4:4" x14ac:dyDescent="0.2">
      <c r="D286" s="133"/>
    </row>
    <row r="287" spans="4:4" x14ac:dyDescent="0.2">
      <c r="D287" s="133"/>
    </row>
    <row r="288" spans="4:4" x14ac:dyDescent="0.2">
      <c r="D288" s="133"/>
    </row>
    <row r="289" spans="4:4" x14ac:dyDescent="0.2">
      <c r="D289" s="133"/>
    </row>
    <row r="290" spans="4:4" x14ac:dyDescent="0.2">
      <c r="D290" s="133"/>
    </row>
    <row r="291" spans="4:4" x14ac:dyDescent="0.2">
      <c r="D291" s="133"/>
    </row>
    <row r="292" spans="4:4" x14ac:dyDescent="0.2">
      <c r="D292" s="133"/>
    </row>
    <row r="293" spans="4:4" x14ac:dyDescent="0.2">
      <c r="D293" s="133"/>
    </row>
    <row r="294" spans="4:4" x14ac:dyDescent="0.2">
      <c r="D294" s="133"/>
    </row>
    <row r="295" spans="4:4" x14ac:dyDescent="0.2">
      <c r="D295" s="133"/>
    </row>
    <row r="296" spans="4:4" x14ac:dyDescent="0.2">
      <c r="D296" s="133"/>
    </row>
    <row r="297" spans="4:4" x14ac:dyDescent="0.2">
      <c r="D297" s="133"/>
    </row>
    <row r="298" spans="4:4" x14ac:dyDescent="0.2">
      <c r="D298" s="133"/>
    </row>
    <row r="299" spans="4:4" x14ac:dyDescent="0.2">
      <c r="D299" s="133"/>
    </row>
    <row r="300" spans="4:4" x14ac:dyDescent="0.2">
      <c r="D300" s="133"/>
    </row>
    <row r="301" spans="4:4" x14ac:dyDescent="0.2">
      <c r="D301" s="133"/>
    </row>
    <row r="302" spans="4:4" x14ac:dyDescent="0.2">
      <c r="D302" s="133"/>
    </row>
    <row r="303" spans="4:4" x14ac:dyDescent="0.2">
      <c r="D303" s="133"/>
    </row>
    <row r="304" spans="4:4" x14ac:dyDescent="0.2">
      <c r="D304" s="133"/>
    </row>
    <row r="305" spans="4:4" x14ac:dyDescent="0.2">
      <c r="D305" s="133"/>
    </row>
    <row r="306" spans="4:4" x14ac:dyDescent="0.2">
      <c r="D306" s="133"/>
    </row>
    <row r="307" spans="4:4" x14ac:dyDescent="0.2">
      <c r="D307" s="133"/>
    </row>
    <row r="308" spans="4:4" x14ac:dyDescent="0.2">
      <c r="D308" s="133"/>
    </row>
    <row r="309" spans="4:4" x14ac:dyDescent="0.2">
      <c r="D309" s="133"/>
    </row>
    <row r="310" spans="4:4" x14ac:dyDescent="0.2">
      <c r="D310" s="133"/>
    </row>
    <row r="311" spans="4:4" x14ac:dyDescent="0.2">
      <c r="D311" s="133"/>
    </row>
    <row r="312" spans="4:4" x14ac:dyDescent="0.2">
      <c r="D312" s="133"/>
    </row>
    <row r="313" spans="4:4" x14ac:dyDescent="0.2">
      <c r="D313" s="133"/>
    </row>
    <row r="314" spans="4:4" x14ac:dyDescent="0.2">
      <c r="D314" s="133"/>
    </row>
    <row r="315" spans="4:4" x14ac:dyDescent="0.2">
      <c r="D315" s="133"/>
    </row>
    <row r="316" spans="4:4" x14ac:dyDescent="0.2">
      <c r="D316" s="133"/>
    </row>
    <row r="317" spans="4:4" x14ac:dyDescent="0.2">
      <c r="D317" s="133"/>
    </row>
    <row r="318" spans="4:4" x14ac:dyDescent="0.2">
      <c r="D318" s="133"/>
    </row>
    <row r="319" spans="4:4" x14ac:dyDescent="0.2">
      <c r="D319" s="133"/>
    </row>
    <row r="320" spans="4:4" x14ac:dyDescent="0.2">
      <c r="D320" s="133"/>
    </row>
    <row r="321" spans="4:4" x14ac:dyDescent="0.2">
      <c r="D321" s="133"/>
    </row>
    <row r="322" spans="4:4" x14ac:dyDescent="0.2">
      <c r="D322" s="133"/>
    </row>
    <row r="323" spans="4:4" x14ac:dyDescent="0.2">
      <c r="D323" s="133"/>
    </row>
    <row r="324" spans="4:4" x14ac:dyDescent="0.2">
      <c r="D324" s="133"/>
    </row>
    <row r="325" spans="4:4" x14ac:dyDescent="0.2">
      <c r="D325" s="133"/>
    </row>
    <row r="326" spans="4:4" x14ac:dyDescent="0.2">
      <c r="D326" s="133"/>
    </row>
    <row r="327" spans="4:4" x14ac:dyDescent="0.2">
      <c r="D327" s="133"/>
    </row>
    <row r="328" spans="4:4" x14ac:dyDescent="0.2">
      <c r="D328" s="133"/>
    </row>
    <row r="329" spans="4:4" x14ac:dyDescent="0.2">
      <c r="D329" s="133"/>
    </row>
    <row r="330" spans="4:4" x14ac:dyDescent="0.2">
      <c r="D330" s="133"/>
    </row>
    <row r="331" spans="4:4" x14ac:dyDescent="0.2">
      <c r="D331" s="133"/>
    </row>
    <row r="332" spans="4:4" x14ac:dyDescent="0.2">
      <c r="D332" s="133"/>
    </row>
    <row r="333" spans="4:4" x14ac:dyDescent="0.2">
      <c r="D333" s="133"/>
    </row>
    <row r="334" spans="4:4" x14ac:dyDescent="0.2">
      <c r="D334" s="133"/>
    </row>
    <row r="335" spans="4:4" x14ac:dyDescent="0.2">
      <c r="D335" s="133"/>
    </row>
    <row r="336" spans="4:4" x14ac:dyDescent="0.2">
      <c r="D336" s="133"/>
    </row>
    <row r="337" spans="4:4" x14ac:dyDescent="0.2">
      <c r="D337" s="133"/>
    </row>
    <row r="338" spans="4:4" x14ac:dyDescent="0.2">
      <c r="D338" s="133"/>
    </row>
    <row r="339" spans="4:4" x14ac:dyDescent="0.2">
      <c r="D339" s="133"/>
    </row>
    <row r="340" spans="4:4" x14ac:dyDescent="0.2">
      <c r="D340" s="133"/>
    </row>
    <row r="341" spans="4:4" x14ac:dyDescent="0.2">
      <c r="D341" s="133"/>
    </row>
    <row r="342" spans="4:4" x14ac:dyDescent="0.2">
      <c r="D342" s="133"/>
    </row>
    <row r="343" spans="4:4" x14ac:dyDescent="0.2">
      <c r="D343" s="133"/>
    </row>
    <row r="344" spans="4:4" x14ac:dyDescent="0.2">
      <c r="D344" s="133"/>
    </row>
    <row r="345" spans="4:4" x14ac:dyDescent="0.2">
      <c r="D345" s="133"/>
    </row>
    <row r="346" spans="4:4" x14ac:dyDescent="0.2">
      <c r="D346" s="133"/>
    </row>
    <row r="347" spans="4:4" x14ac:dyDescent="0.2">
      <c r="D347" s="133"/>
    </row>
    <row r="348" spans="4:4" x14ac:dyDescent="0.2">
      <c r="D348" s="133"/>
    </row>
    <row r="349" spans="4:4" x14ac:dyDescent="0.2">
      <c r="D349" s="133"/>
    </row>
    <row r="350" spans="4:4" x14ac:dyDescent="0.2">
      <c r="D350" s="133"/>
    </row>
    <row r="351" spans="4:4" x14ac:dyDescent="0.2">
      <c r="D351" s="133"/>
    </row>
    <row r="352" spans="4:4" x14ac:dyDescent="0.2">
      <c r="D352" s="133"/>
    </row>
    <row r="353" spans="4:4" x14ac:dyDescent="0.2">
      <c r="D353" s="133"/>
    </row>
    <row r="354" spans="4:4" x14ac:dyDescent="0.2">
      <c r="D354" s="133"/>
    </row>
    <row r="355" spans="4:4" x14ac:dyDescent="0.2">
      <c r="D355" s="133"/>
    </row>
    <row r="356" spans="4:4" x14ac:dyDescent="0.2">
      <c r="D356" s="133"/>
    </row>
    <row r="357" spans="4:4" x14ac:dyDescent="0.2">
      <c r="D357" s="133"/>
    </row>
    <row r="358" spans="4:4" x14ac:dyDescent="0.2">
      <c r="D358" s="133"/>
    </row>
    <row r="359" spans="4:4" x14ac:dyDescent="0.2">
      <c r="D359" s="133"/>
    </row>
    <row r="360" spans="4:4" x14ac:dyDescent="0.2">
      <c r="D360" s="133"/>
    </row>
    <row r="361" spans="4:4" x14ac:dyDescent="0.2">
      <c r="D361" s="133"/>
    </row>
    <row r="362" spans="4:4" x14ac:dyDescent="0.2">
      <c r="D362" s="133"/>
    </row>
    <row r="363" spans="4:4" x14ac:dyDescent="0.2">
      <c r="D363" s="133"/>
    </row>
    <row r="364" spans="4:4" x14ac:dyDescent="0.2">
      <c r="D364" s="133"/>
    </row>
    <row r="365" spans="4:4" x14ac:dyDescent="0.2">
      <c r="D365" s="133"/>
    </row>
    <row r="366" spans="4:4" x14ac:dyDescent="0.2">
      <c r="D366" s="133"/>
    </row>
    <row r="367" spans="4:4" x14ac:dyDescent="0.2">
      <c r="D367" s="133"/>
    </row>
    <row r="368" spans="4:4" x14ac:dyDescent="0.2">
      <c r="D368" s="133"/>
    </row>
    <row r="369" spans="4:4" x14ac:dyDescent="0.2">
      <c r="D369" s="133"/>
    </row>
    <row r="370" spans="4:4" x14ac:dyDescent="0.2">
      <c r="D370" s="133"/>
    </row>
    <row r="371" spans="4:4" x14ac:dyDescent="0.2">
      <c r="D371" s="133"/>
    </row>
    <row r="372" spans="4:4" x14ac:dyDescent="0.2">
      <c r="D372" s="133"/>
    </row>
    <row r="373" spans="4:4" x14ac:dyDescent="0.2">
      <c r="D373" s="133"/>
    </row>
    <row r="374" spans="4:4" x14ac:dyDescent="0.2">
      <c r="D374" s="133"/>
    </row>
    <row r="375" spans="4:4" x14ac:dyDescent="0.2">
      <c r="D375" s="133"/>
    </row>
    <row r="376" spans="4:4" x14ac:dyDescent="0.2">
      <c r="D376" s="133"/>
    </row>
    <row r="377" spans="4:4" x14ac:dyDescent="0.2">
      <c r="D377" s="133"/>
    </row>
    <row r="378" spans="4:4" x14ac:dyDescent="0.2">
      <c r="D378" s="133"/>
    </row>
    <row r="379" spans="4:4" x14ac:dyDescent="0.2">
      <c r="D379" s="133"/>
    </row>
    <row r="380" spans="4:4" x14ac:dyDescent="0.2">
      <c r="D380" s="133"/>
    </row>
    <row r="381" spans="4:4" x14ac:dyDescent="0.2">
      <c r="D381" s="133"/>
    </row>
    <row r="382" spans="4:4" x14ac:dyDescent="0.2">
      <c r="D382" s="133"/>
    </row>
    <row r="383" spans="4:4" x14ac:dyDescent="0.2">
      <c r="D383" s="133"/>
    </row>
    <row r="384" spans="4:4" x14ac:dyDescent="0.2">
      <c r="D384" s="133"/>
    </row>
    <row r="385" spans="4:4" x14ac:dyDescent="0.2">
      <c r="D385" s="133"/>
    </row>
    <row r="386" spans="4:4" x14ac:dyDescent="0.2">
      <c r="D386" s="133"/>
    </row>
    <row r="387" spans="4:4" x14ac:dyDescent="0.2">
      <c r="D387" s="133"/>
    </row>
    <row r="388" spans="4:4" x14ac:dyDescent="0.2">
      <c r="D388" s="133"/>
    </row>
    <row r="389" spans="4:4" x14ac:dyDescent="0.2">
      <c r="D389" s="133"/>
    </row>
    <row r="390" spans="4:4" x14ac:dyDescent="0.2">
      <c r="D390" s="133"/>
    </row>
    <row r="391" spans="4:4" x14ac:dyDescent="0.2">
      <c r="D391" s="133"/>
    </row>
    <row r="392" spans="4:4" x14ac:dyDescent="0.2">
      <c r="D392" s="133"/>
    </row>
    <row r="393" spans="4:4" x14ac:dyDescent="0.2">
      <c r="D393" s="133"/>
    </row>
    <row r="394" spans="4:4" x14ac:dyDescent="0.2">
      <c r="D394" s="133"/>
    </row>
    <row r="395" spans="4:4" x14ac:dyDescent="0.2">
      <c r="D395" s="133"/>
    </row>
    <row r="396" spans="4:4" x14ac:dyDescent="0.2">
      <c r="D396" s="133"/>
    </row>
    <row r="397" spans="4:4" x14ac:dyDescent="0.2">
      <c r="D397" s="133"/>
    </row>
    <row r="398" spans="4:4" x14ac:dyDescent="0.2">
      <c r="D398" s="133"/>
    </row>
    <row r="399" spans="4:4" x14ac:dyDescent="0.2">
      <c r="D399" s="133"/>
    </row>
    <row r="400" spans="4:4" x14ac:dyDescent="0.2">
      <c r="D400" s="133"/>
    </row>
    <row r="401" spans="4:4" x14ac:dyDescent="0.2">
      <c r="D401" s="133"/>
    </row>
    <row r="402" spans="4:4" x14ac:dyDescent="0.2">
      <c r="D402" s="133"/>
    </row>
    <row r="403" spans="4:4" x14ac:dyDescent="0.2">
      <c r="D403" s="133"/>
    </row>
    <row r="404" spans="4:4" x14ac:dyDescent="0.2">
      <c r="D404" s="133"/>
    </row>
    <row r="405" spans="4:4" x14ac:dyDescent="0.2">
      <c r="D405" s="133"/>
    </row>
    <row r="406" spans="4:4" x14ac:dyDescent="0.2">
      <c r="D406" s="133"/>
    </row>
    <row r="407" spans="4:4" x14ac:dyDescent="0.2">
      <c r="D407" s="133"/>
    </row>
    <row r="408" spans="4:4" x14ac:dyDescent="0.2">
      <c r="D408" s="133"/>
    </row>
    <row r="409" spans="4:4" x14ac:dyDescent="0.2">
      <c r="D409" s="133"/>
    </row>
    <row r="410" spans="4:4" x14ac:dyDescent="0.2">
      <c r="D410" s="133"/>
    </row>
    <row r="411" spans="4:4" x14ac:dyDescent="0.2">
      <c r="D411" s="133"/>
    </row>
    <row r="412" spans="4:4" x14ac:dyDescent="0.2">
      <c r="D412" s="133"/>
    </row>
    <row r="413" spans="4:4" x14ac:dyDescent="0.2">
      <c r="D413" s="133"/>
    </row>
    <row r="414" spans="4:4" x14ac:dyDescent="0.2">
      <c r="D414" s="133"/>
    </row>
    <row r="415" spans="4:4" x14ac:dyDescent="0.2">
      <c r="D415" s="133"/>
    </row>
    <row r="416" spans="4:4" x14ac:dyDescent="0.2">
      <c r="D416" s="133"/>
    </row>
    <row r="417" spans="4:4" x14ac:dyDescent="0.2">
      <c r="D417" s="133"/>
    </row>
    <row r="418" spans="4:4" x14ac:dyDescent="0.2">
      <c r="D418" s="133"/>
    </row>
    <row r="419" spans="4:4" x14ac:dyDescent="0.2">
      <c r="D419" s="133"/>
    </row>
    <row r="420" spans="4:4" x14ac:dyDescent="0.2">
      <c r="D420" s="133"/>
    </row>
    <row r="421" spans="4:4" x14ac:dyDescent="0.2">
      <c r="D421" s="133"/>
    </row>
    <row r="422" spans="4:4" x14ac:dyDescent="0.2">
      <c r="D422" s="133"/>
    </row>
    <row r="423" spans="4:4" x14ac:dyDescent="0.2">
      <c r="D423" s="133"/>
    </row>
    <row r="424" spans="4:4" x14ac:dyDescent="0.2">
      <c r="D424" s="133"/>
    </row>
    <row r="425" spans="4:4" x14ac:dyDescent="0.2">
      <c r="D425" s="133"/>
    </row>
    <row r="426" spans="4:4" x14ac:dyDescent="0.2">
      <c r="D426" s="133"/>
    </row>
    <row r="427" spans="4:4" x14ac:dyDescent="0.2">
      <c r="D427" s="133"/>
    </row>
    <row r="428" spans="4:4" x14ac:dyDescent="0.2">
      <c r="D428" s="133"/>
    </row>
    <row r="429" spans="4:4" x14ac:dyDescent="0.2">
      <c r="D429" s="133"/>
    </row>
    <row r="430" spans="4:4" x14ac:dyDescent="0.2">
      <c r="D430" s="133"/>
    </row>
    <row r="431" spans="4:4" x14ac:dyDescent="0.2">
      <c r="D431" s="133"/>
    </row>
    <row r="432" spans="4:4" x14ac:dyDescent="0.2">
      <c r="D432" s="133"/>
    </row>
    <row r="433" spans="4:4" x14ac:dyDescent="0.2">
      <c r="D433" s="133"/>
    </row>
    <row r="434" spans="4:4" x14ac:dyDescent="0.2">
      <c r="D434" s="133"/>
    </row>
    <row r="435" spans="4:4" x14ac:dyDescent="0.2">
      <c r="D435" s="133"/>
    </row>
    <row r="436" spans="4:4" x14ac:dyDescent="0.2">
      <c r="D436" s="133"/>
    </row>
    <row r="437" spans="4:4" x14ac:dyDescent="0.2">
      <c r="D437" s="133"/>
    </row>
    <row r="438" spans="4:4" x14ac:dyDescent="0.2">
      <c r="D438" s="133"/>
    </row>
    <row r="439" spans="4:4" x14ac:dyDescent="0.2">
      <c r="D439" s="133"/>
    </row>
    <row r="440" spans="4:4" x14ac:dyDescent="0.2">
      <c r="D440" s="133"/>
    </row>
    <row r="441" spans="4:4" x14ac:dyDescent="0.2">
      <c r="D441" s="133"/>
    </row>
    <row r="442" spans="4:4" x14ac:dyDescent="0.2">
      <c r="D442" s="133"/>
    </row>
    <row r="443" spans="4:4" x14ac:dyDescent="0.2">
      <c r="D443" s="133"/>
    </row>
    <row r="444" spans="4:4" x14ac:dyDescent="0.2">
      <c r="D444" s="133"/>
    </row>
    <row r="445" spans="4:4" x14ac:dyDescent="0.2">
      <c r="D445" s="133"/>
    </row>
    <row r="446" spans="4:4" x14ac:dyDescent="0.2">
      <c r="D446" s="133"/>
    </row>
    <row r="447" spans="4:4" x14ac:dyDescent="0.2">
      <c r="D447" s="133"/>
    </row>
    <row r="448" spans="4:4" x14ac:dyDescent="0.2">
      <c r="D448" s="133"/>
    </row>
    <row r="449" spans="4:4" x14ac:dyDescent="0.2">
      <c r="D449" s="133"/>
    </row>
    <row r="450" spans="4:4" x14ac:dyDescent="0.2">
      <c r="D450" s="133"/>
    </row>
    <row r="451" spans="4:4" x14ac:dyDescent="0.2">
      <c r="D451" s="133"/>
    </row>
    <row r="452" spans="4:4" x14ac:dyDescent="0.2">
      <c r="D452" s="133"/>
    </row>
    <row r="453" spans="4:4" x14ac:dyDescent="0.2">
      <c r="D453" s="133"/>
    </row>
    <row r="454" spans="4:4" x14ac:dyDescent="0.2">
      <c r="D454" s="133"/>
    </row>
    <row r="455" spans="4:4" x14ac:dyDescent="0.2">
      <c r="D455" s="133"/>
    </row>
    <row r="456" spans="4:4" x14ac:dyDescent="0.2">
      <c r="D456" s="133"/>
    </row>
    <row r="457" spans="4:4" x14ac:dyDescent="0.2">
      <c r="D457" s="133"/>
    </row>
    <row r="458" spans="4:4" x14ac:dyDescent="0.2">
      <c r="D458" s="133"/>
    </row>
    <row r="459" spans="4:4" x14ac:dyDescent="0.2">
      <c r="D459" s="133"/>
    </row>
    <row r="460" spans="4:4" x14ac:dyDescent="0.2">
      <c r="D460" s="133"/>
    </row>
    <row r="461" spans="4:4" x14ac:dyDescent="0.2">
      <c r="D461" s="133"/>
    </row>
    <row r="462" spans="4:4" x14ac:dyDescent="0.2">
      <c r="D462" s="133"/>
    </row>
    <row r="463" spans="4:4" x14ac:dyDescent="0.2">
      <c r="D463" s="133"/>
    </row>
    <row r="464" spans="4:4" x14ac:dyDescent="0.2">
      <c r="D464" s="133"/>
    </row>
    <row r="465" spans="4:4" x14ac:dyDescent="0.2">
      <c r="D465" s="133"/>
    </row>
    <row r="466" spans="4:4" x14ac:dyDescent="0.2">
      <c r="D466" s="133"/>
    </row>
    <row r="467" spans="4:4" x14ac:dyDescent="0.2">
      <c r="D467" s="133"/>
    </row>
    <row r="468" spans="4:4" x14ac:dyDescent="0.2">
      <c r="D468" s="133"/>
    </row>
    <row r="469" spans="4:4" x14ac:dyDescent="0.2">
      <c r="D469" s="133"/>
    </row>
    <row r="470" spans="4:4" x14ac:dyDescent="0.2">
      <c r="D470" s="133"/>
    </row>
    <row r="471" spans="4:4" x14ac:dyDescent="0.2">
      <c r="D471" s="133"/>
    </row>
    <row r="472" spans="4:4" x14ac:dyDescent="0.2">
      <c r="D472" s="133"/>
    </row>
    <row r="473" spans="4:4" x14ac:dyDescent="0.2">
      <c r="D473" s="133"/>
    </row>
    <row r="474" spans="4:4" x14ac:dyDescent="0.2">
      <c r="D474" s="133"/>
    </row>
    <row r="475" spans="4:4" x14ac:dyDescent="0.2">
      <c r="D475" s="133"/>
    </row>
    <row r="476" spans="4:4" x14ac:dyDescent="0.2">
      <c r="D476" s="133"/>
    </row>
    <row r="477" spans="4:4" x14ac:dyDescent="0.2">
      <c r="D477" s="133"/>
    </row>
    <row r="478" spans="4:4" x14ac:dyDescent="0.2">
      <c r="D478" s="133"/>
    </row>
    <row r="479" spans="4:4" x14ac:dyDescent="0.2">
      <c r="D479" s="133"/>
    </row>
    <row r="480" spans="4:4" x14ac:dyDescent="0.2">
      <c r="D480" s="133"/>
    </row>
    <row r="481" spans="4:4" x14ac:dyDescent="0.2">
      <c r="D481" s="133"/>
    </row>
    <row r="482" spans="4:4" x14ac:dyDescent="0.2">
      <c r="D482" s="133"/>
    </row>
    <row r="483" spans="4:4" x14ac:dyDescent="0.2">
      <c r="D483" s="133"/>
    </row>
    <row r="484" spans="4:4" x14ac:dyDescent="0.2">
      <c r="D484" s="133"/>
    </row>
    <row r="485" spans="4:4" x14ac:dyDescent="0.2">
      <c r="D485" s="133"/>
    </row>
    <row r="486" spans="4:4" x14ac:dyDescent="0.2">
      <c r="D486" s="133"/>
    </row>
    <row r="487" spans="4:4" x14ac:dyDescent="0.2">
      <c r="D487" s="133"/>
    </row>
    <row r="488" spans="4:4" x14ac:dyDescent="0.2">
      <c r="D488" s="133"/>
    </row>
    <row r="489" spans="4:4" x14ac:dyDescent="0.2">
      <c r="D489" s="133"/>
    </row>
    <row r="490" spans="4:4" x14ac:dyDescent="0.2">
      <c r="D490" s="133"/>
    </row>
    <row r="491" spans="4:4" x14ac:dyDescent="0.2">
      <c r="D491" s="133"/>
    </row>
    <row r="492" spans="4:4" x14ac:dyDescent="0.2">
      <c r="D492" s="133"/>
    </row>
    <row r="493" spans="4:4" x14ac:dyDescent="0.2">
      <c r="D493" s="133"/>
    </row>
    <row r="494" spans="4:4" x14ac:dyDescent="0.2">
      <c r="D494" s="133"/>
    </row>
    <row r="495" spans="4:4" x14ac:dyDescent="0.2">
      <c r="D495" s="133"/>
    </row>
    <row r="496" spans="4:4" x14ac:dyDescent="0.2">
      <c r="D496" s="133"/>
    </row>
    <row r="497" spans="4:4" x14ac:dyDescent="0.2">
      <c r="D497" s="133"/>
    </row>
    <row r="498" spans="4:4" x14ac:dyDescent="0.2">
      <c r="D498" s="133"/>
    </row>
    <row r="499" spans="4:4" x14ac:dyDescent="0.2">
      <c r="D499" s="133"/>
    </row>
    <row r="500" spans="4:4" x14ac:dyDescent="0.2">
      <c r="D500" s="133"/>
    </row>
    <row r="501" spans="4:4" x14ac:dyDescent="0.2">
      <c r="D501" s="133"/>
    </row>
    <row r="502" spans="4:4" x14ac:dyDescent="0.2">
      <c r="D502" s="133"/>
    </row>
    <row r="503" spans="4:4" x14ac:dyDescent="0.2">
      <c r="D503" s="133"/>
    </row>
    <row r="504" spans="4:4" x14ac:dyDescent="0.2">
      <c r="D504" s="133"/>
    </row>
    <row r="505" spans="4:4" x14ac:dyDescent="0.2">
      <c r="D505" s="133"/>
    </row>
    <row r="506" spans="4:4" x14ac:dyDescent="0.2">
      <c r="D506" s="133"/>
    </row>
    <row r="507" spans="4:4" x14ac:dyDescent="0.2">
      <c r="D507" s="133"/>
    </row>
    <row r="508" spans="4:4" x14ac:dyDescent="0.2">
      <c r="D508" s="133"/>
    </row>
    <row r="509" spans="4:4" x14ac:dyDescent="0.2">
      <c r="D509" s="133"/>
    </row>
    <row r="510" spans="4:4" x14ac:dyDescent="0.2">
      <c r="D510" s="133"/>
    </row>
    <row r="511" spans="4:4" x14ac:dyDescent="0.2">
      <c r="D511" s="133"/>
    </row>
    <row r="512" spans="4:4" x14ac:dyDescent="0.2">
      <c r="D512" s="133"/>
    </row>
    <row r="513" spans="4:4" x14ac:dyDescent="0.2">
      <c r="D513" s="133"/>
    </row>
    <row r="514" spans="4:4" x14ac:dyDescent="0.2">
      <c r="D514" s="133"/>
    </row>
    <row r="515" spans="4:4" x14ac:dyDescent="0.2">
      <c r="D515" s="133"/>
    </row>
    <row r="516" spans="4:4" x14ac:dyDescent="0.2">
      <c r="D516" s="133"/>
    </row>
    <row r="517" spans="4:4" x14ac:dyDescent="0.2">
      <c r="D517" s="133"/>
    </row>
    <row r="518" spans="4:4" x14ac:dyDescent="0.2">
      <c r="D518" s="133"/>
    </row>
    <row r="519" spans="4:4" x14ac:dyDescent="0.2">
      <c r="D519" s="133"/>
    </row>
    <row r="520" spans="4:4" x14ac:dyDescent="0.2">
      <c r="D520" s="133"/>
    </row>
    <row r="521" spans="4:4" x14ac:dyDescent="0.2">
      <c r="D521" s="133"/>
    </row>
    <row r="522" spans="4:4" x14ac:dyDescent="0.2">
      <c r="D522" s="133"/>
    </row>
    <row r="523" spans="4:4" x14ac:dyDescent="0.2">
      <c r="D523" s="133"/>
    </row>
    <row r="524" spans="4:4" x14ac:dyDescent="0.2">
      <c r="D524" s="133"/>
    </row>
    <row r="525" spans="4:4" x14ac:dyDescent="0.2">
      <c r="D525" s="133"/>
    </row>
    <row r="526" spans="4:4" x14ac:dyDescent="0.2">
      <c r="D526" s="133"/>
    </row>
    <row r="527" spans="4:4" x14ac:dyDescent="0.2">
      <c r="D527" s="133"/>
    </row>
    <row r="528" spans="4:4" x14ac:dyDescent="0.2">
      <c r="D528" s="133"/>
    </row>
    <row r="529" spans="4:4" x14ac:dyDescent="0.2">
      <c r="D529" s="133"/>
    </row>
    <row r="530" spans="4:4" x14ac:dyDescent="0.2">
      <c r="D530" s="133"/>
    </row>
    <row r="531" spans="4:4" x14ac:dyDescent="0.2">
      <c r="D531" s="133"/>
    </row>
    <row r="532" spans="4:4" x14ac:dyDescent="0.2">
      <c r="D532" s="133"/>
    </row>
    <row r="533" spans="4:4" x14ac:dyDescent="0.2">
      <c r="D533" s="133"/>
    </row>
    <row r="534" spans="4:4" x14ac:dyDescent="0.2">
      <c r="D534" s="133"/>
    </row>
    <row r="535" spans="4:4" x14ac:dyDescent="0.2">
      <c r="D535" s="133"/>
    </row>
    <row r="536" spans="4:4" x14ac:dyDescent="0.2">
      <c r="D536" s="133"/>
    </row>
    <row r="537" spans="4:4" x14ac:dyDescent="0.2">
      <c r="D537" s="133"/>
    </row>
    <row r="538" spans="4:4" x14ac:dyDescent="0.2">
      <c r="D538" s="133"/>
    </row>
    <row r="539" spans="4:4" x14ac:dyDescent="0.2">
      <c r="D539" s="133"/>
    </row>
    <row r="540" spans="4:4" x14ac:dyDescent="0.2">
      <c r="D540" s="133"/>
    </row>
    <row r="541" spans="4:4" x14ac:dyDescent="0.2">
      <c r="D541" s="133"/>
    </row>
    <row r="542" spans="4:4" x14ac:dyDescent="0.2">
      <c r="D542" s="133"/>
    </row>
    <row r="543" spans="4:4" x14ac:dyDescent="0.2">
      <c r="D543" s="133"/>
    </row>
    <row r="544" spans="4:4" x14ac:dyDescent="0.2">
      <c r="D544" s="133"/>
    </row>
    <row r="545" spans="4:4" x14ac:dyDescent="0.2">
      <c r="D545" s="133"/>
    </row>
    <row r="546" spans="4:4" x14ac:dyDescent="0.2">
      <c r="D546" s="133"/>
    </row>
    <row r="547" spans="4:4" x14ac:dyDescent="0.2">
      <c r="D547" s="133"/>
    </row>
    <row r="548" spans="4:4" x14ac:dyDescent="0.2">
      <c r="D548" s="133"/>
    </row>
    <row r="549" spans="4:4" x14ac:dyDescent="0.2">
      <c r="D549" s="133"/>
    </row>
    <row r="550" spans="4:4" x14ac:dyDescent="0.2">
      <c r="D550" s="133"/>
    </row>
    <row r="551" spans="4:4" x14ac:dyDescent="0.2">
      <c r="D551" s="133"/>
    </row>
    <row r="552" spans="4:4" x14ac:dyDescent="0.2">
      <c r="D552" s="133"/>
    </row>
    <row r="553" spans="4:4" x14ac:dyDescent="0.2">
      <c r="D553" s="133"/>
    </row>
    <row r="554" spans="4:4" x14ac:dyDescent="0.2">
      <c r="D554" s="133"/>
    </row>
    <row r="555" spans="4:4" x14ac:dyDescent="0.2">
      <c r="D555" s="133"/>
    </row>
    <row r="556" spans="4:4" x14ac:dyDescent="0.2">
      <c r="D556" s="133"/>
    </row>
    <row r="557" spans="4:4" x14ac:dyDescent="0.2">
      <c r="D557" s="133"/>
    </row>
    <row r="558" spans="4:4" x14ac:dyDescent="0.2">
      <c r="D558" s="133"/>
    </row>
    <row r="559" spans="4:4" x14ac:dyDescent="0.2">
      <c r="D559" s="133"/>
    </row>
    <row r="560" spans="4:4" x14ac:dyDescent="0.2">
      <c r="D560" s="133"/>
    </row>
    <row r="561" spans="4:4" x14ac:dyDescent="0.2">
      <c r="D561" s="133"/>
    </row>
    <row r="562" spans="4:4" x14ac:dyDescent="0.2">
      <c r="D562" s="133"/>
    </row>
    <row r="563" spans="4:4" x14ac:dyDescent="0.2">
      <c r="D563" s="133"/>
    </row>
    <row r="564" spans="4:4" x14ac:dyDescent="0.2">
      <c r="D564" s="133"/>
    </row>
    <row r="565" spans="4:4" x14ac:dyDescent="0.2">
      <c r="D565" s="133"/>
    </row>
    <row r="566" spans="4:4" x14ac:dyDescent="0.2">
      <c r="D566" s="133"/>
    </row>
    <row r="567" spans="4:4" x14ac:dyDescent="0.2">
      <c r="D567" s="133"/>
    </row>
    <row r="568" spans="4:4" x14ac:dyDescent="0.2">
      <c r="D568" s="133"/>
    </row>
    <row r="569" spans="4:4" x14ac:dyDescent="0.2">
      <c r="D569" s="133"/>
    </row>
    <row r="570" spans="4:4" x14ac:dyDescent="0.2">
      <c r="D570" s="133"/>
    </row>
    <row r="571" spans="4:4" x14ac:dyDescent="0.2">
      <c r="D571" s="133"/>
    </row>
    <row r="572" spans="4:4" x14ac:dyDescent="0.2">
      <c r="D572" s="133"/>
    </row>
    <row r="573" spans="4:4" x14ac:dyDescent="0.2">
      <c r="D573" s="133"/>
    </row>
    <row r="574" spans="4:4" x14ac:dyDescent="0.2">
      <c r="D574" s="133"/>
    </row>
    <row r="575" spans="4:4" x14ac:dyDescent="0.2">
      <c r="D575" s="133"/>
    </row>
    <row r="576" spans="4:4" x14ac:dyDescent="0.2">
      <c r="D576" s="133"/>
    </row>
    <row r="577" spans="4:4" x14ac:dyDescent="0.2">
      <c r="D577" s="133"/>
    </row>
    <row r="578" spans="4:4" x14ac:dyDescent="0.2">
      <c r="D578" s="133"/>
    </row>
    <row r="579" spans="4:4" x14ac:dyDescent="0.2">
      <c r="D579" s="133"/>
    </row>
    <row r="580" spans="4:4" x14ac:dyDescent="0.2">
      <c r="D580" s="133"/>
    </row>
    <row r="581" spans="4:4" x14ac:dyDescent="0.2">
      <c r="D581" s="133"/>
    </row>
    <row r="582" spans="4:4" x14ac:dyDescent="0.2">
      <c r="D582" s="133"/>
    </row>
    <row r="583" spans="4:4" x14ac:dyDescent="0.2">
      <c r="D583" s="133"/>
    </row>
    <row r="584" spans="4:4" x14ac:dyDescent="0.2">
      <c r="D584" s="133"/>
    </row>
    <row r="585" spans="4:4" x14ac:dyDescent="0.2">
      <c r="D585" s="133"/>
    </row>
    <row r="586" spans="4:4" x14ac:dyDescent="0.2">
      <c r="D586" s="133"/>
    </row>
    <row r="587" spans="4:4" x14ac:dyDescent="0.2">
      <c r="D587" s="133"/>
    </row>
    <row r="588" spans="4:4" x14ac:dyDescent="0.2">
      <c r="D588" s="133"/>
    </row>
    <row r="589" spans="4:4" x14ac:dyDescent="0.2">
      <c r="D589" s="133"/>
    </row>
    <row r="590" spans="4:4" x14ac:dyDescent="0.2">
      <c r="D590" s="133"/>
    </row>
    <row r="591" spans="4:4" x14ac:dyDescent="0.2">
      <c r="D591" s="133"/>
    </row>
    <row r="592" spans="4:4" x14ac:dyDescent="0.2">
      <c r="D592" s="133"/>
    </row>
    <row r="593" spans="4:4" x14ac:dyDescent="0.2">
      <c r="D593" s="133"/>
    </row>
    <row r="594" spans="4:4" x14ac:dyDescent="0.2">
      <c r="D594" s="133"/>
    </row>
    <row r="595" spans="4:4" x14ac:dyDescent="0.2">
      <c r="D595" s="133"/>
    </row>
    <row r="596" spans="4:4" x14ac:dyDescent="0.2">
      <c r="D596" s="133"/>
    </row>
    <row r="597" spans="4:4" x14ac:dyDescent="0.2">
      <c r="D597" s="133"/>
    </row>
    <row r="598" spans="4:4" x14ac:dyDescent="0.2">
      <c r="D598" s="133"/>
    </row>
    <row r="599" spans="4:4" x14ac:dyDescent="0.2">
      <c r="D599" s="133"/>
    </row>
    <row r="600" spans="4:4" x14ac:dyDescent="0.2">
      <c r="D600" s="133"/>
    </row>
    <row r="601" spans="4:4" x14ac:dyDescent="0.2">
      <c r="D601" s="133"/>
    </row>
    <row r="602" spans="4:4" x14ac:dyDescent="0.2">
      <c r="D602" s="133"/>
    </row>
    <row r="603" spans="4:4" x14ac:dyDescent="0.2">
      <c r="D603" s="133"/>
    </row>
    <row r="604" spans="4:4" x14ac:dyDescent="0.2">
      <c r="D604" s="133"/>
    </row>
    <row r="605" spans="4:4" x14ac:dyDescent="0.2">
      <c r="D605" s="133"/>
    </row>
    <row r="606" spans="4:4" x14ac:dyDescent="0.2">
      <c r="D606" s="133"/>
    </row>
    <row r="607" spans="4:4" x14ac:dyDescent="0.2">
      <c r="D607" s="133"/>
    </row>
    <row r="608" spans="4:4" x14ac:dyDescent="0.2">
      <c r="D608" s="133"/>
    </row>
    <row r="609" spans="4:4" x14ac:dyDescent="0.2">
      <c r="D609" s="133"/>
    </row>
    <row r="610" spans="4:4" x14ac:dyDescent="0.2">
      <c r="D610" s="133"/>
    </row>
    <row r="611" spans="4:4" x14ac:dyDescent="0.2">
      <c r="D611" s="133"/>
    </row>
    <row r="612" spans="4:4" x14ac:dyDescent="0.2">
      <c r="D612" s="133"/>
    </row>
    <row r="613" spans="4:4" x14ac:dyDescent="0.2">
      <c r="D613" s="133"/>
    </row>
    <row r="614" spans="4:4" x14ac:dyDescent="0.2">
      <c r="D614" s="133"/>
    </row>
    <row r="615" spans="4:4" x14ac:dyDescent="0.2">
      <c r="D615" s="133"/>
    </row>
    <row r="616" spans="4:4" x14ac:dyDescent="0.2">
      <c r="D616" s="133"/>
    </row>
    <row r="617" spans="4:4" x14ac:dyDescent="0.2">
      <c r="D617" s="133"/>
    </row>
    <row r="618" spans="4:4" x14ac:dyDescent="0.2">
      <c r="D618" s="133"/>
    </row>
    <row r="619" spans="4:4" x14ac:dyDescent="0.2">
      <c r="D619" s="133"/>
    </row>
    <row r="620" spans="4:4" x14ac:dyDescent="0.2">
      <c r="D620" s="133"/>
    </row>
    <row r="621" spans="4:4" x14ac:dyDescent="0.2">
      <c r="D621" s="133"/>
    </row>
    <row r="622" spans="4:4" x14ac:dyDescent="0.2">
      <c r="D622" s="133"/>
    </row>
    <row r="623" spans="4:4" x14ac:dyDescent="0.2">
      <c r="D623" s="133"/>
    </row>
    <row r="624" spans="4:4" x14ac:dyDescent="0.2">
      <c r="D624" s="133"/>
    </row>
    <row r="625" spans="4:4" x14ac:dyDescent="0.2">
      <c r="D625" s="133"/>
    </row>
    <row r="626" spans="4:4" x14ac:dyDescent="0.2">
      <c r="D626" s="133"/>
    </row>
    <row r="627" spans="4:4" x14ac:dyDescent="0.2">
      <c r="D627" s="133"/>
    </row>
    <row r="628" spans="4:4" x14ac:dyDescent="0.2">
      <c r="D628" s="133"/>
    </row>
    <row r="629" spans="4:4" x14ac:dyDescent="0.2">
      <c r="D629" s="133"/>
    </row>
    <row r="630" spans="4:4" x14ac:dyDescent="0.2">
      <c r="D630" s="133"/>
    </row>
    <row r="631" spans="4:4" x14ac:dyDescent="0.2">
      <c r="D631" s="133"/>
    </row>
    <row r="632" spans="4:4" x14ac:dyDescent="0.2">
      <c r="D632" s="133"/>
    </row>
    <row r="633" spans="4:4" x14ac:dyDescent="0.2">
      <c r="D633" s="133"/>
    </row>
    <row r="634" spans="4:4" x14ac:dyDescent="0.2">
      <c r="D634" s="133"/>
    </row>
    <row r="635" spans="4:4" x14ac:dyDescent="0.2">
      <c r="D635" s="133"/>
    </row>
    <row r="636" spans="4:4" x14ac:dyDescent="0.2">
      <c r="D636" s="133"/>
    </row>
    <row r="637" spans="4:4" x14ac:dyDescent="0.2">
      <c r="D637" s="133"/>
    </row>
    <row r="638" spans="4:4" x14ac:dyDescent="0.2">
      <c r="D638" s="133"/>
    </row>
    <row r="639" spans="4:4" x14ac:dyDescent="0.2">
      <c r="D639" s="133"/>
    </row>
    <row r="640" spans="4:4" x14ac:dyDescent="0.2">
      <c r="D640" s="133"/>
    </row>
    <row r="641" spans="4:4" x14ac:dyDescent="0.2">
      <c r="D641" s="133"/>
    </row>
    <row r="642" spans="4:4" x14ac:dyDescent="0.2">
      <c r="D642" s="133"/>
    </row>
    <row r="643" spans="4:4" x14ac:dyDescent="0.2">
      <c r="D643" s="133"/>
    </row>
    <row r="644" spans="4:4" x14ac:dyDescent="0.2">
      <c r="D644" s="133"/>
    </row>
    <row r="645" spans="4:4" x14ac:dyDescent="0.2">
      <c r="D645" s="133"/>
    </row>
    <row r="646" spans="4:4" x14ac:dyDescent="0.2">
      <c r="D646" s="133"/>
    </row>
    <row r="647" spans="4:4" x14ac:dyDescent="0.2">
      <c r="D647" s="133"/>
    </row>
    <row r="648" spans="4:4" x14ac:dyDescent="0.2">
      <c r="D648" s="133"/>
    </row>
    <row r="649" spans="4:4" x14ac:dyDescent="0.2">
      <c r="D649" s="133"/>
    </row>
    <row r="650" spans="4:4" x14ac:dyDescent="0.2">
      <c r="D650" s="133"/>
    </row>
    <row r="651" spans="4:4" x14ac:dyDescent="0.2">
      <c r="D651" s="133"/>
    </row>
    <row r="652" spans="4:4" x14ac:dyDescent="0.2">
      <c r="D652" s="133"/>
    </row>
    <row r="653" spans="4:4" x14ac:dyDescent="0.2">
      <c r="D653" s="133"/>
    </row>
    <row r="654" spans="4:4" x14ac:dyDescent="0.2">
      <c r="D654" s="133"/>
    </row>
    <row r="655" spans="4:4" x14ac:dyDescent="0.2">
      <c r="D655" s="133"/>
    </row>
    <row r="656" spans="4:4" x14ac:dyDescent="0.2">
      <c r="D656" s="133"/>
    </row>
    <row r="657" spans="4:4" x14ac:dyDescent="0.2">
      <c r="D657" s="133"/>
    </row>
    <row r="658" spans="4:4" x14ac:dyDescent="0.2">
      <c r="D658" s="133"/>
    </row>
    <row r="659" spans="4:4" x14ac:dyDescent="0.2">
      <c r="D659" s="133"/>
    </row>
    <row r="660" spans="4:4" x14ac:dyDescent="0.2">
      <c r="D660" s="133"/>
    </row>
    <row r="661" spans="4:4" x14ac:dyDescent="0.2">
      <c r="D661" s="133"/>
    </row>
    <row r="662" spans="4:4" x14ac:dyDescent="0.2">
      <c r="D662" s="133"/>
    </row>
    <row r="663" spans="4:4" x14ac:dyDescent="0.2">
      <c r="D663" s="133"/>
    </row>
    <row r="664" spans="4:4" x14ac:dyDescent="0.2">
      <c r="D664" s="133"/>
    </row>
    <row r="665" spans="4:4" x14ac:dyDescent="0.2">
      <c r="D665" s="133"/>
    </row>
    <row r="666" spans="4:4" x14ac:dyDescent="0.2">
      <c r="D666" s="133"/>
    </row>
    <row r="667" spans="4:4" x14ac:dyDescent="0.2">
      <c r="D667" s="133"/>
    </row>
    <row r="668" spans="4:4" x14ac:dyDescent="0.2">
      <c r="D668" s="133"/>
    </row>
    <row r="669" spans="4:4" x14ac:dyDescent="0.2">
      <c r="D669" s="133"/>
    </row>
    <row r="670" spans="4:4" x14ac:dyDescent="0.2">
      <c r="D670" s="133"/>
    </row>
    <row r="671" spans="4:4" x14ac:dyDescent="0.2">
      <c r="D671" s="133"/>
    </row>
    <row r="672" spans="4:4" x14ac:dyDescent="0.2">
      <c r="D672" s="133"/>
    </row>
    <row r="673" spans="4:4" x14ac:dyDescent="0.2">
      <c r="D673" s="133"/>
    </row>
    <row r="674" spans="4:4" x14ac:dyDescent="0.2">
      <c r="D674" s="133"/>
    </row>
    <row r="675" spans="4:4" x14ac:dyDescent="0.2">
      <c r="D675" s="133"/>
    </row>
    <row r="676" spans="4:4" x14ac:dyDescent="0.2">
      <c r="D676" s="133"/>
    </row>
    <row r="677" spans="4:4" x14ac:dyDescent="0.2">
      <c r="D677" s="133"/>
    </row>
    <row r="678" spans="4:4" x14ac:dyDescent="0.2">
      <c r="D678" s="133"/>
    </row>
    <row r="679" spans="4:4" x14ac:dyDescent="0.2">
      <c r="D679" s="133"/>
    </row>
    <row r="680" spans="4:4" x14ac:dyDescent="0.2">
      <c r="D680" s="133"/>
    </row>
    <row r="681" spans="4:4" x14ac:dyDescent="0.2">
      <c r="D681" s="133"/>
    </row>
    <row r="682" spans="4:4" x14ac:dyDescent="0.2">
      <c r="D682" s="133"/>
    </row>
    <row r="683" spans="4:4" x14ac:dyDescent="0.2">
      <c r="D683" s="133"/>
    </row>
    <row r="684" spans="4:4" x14ac:dyDescent="0.2">
      <c r="D684" s="133"/>
    </row>
    <row r="685" spans="4:4" x14ac:dyDescent="0.2">
      <c r="D685" s="133"/>
    </row>
    <row r="686" spans="4:4" x14ac:dyDescent="0.2">
      <c r="D686" s="133"/>
    </row>
    <row r="687" spans="4:4" x14ac:dyDescent="0.2">
      <c r="D687" s="133"/>
    </row>
    <row r="688" spans="4:4" x14ac:dyDescent="0.2">
      <c r="D688" s="133"/>
    </row>
    <row r="689" spans="4:4" x14ac:dyDescent="0.2">
      <c r="D689" s="133"/>
    </row>
    <row r="690" spans="4:4" x14ac:dyDescent="0.2">
      <c r="D690" s="133"/>
    </row>
    <row r="691" spans="4:4" x14ac:dyDescent="0.2">
      <c r="D691" s="133"/>
    </row>
    <row r="692" spans="4:4" x14ac:dyDescent="0.2">
      <c r="D692" s="133"/>
    </row>
    <row r="693" spans="4:4" x14ac:dyDescent="0.2">
      <c r="D693" s="133"/>
    </row>
    <row r="694" spans="4:4" x14ac:dyDescent="0.2">
      <c r="D694" s="133"/>
    </row>
    <row r="695" spans="4:4" x14ac:dyDescent="0.2">
      <c r="D695" s="133"/>
    </row>
    <row r="696" spans="4:4" x14ac:dyDescent="0.2">
      <c r="D696" s="133"/>
    </row>
    <row r="697" spans="4:4" x14ac:dyDescent="0.2">
      <c r="D697" s="133"/>
    </row>
    <row r="698" spans="4:4" x14ac:dyDescent="0.2">
      <c r="D698" s="133"/>
    </row>
    <row r="699" spans="4:4" x14ac:dyDescent="0.2">
      <c r="D699" s="133"/>
    </row>
    <row r="700" spans="4:4" x14ac:dyDescent="0.2">
      <c r="D700" s="133"/>
    </row>
    <row r="701" spans="4:4" x14ac:dyDescent="0.2">
      <c r="D701" s="133"/>
    </row>
    <row r="702" spans="4:4" x14ac:dyDescent="0.2">
      <c r="D702" s="133"/>
    </row>
    <row r="703" spans="4:4" x14ac:dyDescent="0.2">
      <c r="D703" s="133"/>
    </row>
    <row r="704" spans="4:4" x14ac:dyDescent="0.2">
      <c r="D704" s="133"/>
    </row>
    <row r="705" spans="4:4" x14ac:dyDescent="0.2">
      <c r="D705" s="133"/>
    </row>
    <row r="706" spans="4:4" x14ac:dyDescent="0.2">
      <c r="D706" s="133"/>
    </row>
    <row r="707" spans="4:4" x14ac:dyDescent="0.2">
      <c r="D707" s="133"/>
    </row>
    <row r="708" spans="4:4" x14ac:dyDescent="0.2">
      <c r="D708" s="133"/>
    </row>
    <row r="709" spans="4:4" x14ac:dyDescent="0.2">
      <c r="D709" s="133"/>
    </row>
    <row r="710" spans="4:4" x14ac:dyDescent="0.2">
      <c r="D710" s="133"/>
    </row>
    <row r="711" spans="4:4" x14ac:dyDescent="0.2">
      <c r="D711" s="133"/>
    </row>
    <row r="712" spans="4:4" x14ac:dyDescent="0.2">
      <c r="D712" s="133"/>
    </row>
    <row r="713" spans="4:4" x14ac:dyDescent="0.2">
      <c r="D713" s="133"/>
    </row>
    <row r="714" spans="4:4" x14ac:dyDescent="0.2">
      <c r="D714" s="133"/>
    </row>
    <row r="715" spans="4:4" x14ac:dyDescent="0.2">
      <c r="D715" s="133"/>
    </row>
    <row r="716" spans="4:4" x14ac:dyDescent="0.2">
      <c r="D716" s="133"/>
    </row>
    <row r="717" spans="4:4" x14ac:dyDescent="0.2">
      <c r="D717" s="133"/>
    </row>
    <row r="718" spans="4:4" x14ac:dyDescent="0.2">
      <c r="D718" s="133"/>
    </row>
    <row r="719" spans="4:4" x14ac:dyDescent="0.2">
      <c r="D719" s="133"/>
    </row>
    <row r="720" spans="4:4" x14ac:dyDescent="0.2">
      <c r="D720" s="133"/>
    </row>
    <row r="721" spans="4:4" x14ac:dyDescent="0.2">
      <c r="D721" s="133"/>
    </row>
    <row r="722" spans="4:4" x14ac:dyDescent="0.2">
      <c r="D722" s="133"/>
    </row>
    <row r="723" spans="4:4" x14ac:dyDescent="0.2">
      <c r="D723" s="133"/>
    </row>
    <row r="724" spans="4:4" x14ac:dyDescent="0.2">
      <c r="D724" s="133"/>
    </row>
    <row r="725" spans="4:4" x14ac:dyDescent="0.2">
      <c r="D725" s="133"/>
    </row>
    <row r="726" spans="4:4" x14ac:dyDescent="0.2">
      <c r="D726" s="133"/>
    </row>
    <row r="727" spans="4:4" x14ac:dyDescent="0.2">
      <c r="D727" s="133"/>
    </row>
    <row r="728" spans="4:4" x14ac:dyDescent="0.2">
      <c r="D728" s="133"/>
    </row>
    <row r="729" spans="4:4" x14ac:dyDescent="0.2">
      <c r="D729" s="133"/>
    </row>
    <row r="730" spans="4:4" x14ac:dyDescent="0.2">
      <c r="D730" s="133"/>
    </row>
    <row r="731" spans="4:4" x14ac:dyDescent="0.2">
      <c r="D731" s="133"/>
    </row>
    <row r="732" spans="4:4" x14ac:dyDescent="0.2">
      <c r="D732" s="133"/>
    </row>
    <row r="733" spans="4:4" x14ac:dyDescent="0.2">
      <c r="D733" s="133"/>
    </row>
    <row r="734" spans="4:4" x14ac:dyDescent="0.2">
      <c r="D734" s="133"/>
    </row>
    <row r="735" spans="4:4" x14ac:dyDescent="0.2">
      <c r="D735" s="133"/>
    </row>
    <row r="736" spans="4:4" x14ac:dyDescent="0.2">
      <c r="D736" s="133"/>
    </row>
    <row r="737" spans="4:4" x14ac:dyDescent="0.2">
      <c r="D737" s="133"/>
    </row>
    <row r="738" spans="4:4" x14ac:dyDescent="0.2">
      <c r="D738" s="133"/>
    </row>
    <row r="739" spans="4:4" x14ac:dyDescent="0.2">
      <c r="D739" s="133"/>
    </row>
    <row r="740" spans="4:4" x14ac:dyDescent="0.2">
      <c r="D740" s="133"/>
    </row>
    <row r="741" spans="4:4" x14ac:dyDescent="0.2">
      <c r="D741" s="133"/>
    </row>
    <row r="742" spans="4:4" x14ac:dyDescent="0.2">
      <c r="D742" s="133"/>
    </row>
    <row r="743" spans="4:4" x14ac:dyDescent="0.2">
      <c r="D743" s="133"/>
    </row>
    <row r="744" spans="4:4" x14ac:dyDescent="0.2">
      <c r="D744" s="133"/>
    </row>
    <row r="745" spans="4:4" x14ac:dyDescent="0.2">
      <c r="D745" s="133"/>
    </row>
    <row r="746" spans="4:4" x14ac:dyDescent="0.2">
      <c r="D746" s="133"/>
    </row>
    <row r="747" spans="4:4" x14ac:dyDescent="0.2">
      <c r="D747" s="133"/>
    </row>
    <row r="748" spans="4:4" x14ac:dyDescent="0.2">
      <c r="D748" s="133"/>
    </row>
    <row r="749" spans="4:4" x14ac:dyDescent="0.2">
      <c r="D749" s="133"/>
    </row>
    <row r="750" spans="4:4" x14ac:dyDescent="0.2">
      <c r="D750" s="133"/>
    </row>
    <row r="751" spans="4:4" x14ac:dyDescent="0.2">
      <c r="D751" s="133"/>
    </row>
    <row r="752" spans="4:4" x14ac:dyDescent="0.2">
      <c r="D752" s="133"/>
    </row>
    <row r="753" spans="4:4" x14ac:dyDescent="0.2">
      <c r="D753" s="133"/>
    </row>
    <row r="754" spans="4:4" x14ac:dyDescent="0.2">
      <c r="D754" s="133"/>
    </row>
    <row r="755" spans="4:4" x14ac:dyDescent="0.2">
      <c r="D755" s="133"/>
    </row>
    <row r="756" spans="4:4" x14ac:dyDescent="0.2">
      <c r="D756" s="133"/>
    </row>
    <row r="757" spans="4:4" x14ac:dyDescent="0.2">
      <c r="D757" s="133"/>
    </row>
    <row r="758" spans="4:4" x14ac:dyDescent="0.2">
      <c r="D758" s="133"/>
    </row>
    <row r="759" spans="4:4" x14ac:dyDescent="0.2">
      <c r="D759" s="133"/>
    </row>
    <row r="760" spans="4:4" x14ac:dyDescent="0.2">
      <c r="D760" s="133"/>
    </row>
    <row r="761" spans="4:4" x14ac:dyDescent="0.2">
      <c r="D761" s="133"/>
    </row>
    <row r="762" spans="4:4" x14ac:dyDescent="0.2">
      <c r="D762" s="133"/>
    </row>
    <row r="763" spans="4:4" x14ac:dyDescent="0.2">
      <c r="D763" s="133"/>
    </row>
    <row r="764" spans="4:4" x14ac:dyDescent="0.2">
      <c r="D764" s="133"/>
    </row>
    <row r="765" spans="4:4" x14ac:dyDescent="0.2">
      <c r="D765" s="133"/>
    </row>
    <row r="766" spans="4:4" x14ac:dyDescent="0.2">
      <c r="D766" s="133"/>
    </row>
    <row r="767" spans="4:4" x14ac:dyDescent="0.2">
      <c r="D767" s="133"/>
    </row>
    <row r="768" spans="4:4" x14ac:dyDescent="0.2">
      <c r="D768" s="133"/>
    </row>
    <row r="769" spans="4:4" x14ac:dyDescent="0.2">
      <c r="D769" s="133"/>
    </row>
    <row r="770" spans="4:4" x14ac:dyDescent="0.2">
      <c r="D770" s="133"/>
    </row>
    <row r="771" spans="4:4" x14ac:dyDescent="0.2">
      <c r="D771" s="133"/>
    </row>
    <row r="772" spans="4:4" x14ac:dyDescent="0.2">
      <c r="D772" s="133"/>
    </row>
    <row r="773" spans="4:4" x14ac:dyDescent="0.2">
      <c r="D773" s="133"/>
    </row>
    <row r="774" spans="4:4" x14ac:dyDescent="0.2">
      <c r="D774" s="133"/>
    </row>
    <row r="775" spans="4:4" x14ac:dyDescent="0.2">
      <c r="D775" s="133"/>
    </row>
    <row r="776" spans="4:4" x14ac:dyDescent="0.2">
      <c r="D776" s="133"/>
    </row>
    <row r="777" spans="4:4" x14ac:dyDescent="0.2">
      <c r="D777" s="133"/>
    </row>
    <row r="778" spans="4:4" x14ac:dyDescent="0.2">
      <c r="D778" s="133"/>
    </row>
    <row r="779" spans="4:4" x14ac:dyDescent="0.2">
      <c r="D779" s="133"/>
    </row>
    <row r="780" spans="4:4" x14ac:dyDescent="0.2">
      <c r="D780" s="133"/>
    </row>
    <row r="781" spans="4:4" x14ac:dyDescent="0.2">
      <c r="D781" s="133"/>
    </row>
    <row r="782" spans="4:4" x14ac:dyDescent="0.2">
      <c r="D782" s="133"/>
    </row>
    <row r="783" spans="4:4" x14ac:dyDescent="0.2">
      <c r="D783" s="133"/>
    </row>
    <row r="784" spans="4:4" x14ac:dyDescent="0.2">
      <c r="D784" s="133"/>
    </row>
    <row r="785" spans="4:4" x14ac:dyDescent="0.2">
      <c r="D785" s="133"/>
    </row>
    <row r="786" spans="4:4" x14ac:dyDescent="0.2">
      <c r="D786" s="133"/>
    </row>
    <row r="787" spans="4:4" x14ac:dyDescent="0.2">
      <c r="D787" s="133"/>
    </row>
    <row r="788" spans="4:4" x14ac:dyDescent="0.2">
      <c r="D788" s="133"/>
    </row>
    <row r="789" spans="4:4" x14ac:dyDescent="0.2">
      <c r="D789" s="133"/>
    </row>
    <row r="790" spans="4:4" x14ac:dyDescent="0.2">
      <c r="D790" s="133"/>
    </row>
    <row r="791" spans="4:4" x14ac:dyDescent="0.2">
      <c r="D791" s="133"/>
    </row>
    <row r="792" spans="4:4" x14ac:dyDescent="0.2">
      <c r="D792" s="133"/>
    </row>
    <row r="793" spans="4:4" x14ac:dyDescent="0.2">
      <c r="D793" s="133"/>
    </row>
    <row r="794" spans="4:4" x14ac:dyDescent="0.2">
      <c r="D794" s="133"/>
    </row>
    <row r="795" spans="4:4" x14ac:dyDescent="0.2">
      <c r="D795" s="133"/>
    </row>
    <row r="796" spans="4:4" x14ac:dyDescent="0.2">
      <c r="D796" s="133"/>
    </row>
    <row r="797" spans="4:4" x14ac:dyDescent="0.2">
      <c r="D797" s="133"/>
    </row>
    <row r="798" spans="4:4" x14ac:dyDescent="0.2">
      <c r="D798" s="133"/>
    </row>
    <row r="799" spans="4:4" x14ac:dyDescent="0.2">
      <c r="D799" s="133"/>
    </row>
    <row r="800" spans="4:4" x14ac:dyDescent="0.2">
      <c r="D800" s="133"/>
    </row>
    <row r="801" spans="4:4" x14ac:dyDescent="0.2">
      <c r="D801" s="133"/>
    </row>
    <row r="802" spans="4:4" x14ac:dyDescent="0.2">
      <c r="D802" s="133"/>
    </row>
    <row r="803" spans="4:4" x14ac:dyDescent="0.2">
      <c r="D803" s="133"/>
    </row>
    <row r="804" spans="4:4" x14ac:dyDescent="0.2">
      <c r="D804" s="133"/>
    </row>
    <row r="805" spans="4:4" x14ac:dyDescent="0.2">
      <c r="D805" s="133"/>
    </row>
    <row r="806" spans="4:4" x14ac:dyDescent="0.2">
      <c r="D806" s="133"/>
    </row>
    <row r="807" spans="4:4" x14ac:dyDescent="0.2">
      <c r="D807" s="133"/>
    </row>
    <row r="808" spans="4:4" x14ac:dyDescent="0.2">
      <c r="D808" s="133"/>
    </row>
    <row r="809" spans="4:4" x14ac:dyDescent="0.2">
      <c r="D809" s="133"/>
    </row>
    <row r="810" spans="4:4" x14ac:dyDescent="0.2">
      <c r="D810" s="133"/>
    </row>
    <row r="811" spans="4:4" x14ac:dyDescent="0.2">
      <c r="D811" s="133"/>
    </row>
    <row r="812" spans="4:4" x14ac:dyDescent="0.2">
      <c r="D812" s="133"/>
    </row>
    <row r="813" spans="4:4" x14ac:dyDescent="0.2">
      <c r="D813" s="133"/>
    </row>
    <row r="814" spans="4:4" x14ac:dyDescent="0.2">
      <c r="D814" s="133"/>
    </row>
    <row r="815" spans="4:4" x14ac:dyDescent="0.2">
      <c r="D815" s="133"/>
    </row>
    <row r="816" spans="4:4" x14ac:dyDescent="0.2">
      <c r="D816" s="133"/>
    </row>
    <row r="817" spans="4:4" x14ac:dyDescent="0.2">
      <c r="D817" s="133"/>
    </row>
    <row r="818" spans="4:4" x14ac:dyDescent="0.2">
      <c r="D818" s="133"/>
    </row>
    <row r="819" spans="4:4" x14ac:dyDescent="0.2">
      <c r="D819" s="133"/>
    </row>
    <row r="820" spans="4:4" x14ac:dyDescent="0.2">
      <c r="D820" s="133"/>
    </row>
    <row r="821" spans="4:4" x14ac:dyDescent="0.2">
      <c r="D821" s="133"/>
    </row>
    <row r="822" spans="4:4" x14ac:dyDescent="0.2">
      <c r="D822" s="133"/>
    </row>
    <row r="823" spans="4:4" x14ac:dyDescent="0.2">
      <c r="D823" s="133"/>
    </row>
    <row r="824" spans="4:4" x14ac:dyDescent="0.2">
      <c r="D824" s="133"/>
    </row>
    <row r="825" spans="4:4" x14ac:dyDescent="0.2">
      <c r="D825" s="133"/>
    </row>
    <row r="826" spans="4:4" x14ac:dyDescent="0.2">
      <c r="D826" s="133"/>
    </row>
    <row r="827" spans="4:4" x14ac:dyDescent="0.2">
      <c r="D827" s="133"/>
    </row>
    <row r="828" spans="4:4" x14ac:dyDescent="0.2">
      <c r="D828" s="133"/>
    </row>
    <row r="829" spans="4:4" x14ac:dyDescent="0.2">
      <c r="D829" s="133"/>
    </row>
    <row r="830" spans="4:4" x14ac:dyDescent="0.2">
      <c r="D830" s="133"/>
    </row>
    <row r="831" spans="4:4" x14ac:dyDescent="0.2">
      <c r="D831" s="133"/>
    </row>
    <row r="832" spans="4:4" x14ac:dyDescent="0.2">
      <c r="D832" s="133"/>
    </row>
    <row r="833" spans="4:4" x14ac:dyDescent="0.2">
      <c r="D833" s="133"/>
    </row>
    <row r="834" spans="4:4" x14ac:dyDescent="0.2">
      <c r="D834" s="133"/>
    </row>
    <row r="835" spans="4:4" x14ac:dyDescent="0.2">
      <c r="D835" s="133"/>
    </row>
    <row r="836" spans="4:4" x14ac:dyDescent="0.2">
      <c r="D836" s="133"/>
    </row>
    <row r="837" spans="4:4" x14ac:dyDescent="0.2">
      <c r="D837" s="133"/>
    </row>
    <row r="838" spans="4:4" x14ac:dyDescent="0.2">
      <c r="D838" s="133"/>
    </row>
    <row r="839" spans="4:4" x14ac:dyDescent="0.2">
      <c r="D839" s="133"/>
    </row>
    <row r="840" spans="4:4" x14ac:dyDescent="0.2">
      <c r="D840" s="133"/>
    </row>
    <row r="841" spans="4:4" x14ac:dyDescent="0.2">
      <c r="D841" s="133"/>
    </row>
    <row r="842" spans="4:4" x14ac:dyDescent="0.2">
      <c r="D842" s="133"/>
    </row>
    <row r="843" spans="4:4" x14ac:dyDescent="0.2">
      <c r="D843" s="133"/>
    </row>
    <row r="844" spans="4:4" x14ac:dyDescent="0.2">
      <c r="D844" s="133"/>
    </row>
    <row r="845" spans="4:4" x14ac:dyDescent="0.2">
      <c r="D845" s="133"/>
    </row>
    <row r="846" spans="4:4" x14ac:dyDescent="0.2">
      <c r="D846" s="133"/>
    </row>
    <row r="847" spans="4:4" x14ac:dyDescent="0.2">
      <c r="D847" s="133"/>
    </row>
    <row r="848" spans="4:4" x14ac:dyDescent="0.2">
      <c r="D848" s="133"/>
    </row>
    <row r="849" spans="4:4" x14ac:dyDescent="0.2">
      <c r="D849" s="133"/>
    </row>
    <row r="850" spans="4:4" x14ac:dyDescent="0.2">
      <c r="D850" s="133"/>
    </row>
    <row r="851" spans="4:4" x14ac:dyDescent="0.2">
      <c r="D851" s="133"/>
    </row>
    <row r="852" spans="4:4" x14ac:dyDescent="0.2">
      <c r="D852" s="133"/>
    </row>
    <row r="853" spans="4:4" x14ac:dyDescent="0.2">
      <c r="D853" s="133"/>
    </row>
    <row r="854" spans="4:4" x14ac:dyDescent="0.2">
      <c r="D854" s="133"/>
    </row>
    <row r="855" spans="4:4" x14ac:dyDescent="0.2">
      <c r="D855" s="133"/>
    </row>
    <row r="856" spans="4:4" x14ac:dyDescent="0.2">
      <c r="D856" s="133"/>
    </row>
    <row r="857" spans="4:4" x14ac:dyDescent="0.2">
      <c r="D857" s="133"/>
    </row>
    <row r="858" spans="4:4" x14ac:dyDescent="0.2">
      <c r="D858" s="133"/>
    </row>
    <row r="859" spans="4:4" x14ac:dyDescent="0.2">
      <c r="D859" s="133"/>
    </row>
    <row r="860" spans="4:4" x14ac:dyDescent="0.2">
      <c r="D860" s="133"/>
    </row>
    <row r="861" spans="4:4" x14ac:dyDescent="0.2">
      <c r="D861" s="133"/>
    </row>
    <row r="862" spans="4:4" x14ac:dyDescent="0.2">
      <c r="D862" s="133"/>
    </row>
    <row r="863" spans="4:4" x14ac:dyDescent="0.2">
      <c r="D863" s="133"/>
    </row>
    <row r="864" spans="4:4" x14ac:dyDescent="0.2">
      <c r="D864" s="133"/>
    </row>
    <row r="865" spans="4:4" x14ac:dyDescent="0.2">
      <c r="D865" s="133"/>
    </row>
    <row r="866" spans="4:4" x14ac:dyDescent="0.2">
      <c r="D866" s="133"/>
    </row>
    <row r="867" spans="4:4" x14ac:dyDescent="0.2">
      <c r="D867" s="133"/>
    </row>
    <row r="868" spans="4:4" x14ac:dyDescent="0.2">
      <c r="D868" s="133"/>
    </row>
    <row r="869" spans="4:4" x14ac:dyDescent="0.2">
      <c r="D869" s="133"/>
    </row>
    <row r="870" spans="4:4" x14ac:dyDescent="0.2">
      <c r="D870" s="133"/>
    </row>
    <row r="871" spans="4:4" x14ac:dyDescent="0.2">
      <c r="D871" s="133"/>
    </row>
    <row r="872" spans="4:4" x14ac:dyDescent="0.2">
      <c r="D872" s="133"/>
    </row>
    <row r="873" spans="4:4" x14ac:dyDescent="0.2">
      <c r="D873" s="133"/>
    </row>
    <row r="874" spans="4:4" x14ac:dyDescent="0.2">
      <c r="D874" s="133"/>
    </row>
    <row r="875" spans="4:4" x14ac:dyDescent="0.2">
      <c r="D875" s="133"/>
    </row>
    <row r="876" spans="4:4" x14ac:dyDescent="0.2">
      <c r="D876" s="133"/>
    </row>
    <row r="877" spans="4:4" x14ac:dyDescent="0.2">
      <c r="D877" s="133"/>
    </row>
    <row r="878" spans="4:4" x14ac:dyDescent="0.2">
      <c r="D878" s="133"/>
    </row>
    <row r="879" spans="4:4" x14ac:dyDescent="0.2">
      <c r="D879" s="133"/>
    </row>
    <row r="880" spans="4:4" x14ac:dyDescent="0.2">
      <c r="D880" s="133"/>
    </row>
    <row r="881" spans="4:4" x14ac:dyDescent="0.2">
      <c r="D881" s="133"/>
    </row>
    <row r="882" spans="4:4" x14ac:dyDescent="0.2">
      <c r="D882" s="133"/>
    </row>
    <row r="883" spans="4:4" x14ac:dyDescent="0.2">
      <c r="D883" s="133"/>
    </row>
    <row r="884" spans="4:4" x14ac:dyDescent="0.2">
      <c r="D884" s="133"/>
    </row>
    <row r="885" spans="4:4" x14ac:dyDescent="0.2">
      <c r="D885" s="133"/>
    </row>
    <row r="886" spans="4:4" x14ac:dyDescent="0.2">
      <c r="D886" s="133"/>
    </row>
    <row r="887" spans="4:4" x14ac:dyDescent="0.2">
      <c r="D887" s="133"/>
    </row>
    <row r="888" spans="4:4" x14ac:dyDescent="0.2">
      <c r="D888" s="133"/>
    </row>
    <row r="889" spans="4:4" x14ac:dyDescent="0.2">
      <c r="D889" s="133"/>
    </row>
    <row r="890" spans="4:4" x14ac:dyDescent="0.2">
      <c r="D890" s="133"/>
    </row>
    <row r="891" spans="4:4" x14ac:dyDescent="0.2">
      <c r="D891" s="133"/>
    </row>
    <row r="892" spans="4:4" x14ac:dyDescent="0.2">
      <c r="D892" s="133"/>
    </row>
    <row r="893" spans="4:4" x14ac:dyDescent="0.2">
      <c r="D893" s="133"/>
    </row>
    <row r="894" spans="4:4" x14ac:dyDescent="0.2">
      <c r="D894" s="133"/>
    </row>
    <row r="895" spans="4:4" x14ac:dyDescent="0.2">
      <c r="D895" s="133"/>
    </row>
    <row r="896" spans="4:4" x14ac:dyDescent="0.2">
      <c r="D896" s="133"/>
    </row>
    <row r="897" spans="4:4" x14ac:dyDescent="0.2">
      <c r="D897" s="133"/>
    </row>
    <row r="898" spans="4:4" x14ac:dyDescent="0.2">
      <c r="D898" s="133"/>
    </row>
    <row r="899" spans="4:4" x14ac:dyDescent="0.2">
      <c r="D899" s="133"/>
    </row>
    <row r="900" spans="4:4" x14ac:dyDescent="0.2">
      <c r="D900" s="133"/>
    </row>
    <row r="901" spans="4:4" x14ac:dyDescent="0.2">
      <c r="D901" s="133"/>
    </row>
    <row r="902" spans="4:4" x14ac:dyDescent="0.2">
      <c r="D902" s="133"/>
    </row>
    <row r="903" spans="4:4" x14ac:dyDescent="0.2">
      <c r="D903" s="133"/>
    </row>
    <row r="904" spans="4:4" x14ac:dyDescent="0.2">
      <c r="D904" s="133"/>
    </row>
    <row r="905" spans="4:4" x14ac:dyDescent="0.2">
      <c r="D905" s="133"/>
    </row>
    <row r="906" spans="4:4" x14ac:dyDescent="0.2">
      <c r="D906" s="133"/>
    </row>
    <row r="907" spans="4:4" x14ac:dyDescent="0.2">
      <c r="D907" s="133"/>
    </row>
    <row r="908" spans="4:4" x14ac:dyDescent="0.2">
      <c r="D908" s="133"/>
    </row>
    <row r="909" spans="4:4" x14ac:dyDescent="0.2">
      <c r="D909" s="133"/>
    </row>
    <row r="910" spans="4:4" x14ac:dyDescent="0.2">
      <c r="D910" s="133"/>
    </row>
    <row r="911" spans="4:4" x14ac:dyDescent="0.2">
      <c r="D911" s="133"/>
    </row>
    <row r="912" spans="4:4" x14ac:dyDescent="0.2">
      <c r="D912" s="133"/>
    </row>
    <row r="913" spans="4:4" x14ac:dyDescent="0.2">
      <c r="D913" s="133"/>
    </row>
    <row r="914" spans="4:4" x14ac:dyDescent="0.2">
      <c r="D914" s="133"/>
    </row>
    <row r="915" spans="4:4" x14ac:dyDescent="0.2">
      <c r="D915" s="133"/>
    </row>
    <row r="916" spans="4:4" x14ac:dyDescent="0.2">
      <c r="D916" s="133"/>
    </row>
    <row r="917" spans="4:4" x14ac:dyDescent="0.2">
      <c r="D917" s="133"/>
    </row>
    <row r="918" spans="4:4" x14ac:dyDescent="0.2">
      <c r="D918" s="133"/>
    </row>
    <row r="919" spans="4:4" x14ac:dyDescent="0.2">
      <c r="D919" s="133"/>
    </row>
    <row r="920" spans="4:4" x14ac:dyDescent="0.2">
      <c r="D920" s="133"/>
    </row>
    <row r="921" spans="4:4" x14ac:dyDescent="0.2">
      <c r="D921" s="133"/>
    </row>
    <row r="922" spans="4:4" x14ac:dyDescent="0.2">
      <c r="D922" s="133"/>
    </row>
    <row r="923" spans="4:4" x14ac:dyDescent="0.2">
      <c r="D923" s="133"/>
    </row>
    <row r="924" spans="4:4" x14ac:dyDescent="0.2">
      <c r="D924" s="133"/>
    </row>
    <row r="925" spans="4:4" x14ac:dyDescent="0.2">
      <c r="D925" s="133"/>
    </row>
    <row r="926" spans="4:4" x14ac:dyDescent="0.2">
      <c r="D926" s="133"/>
    </row>
    <row r="927" spans="4:4" x14ac:dyDescent="0.2">
      <c r="D927" s="133"/>
    </row>
    <row r="928" spans="4:4" x14ac:dyDescent="0.2">
      <c r="D928" s="133"/>
    </row>
    <row r="929" spans="4:4" x14ac:dyDescent="0.2">
      <c r="D929" s="133"/>
    </row>
    <row r="930" spans="4:4" x14ac:dyDescent="0.2">
      <c r="D930" s="133"/>
    </row>
    <row r="931" spans="4:4" x14ac:dyDescent="0.2">
      <c r="D931" s="133"/>
    </row>
    <row r="932" spans="4:4" x14ac:dyDescent="0.2">
      <c r="D932" s="133"/>
    </row>
    <row r="933" spans="4:4" x14ac:dyDescent="0.2">
      <c r="D933" s="133"/>
    </row>
    <row r="934" spans="4:4" x14ac:dyDescent="0.2">
      <c r="D934" s="133"/>
    </row>
    <row r="935" spans="4:4" x14ac:dyDescent="0.2">
      <c r="D935" s="133"/>
    </row>
    <row r="936" spans="4:4" x14ac:dyDescent="0.2">
      <c r="D936" s="133"/>
    </row>
    <row r="937" spans="4:4" x14ac:dyDescent="0.2">
      <c r="D937" s="133"/>
    </row>
    <row r="938" spans="4:4" x14ac:dyDescent="0.2">
      <c r="D938" s="133"/>
    </row>
    <row r="939" spans="4:4" x14ac:dyDescent="0.2">
      <c r="D939" s="133"/>
    </row>
    <row r="940" spans="4:4" x14ac:dyDescent="0.2">
      <c r="D940" s="133"/>
    </row>
    <row r="941" spans="4:4" x14ac:dyDescent="0.2">
      <c r="D941" s="133"/>
    </row>
    <row r="942" spans="4:4" x14ac:dyDescent="0.2">
      <c r="D942" s="133"/>
    </row>
    <row r="943" spans="4:4" x14ac:dyDescent="0.2">
      <c r="D943" s="133"/>
    </row>
    <row r="944" spans="4:4" x14ac:dyDescent="0.2">
      <c r="D944" s="133"/>
    </row>
    <row r="945" spans="4:4" x14ac:dyDescent="0.2">
      <c r="D945" s="133"/>
    </row>
    <row r="946" spans="4:4" x14ac:dyDescent="0.2">
      <c r="D946" s="133"/>
    </row>
    <row r="947" spans="4:4" x14ac:dyDescent="0.2">
      <c r="D947" s="133"/>
    </row>
    <row r="948" spans="4:4" x14ac:dyDescent="0.2">
      <c r="D948" s="133"/>
    </row>
    <row r="949" spans="4:4" x14ac:dyDescent="0.2">
      <c r="D949" s="133"/>
    </row>
    <row r="950" spans="4:4" x14ac:dyDescent="0.2">
      <c r="D950" s="133"/>
    </row>
    <row r="951" spans="4:4" x14ac:dyDescent="0.2">
      <c r="D951" s="133"/>
    </row>
    <row r="952" spans="4:4" x14ac:dyDescent="0.2">
      <c r="D952" s="133"/>
    </row>
    <row r="953" spans="4:4" x14ac:dyDescent="0.2">
      <c r="D953" s="133"/>
    </row>
    <row r="954" spans="4:4" x14ac:dyDescent="0.2">
      <c r="D954" s="133"/>
    </row>
    <row r="955" spans="4:4" x14ac:dyDescent="0.2">
      <c r="D955" s="133"/>
    </row>
    <row r="956" spans="4:4" x14ac:dyDescent="0.2">
      <c r="D956" s="133"/>
    </row>
    <row r="957" spans="4:4" x14ac:dyDescent="0.2">
      <c r="D957" s="133"/>
    </row>
    <row r="958" spans="4:4" x14ac:dyDescent="0.2">
      <c r="D958" s="133"/>
    </row>
    <row r="959" spans="4:4" x14ac:dyDescent="0.2">
      <c r="D959" s="133"/>
    </row>
    <row r="960" spans="4:4" x14ac:dyDescent="0.2">
      <c r="D960" s="133"/>
    </row>
    <row r="961" spans="4:4" x14ac:dyDescent="0.2">
      <c r="D961" s="133"/>
    </row>
    <row r="962" spans="4:4" x14ac:dyDescent="0.2">
      <c r="D962" s="133"/>
    </row>
    <row r="963" spans="4:4" x14ac:dyDescent="0.2">
      <c r="D963" s="133"/>
    </row>
    <row r="964" spans="4:4" x14ac:dyDescent="0.2">
      <c r="D964" s="133"/>
    </row>
    <row r="965" spans="4:4" x14ac:dyDescent="0.2">
      <c r="D965" s="133"/>
    </row>
    <row r="966" spans="4:4" x14ac:dyDescent="0.2">
      <c r="D966" s="133"/>
    </row>
    <row r="967" spans="4:4" x14ac:dyDescent="0.2">
      <c r="D967" s="133"/>
    </row>
    <row r="968" spans="4:4" x14ac:dyDescent="0.2">
      <c r="D968" s="133"/>
    </row>
    <row r="969" spans="4:4" x14ac:dyDescent="0.2">
      <c r="D969" s="133"/>
    </row>
    <row r="970" spans="4:4" x14ac:dyDescent="0.2">
      <c r="D970" s="133"/>
    </row>
    <row r="971" spans="4:4" x14ac:dyDescent="0.2">
      <c r="D971" s="133"/>
    </row>
    <row r="972" spans="4:4" x14ac:dyDescent="0.2">
      <c r="D972" s="133"/>
    </row>
    <row r="973" spans="4:4" x14ac:dyDescent="0.2">
      <c r="D973" s="133"/>
    </row>
    <row r="974" spans="4:4" x14ac:dyDescent="0.2">
      <c r="D974" s="133"/>
    </row>
    <row r="975" spans="4:4" x14ac:dyDescent="0.2">
      <c r="D975" s="133"/>
    </row>
    <row r="976" spans="4:4" x14ac:dyDescent="0.2">
      <c r="D976" s="133"/>
    </row>
    <row r="977" spans="4:4" x14ac:dyDescent="0.2">
      <c r="D977" s="133"/>
    </row>
    <row r="978" spans="4:4" x14ac:dyDescent="0.2">
      <c r="D978" s="133"/>
    </row>
    <row r="979" spans="4:4" x14ac:dyDescent="0.2">
      <c r="D979" s="133"/>
    </row>
    <row r="980" spans="4:4" x14ac:dyDescent="0.2">
      <c r="D980" s="133"/>
    </row>
    <row r="981" spans="4:4" x14ac:dyDescent="0.2">
      <c r="D981" s="133"/>
    </row>
    <row r="982" spans="4:4" x14ac:dyDescent="0.2">
      <c r="D982" s="133"/>
    </row>
    <row r="983" spans="4:4" x14ac:dyDescent="0.2">
      <c r="D983" s="133"/>
    </row>
    <row r="984" spans="4:4" x14ac:dyDescent="0.2">
      <c r="D984" s="133"/>
    </row>
    <row r="985" spans="4:4" x14ac:dyDescent="0.2">
      <c r="D985" s="133"/>
    </row>
    <row r="986" spans="4:4" x14ac:dyDescent="0.2">
      <c r="D986" s="133"/>
    </row>
    <row r="987" spans="4:4" x14ac:dyDescent="0.2">
      <c r="D987" s="133"/>
    </row>
    <row r="988" spans="4:4" x14ac:dyDescent="0.2">
      <c r="D988" s="133"/>
    </row>
    <row r="989" spans="4:4" x14ac:dyDescent="0.2">
      <c r="D989" s="133"/>
    </row>
    <row r="990" spans="4:4" x14ac:dyDescent="0.2">
      <c r="D990" s="133"/>
    </row>
    <row r="991" spans="4:4" x14ac:dyDescent="0.2">
      <c r="D991" s="133"/>
    </row>
    <row r="992" spans="4:4" x14ac:dyDescent="0.2">
      <c r="D992" s="133"/>
    </row>
    <row r="993" spans="4:4" x14ac:dyDescent="0.2">
      <c r="D993" s="133"/>
    </row>
    <row r="994" spans="4:4" x14ac:dyDescent="0.2">
      <c r="D994" s="133"/>
    </row>
    <row r="995" spans="4:4" x14ac:dyDescent="0.2">
      <c r="D995" s="133"/>
    </row>
    <row r="996" spans="4:4" x14ac:dyDescent="0.2">
      <c r="D996" s="133"/>
    </row>
    <row r="997" spans="4:4" x14ac:dyDescent="0.2">
      <c r="D997" s="133"/>
    </row>
    <row r="998" spans="4:4" x14ac:dyDescent="0.2">
      <c r="D998" s="133"/>
    </row>
    <row r="999" spans="4:4" x14ac:dyDescent="0.2">
      <c r="D999" s="133"/>
    </row>
    <row r="1000" spans="4:4" x14ac:dyDescent="0.2">
      <c r="D1000" s="133"/>
    </row>
    <row r="1001" spans="4:4" x14ac:dyDescent="0.2">
      <c r="D1001" s="133"/>
    </row>
    <row r="1002" spans="4:4" x14ac:dyDescent="0.2">
      <c r="D1002" s="133"/>
    </row>
    <row r="1003" spans="4:4" x14ac:dyDescent="0.2">
      <c r="D1003" s="133"/>
    </row>
    <row r="1004" spans="4:4" x14ac:dyDescent="0.2">
      <c r="D1004" s="133"/>
    </row>
    <row r="1005" spans="4:4" x14ac:dyDescent="0.2">
      <c r="D1005" s="133"/>
    </row>
    <row r="1006" spans="4:4" x14ac:dyDescent="0.2">
      <c r="D1006" s="133"/>
    </row>
    <row r="1007" spans="4:4" x14ac:dyDescent="0.2">
      <c r="D1007" s="133"/>
    </row>
    <row r="1008" spans="4:4" x14ac:dyDescent="0.2">
      <c r="D1008" s="133"/>
    </row>
    <row r="1009" spans="4:4" x14ac:dyDescent="0.2">
      <c r="D1009" s="133"/>
    </row>
    <row r="1010" spans="4:4" x14ac:dyDescent="0.2">
      <c r="D1010" s="133"/>
    </row>
    <row r="1011" spans="4:4" x14ac:dyDescent="0.2">
      <c r="D1011" s="133"/>
    </row>
    <row r="1012" spans="4:4" x14ac:dyDescent="0.2">
      <c r="D1012" s="133"/>
    </row>
    <row r="1013" spans="4:4" x14ac:dyDescent="0.2">
      <c r="D1013" s="133"/>
    </row>
    <row r="1014" spans="4:4" x14ac:dyDescent="0.2">
      <c r="D1014" s="133"/>
    </row>
    <row r="1015" spans="4:4" x14ac:dyDescent="0.2">
      <c r="D1015" s="133"/>
    </row>
    <row r="1016" spans="4:4" x14ac:dyDescent="0.2">
      <c r="D1016" s="133"/>
    </row>
    <row r="1017" spans="4:4" x14ac:dyDescent="0.2">
      <c r="D1017" s="133"/>
    </row>
    <row r="1018" spans="4:4" x14ac:dyDescent="0.2">
      <c r="D1018" s="133"/>
    </row>
    <row r="1019" spans="4:4" x14ac:dyDescent="0.2">
      <c r="D1019" s="133"/>
    </row>
    <row r="1020" spans="4:4" x14ac:dyDescent="0.2">
      <c r="D1020" s="133"/>
    </row>
    <row r="1021" spans="4:4" x14ac:dyDescent="0.2">
      <c r="D1021" s="133"/>
    </row>
    <row r="1022" spans="4:4" x14ac:dyDescent="0.2">
      <c r="D1022" s="133"/>
    </row>
    <row r="1023" spans="4:4" x14ac:dyDescent="0.2">
      <c r="D1023" s="133"/>
    </row>
    <row r="1024" spans="4:4" x14ac:dyDescent="0.2">
      <c r="D1024" s="133"/>
    </row>
    <row r="1025" spans="4:4" x14ac:dyDescent="0.2">
      <c r="D1025" s="133"/>
    </row>
    <row r="1026" spans="4:4" x14ac:dyDescent="0.2">
      <c r="D1026" s="133"/>
    </row>
    <row r="1027" spans="4:4" x14ac:dyDescent="0.2">
      <c r="D1027" s="133"/>
    </row>
    <row r="1028" spans="4:4" x14ac:dyDescent="0.2">
      <c r="D1028" s="133"/>
    </row>
    <row r="1029" spans="4:4" x14ac:dyDescent="0.2">
      <c r="D1029" s="133"/>
    </row>
    <row r="1030" spans="4:4" x14ac:dyDescent="0.2">
      <c r="D1030" s="133"/>
    </row>
    <row r="1031" spans="4:4" x14ac:dyDescent="0.2">
      <c r="D1031" s="133"/>
    </row>
    <row r="1032" spans="4:4" x14ac:dyDescent="0.2">
      <c r="D1032" s="133"/>
    </row>
    <row r="1033" spans="4:4" x14ac:dyDescent="0.2">
      <c r="D1033" s="133"/>
    </row>
    <row r="1034" spans="4:4" x14ac:dyDescent="0.2">
      <c r="D1034" s="133"/>
    </row>
    <row r="1035" spans="4:4" x14ac:dyDescent="0.2">
      <c r="D1035" s="133"/>
    </row>
    <row r="1036" spans="4:4" x14ac:dyDescent="0.2">
      <c r="D1036" s="133"/>
    </row>
    <row r="1037" spans="4:4" x14ac:dyDescent="0.2">
      <c r="D1037" s="133"/>
    </row>
    <row r="1038" spans="4:4" x14ac:dyDescent="0.2">
      <c r="D1038" s="133"/>
    </row>
    <row r="1039" spans="4:4" x14ac:dyDescent="0.2">
      <c r="D1039" s="133"/>
    </row>
    <row r="1040" spans="4:4" x14ac:dyDescent="0.2">
      <c r="D1040" s="133"/>
    </row>
    <row r="1041" spans="4:4" x14ac:dyDescent="0.2">
      <c r="D1041" s="133"/>
    </row>
    <row r="1042" spans="4:4" x14ac:dyDescent="0.2">
      <c r="D1042" s="133"/>
    </row>
    <row r="1043" spans="4:4" x14ac:dyDescent="0.2">
      <c r="D1043" s="133"/>
    </row>
    <row r="1044" spans="4:4" x14ac:dyDescent="0.2">
      <c r="D1044" s="133"/>
    </row>
    <row r="1045" spans="4:4" x14ac:dyDescent="0.2">
      <c r="D1045" s="133"/>
    </row>
    <row r="1046" spans="4:4" x14ac:dyDescent="0.2">
      <c r="D1046" s="133"/>
    </row>
    <row r="1047" spans="4:4" x14ac:dyDescent="0.2">
      <c r="D1047" s="133"/>
    </row>
    <row r="1048" spans="4:4" x14ac:dyDescent="0.2">
      <c r="D1048" s="133"/>
    </row>
    <row r="1049" spans="4:4" x14ac:dyDescent="0.2">
      <c r="D1049" s="133"/>
    </row>
    <row r="1050" spans="4:4" x14ac:dyDescent="0.2">
      <c r="D1050" s="133"/>
    </row>
    <row r="1051" spans="4:4" x14ac:dyDescent="0.2">
      <c r="D1051" s="133"/>
    </row>
    <row r="1052" spans="4:4" x14ac:dyDescent="0.2">
      <c r="D1052" s="133"/>
    </row>
    <row r="1053" spans="4:4" x14ac:dyDescent="0.2">
      <c r="D1053" s="133"/>
    </row>
    <row r="1054" spans="4:4" x14ac:dyDescent="0.2">
      <c r="D1054" s="133"/>
    </row>
    <row r="1055" spans="4:4" x14ac:dyDescent="0.2">
      <c r="D1055" s="133"/>
    </row>
    <row r="1056" spans="4:4" x14ac:dyDescent="0.2">
      <c r="D1056" s="133"/>
    </row>
    <row r="1057" spans="4:4" x14ac:dyDescent="0.2">
      <c r="D1057" s="133"/>
    </row>
    <row r="1058" spans="4:4" x14ac:dyDescent="0.2">
      <c r="D1058" s="133"/>
    </row>
    <row r="1059" spans="4:4" x14ac:dyDescent="0.2">
      <c r="D1059" s="133"/>
    </row>
    <row r="1060" spans="4:4" x14ac:dyDescent="0.2">
      <c r="D1060" s="133"/>
    </row>
    <row r="1061" spans="4:4" x14ac:dyDescent="0.2">
      <c r="D1061" s="133"/>
    </row>
    <row r="1062" spans="4:4" x14ac:dyDescent="0.2">
      <c r="D1062" s="133"/>
    </row>
    <row r="1063" spans="4:4" x14ac:dyDescent="0.2">
      <c r="D1063" s="133"/>
    </row>
    <row r="1064" spans="4:4" x14ac:dyDescent="0.2">
      <c r="D1064" s="133"/>
    </row>
    <row r="1065" spans="4:4" x14ac:dyDescent="0.2">
      <c r="D1065" s="133"/>
    </row>
    <row r="1066" spans="4:4" x14ac:dyDescent="0.2">
      <c r="D1066" s="133"/>
    </row>
    <row r="1067" spans="4:4" x14ac:dyDescent="0.2">
      <c r="D1067" s="133"/>
    </row>
    <row r="1068" spans="4:4" x14ac:dyDescent="0.2">
      <c r="D1068" s="133"/>
    </row>
    <row r="1069" spans="4:4" x14ac:dyDescent="0.2">
      <c r="D1069" s="133"/>
    </row>
    <row r="1070" spans="4:4" x14ac:dyDescent="0.2">
      <c r="D1070" s="133"/>
    </row>
    <row r="1071" spans="4:4" x14ac:dyDescent="0.2">
      <c r="D1071" s="133"/>
    </row>
    <row r="1072" spans="4:4" x14ac:dyDescent="0.2">
      <c r="D1072" s="133"/>
    </row>
    <row r="1073" spans="4:4" x14ac:dyDescent="0.2">
      <c r="D1073" s="133"/>
    </row>
    <row r="1074" spans="4:4" x14ac:dyDescent="0.2">
      <c r="D1074" s="133"/>
    </row>
    <row r="1075" spans="4:4" x14ac:dyDescent="0.2">
      <c r="D1075" s="133"/>
    </row>
    <row r="1076" spans="4:4" x14ac:dyDescent="0.2">
      <c r="D1076" s="133"/>
    </row>
    <row r="1077" spans="4:4" x14ac:dyDescent="0.2">
      <c r="D1077" s="133"/>
    </row>
    <row r="1078" spans="4:4" x14ac:dyDescent="0.2">
      <c r="D1078" s="133"/>
    </row>
    <row r="1079" spans="4:4" x14ac:dyDescent="0.2">
      <c r="D1079" s="133"/>
    </row>
    <row r="1080" spans="4:4" x14ac:dyDescent="0.2">
      <c r="D1080" s="133"/>
    </row>
    <row r="1081" spans="4:4" x14ac:dyDescent="0.2">
      <c r="D1081" s="133"/>
    </row>
    <row r="1082" spans="4:4" x14ac:dyDescent="0.2">
      <c r="D1082" s="133"/>
    </row>
    <row r="1083" spans="4:4" x14ac:dyDescent="0.2">
      <c r="D1083" s="133"/>
    </row>
    <row r="1084" spans="4:4" x14ac:dyDescent="0.2">
      <c r="D1084" s="133"/>
    </row>
    <row r="1085" spans="4:4" x14ac:dyDescent="0.2">
      <c r="D1085" s="133"/>
    </row>
    <row r="1086" spans="4:4" x14ac:dyDescent="0.2">
      <c r="D1086" s="133"/>
    </row>
    <row r="1087" spans="4:4" x14ac:dyDescent="0.2">
      <c r="D1087" s="133"/>
    </row>
    <row r="1088" spans="4:4" x14ac:dyDescent="0.2">
      <c r="D1088" s="133"/>
    </row>
    <row r="1089" spans="4:4" x14ac:dyDescent="0.2">
      <c r="D1089" s="133"/>
    </row>
    <row r="1090" spans="4:4" x14ac:dyDescent="0.2">
      <c r="D1090" s="133"/>
    </row>
    <row r="1091" spans="4:4" x14ac:dyDescent="0.2">
      <c r="D1091" s="133"/>
    </row>
    <row r="1092" spans="4:4" x14ac:dyDescent="0.2">
      <c r="D1092" s="133"/>
    </row>
    <row r="1093" spans="4:4" x14ac:dyDescent="0.2">
      <c r="D1093" s="133"/>
    </row>
    <row r="1094" spans="4:4" x14ac:dyDescent="0.2">
      <c r="D1094" s="133"/>
    </row>
    <row r="1095" spans="4:4" x14ac:dyDescent="0.2">
      <c r="D1095" s="133"/>
    </row>
    <row r="1096" spans="4:4" x14ac:dyDescent="0.2">
      <c r="D1096" s="133"/>
    </row>
    <row r="1097" spans="4:4" x14ac:dyDescent="0.2">
      <c r="D1097" s="133"/>
    </row>
    <row r="1098" spans="4:4" x14ac:dyDescent="0.2">
      <c r="D1098" s="133"/>
    </row>
    <row r="1099" spans="4:4" x14ac:dyDescent="0.2">
      <c r="D1099" s="133"/>
    </row>
    <row r="1100" spans="4:4" x14ac:dyDescent="0.2">
      <c r="D1100" s="133"/>
    </row>
    <row r="1101" spans="4:4" x14ac:dyDescent="0.2">
      <c r="D1101" s="133"/>
    </row>
    <row r="1102" spans="4:4" x14ac:dyDescent="0.2">
      <c r="D1102" s="133"/>
    </row>
    <row r="1103" spans="4:4" x14ac:dyDescent="0.2">
      <c r="D1103" s="133"/>
    </row>
    <row r="1104" spans="4:4" x14ac:dyDescent="0.2">
      <c r="D1104" s="133"/>
    </row>
    <row r="1105" spans="4:4" x14ac:dyDescent="0.2">
      <c r="D1105" s="133"/>
    </row>
    <row r="1106" spans="4:4" x14ac:dyDescent="0.2">
      <c r="D1106" s="133"/>
    </row>
    <row r="1107" spans="4:4" x14ac:dyDescent="0.2">
      <c r="D1107" s="133"/>
    </row>
    <row r="1108" spans="4:4" x14ac:dyDescent="0.2">
      <c r="D1108" s="133"/>
    </row>
    <row r="1109" spans="4:4" x14ac:dyDescent="0.2">
      <c r="D1109" s="133"/>
    </row>
    <row r="1110" spans="4:4" x14ac:dyDescent="0.2">
      <c r="D1110" s="133"/>
    </row>
    <row r="1111" spans="4:4" x14ac:dyDescent="0.2">
      <c r="D1111" s="133"/>
    </row>
    <row r="1112" spans="4:4" x14ac:dyDescent="0.2">
      <c r="D1112" s="133"/>
    </row>
    <row r="1113" spans="4:4" x14ac:dyDescent="0.2">
      <c r="D1113" s="133"/>
    </row>
    <row r="1114" spans="4:4" x14ac:dyDescent="0.2">
      <c r="D1114" s="133"/>
    </row>
    <row r="1115" spans="4:4" x14ac:dyDescent="0.2">
      <c r="D1115" s="133"/>
    </row>
    <row r="1116" spans="4:4" x14ac:dyDescent="0.2">
      <c r="D1116" s="133"/>
    </row>
    <row r="1117" spans="4:4" x14ac:dyDescent="0.2">
      <c r="D1117" s="133"/>
    </row>
    <row r="1118" spans="4:4" x14ac:dyDescent="0.2">
      <c r="D1118" s="133"/>
    </row>
    <row r="1119" spans="4:4" x14ac:dyDescent="0.2">
      <c r="D1119" s="133"/>
    </row>
    <row r="1120" spans="4:4" x14ac:dyDescent="0.2">
      <c r="D1120" s="133"/>
    </row>
    <row r="1121" spans="4:4" x14ac:dyDescent="0.2">
      <c r="D1121" s="133"/>
    </row>
    <row r="1122" spans="4:4" x14ac:dyDescent="0.2">
      <c r="D1122" s="133"/>
    </row>
    <row r="1123" spans="4:4" x14ac:dyDescent="0.2">
      <c r="D1123" s="133"/>
    </row>
    <row r="1124" spans="4:4" x14ac:dyDescent="0.2">
      <c r="D1124" s="133"/>
    </row>
    <row r="1125" spans="4:4" x14ac:dyDescent="0.2">
      <c r="D1125" s="133"/>
    </row>
    <row r="1126" spans="4:4" x14ac:dyDescent="0.2">
      <c r="D1126" s="133"/>
    </row>
    <row r="1127" spans="4:4" x14ac:dyDescent="0.2">
      <c r="D1127" s="133"/>
    </row>
    <row r="1128" spans="4:4" x14ac:dyDescent="0.2">
      <c r="D1128" s="133"/>
    </row>
    <row r="1129" spans="4:4" x14ac:dyDescent="0.2">
      <c r="D1129" s="133"/>
    </row>
    <row r="1130" spans="4:4" x14ac:dyDescent="0.2">
      <c r="D1130" s="133"/>
    </row>
    <row r="1131" spans="4:4" x14ac:dyDescent="0.2">
      <c r="D1131" s="133"/>
    </row>
    <row r="1132" spans="4:4" x14ac:dyDescent="0.2">
      <c r="D1132" s="133"/>
    </row>
    <row r="1133" spans="4:4" x14ac:dyDescent="0.2">
      <c r="D1133" s="133"/>
    </row>
    <row r="1134" spans="4:4" x14ac:dyDescent="0.2">
      <c r="D1134" s="133"/>
    </row>
    <row r="1135" spans="4:4" x14ac:dyDescent="0.2">
      <c r="D1135" s="133"/>
    </row>
    <row r="1136" spans="4:4" x14ac:dyDescent="0.2">
      <c r="D1136" s="133"/>
    </row>
    <row r="1137" spans="4:4" x14ac:dyDescent="0.2">
      <c r="D1137" s="133"/>
    </row>
    <row r="1138" spans="4:4" x14ac:dyDescent="0.2">
      <c r="D1138" s="133"/>
    </row>
    <row r="1139" spans="4:4" x14ac:dyDescent="0.2">
      <c r="D1139" s="133"/>
    </row>
    <row r="1140" spans="4:4" x14ac:dyDescent="0.2">
      <c r="D1140" s="133"/>
    </row>
    <row r="1141" spans="4:4" x14ac:dyDescent="0.2">
      <c r="D1141" s="133"/>
    </row>
    <row r="1142" spans="4:4" x14ac:dyDescent="0.2">
      <c r="D1142" s="133"/>
    </row>
    <row r="1143" spans="4:4" x14ac:dyDescent="0.2">
      <c r="D1143" s="133"/>
    </row>
    <row r="1144" spans="4:4" x14ac:dyDescent="0.2">
      <c r="D1144" s="133"/>
    </row>
    <row r="1145" spans="4:4" x14ac:dyDescent="0.2">
      <c r="D1145" s="133"/>
    </row>
    <row r="1146" spans="4:4" x14ac:dyDescent="0.2">
      <c r="D1146" s="133"/>
    </row>
    <row r="1147" spans="4:4" x14ac:dyDescent="0.2">
      <c r="D1147" s="133"/>
    </row>
    <row r="1148" spans="4:4" x14ac:dyDescent="0.2">
      <c r="D1148" s="133"/>
    </row>
    <row r="1149" spans="4:4" x14ac:dyDescent="0.2">
      <c r="D1149" s="133"/>
    </row>
    <row r="1150" spans="4:4" x14ac:dyDescent="0.2">
      <c r="D1150" s="133"/>
    </row>
    <row r="1151" spans="4:4" x14ac:dyDescent="0.2">
      <c r="D1151" s="133"/>
    </row>
    <row r="1152" spans="4:4" x14ac:dyDescent="0.2">
      <c r="D1152" s="133"/>
    </row>
    <row r="1153" spans="4:4" x14ac:dyDescent="0.2">
      <c r="D1153" s="133"/>
    </row>
    <row r="1154" spans="4:4" x14ac:dyDescent="0.2">
      <c r="D1154" s="133"/>
    </row>
    <row r="1155" spans="4:4" x14ac:dyDescent="0.2">
      <c r="D1155" s="133"/>
    </row>
    <row r="1156" spans="4:4" x14ac:dyDescent="0.2">
      <c r="D1156" s="133"/>
    </row>
    <row r="1157" spans="4:4" x14ac:dyDescent="0.2">
      <c r="D1157" s="133"/>
    </row>
    <row r="1158" spans="4:4" x14ac:dyDescent="0.2">
      <c r="D1158" s="133"/>
    </row>
    <row r="1159" spans="4:4" x14ac:dyDescent="0.2">
      <c r="D1159" s="133"/>
    </row>
    <row r="1160" spans="4:4" x14ac:dyDescent="0.2">
      <c r="D1160" s="133"/>
    </row>
    <row r="1161" spans="4:4" x14ac:dyDescent="0.2">
      <c r="D1161" s="133"/>
    </row>
    <row r="1162" spans="4:4" x14ac:dyDescent="0.2">
      <c r="D1162" s="133"/>
    </row>
    <row r="1163" spans="4:4" x14ac:dyDescent="0.2">
      <c r="D1163" s="133"/>
    </row>
    <row r="1164" spans="4:4" x14ac:dyDescent="0.2">
      <c r="D1164" s="133"/>
    </row>
    <row r="1165" spans="4:4" x14ac:dyDescent="0.2">
      <c r="D1165" s="133"/>
    </row>
    <row r="1166" spans="4:4" x14ac:dyDescent="0.2">
      <c r="D1166" s="133"/>
    </row>
    <row r="1167" spans="4:4" x14ac:dyDescent="0.2">
      <c r="D1167" s="133"/>
    </row>
    <row r="1168" spans="4:4" x14ac:dyDescent="0.2">
      <c r="D1168" s="133"/>
    </row>
    <row r="1169" spans="4:4" x14ac:dyDescent="0.2">
      <c r="D1169" s="133"/>
    </row>
    <row r="1170" spans="4:4" x14ac:dyDescent="0.2">
      <c r="D1170" s="133"/>
    </row>
    <row r="1171" spans="4:4" x14ac:dyDescent="0.2">
      <c r="D1171" s="133"/>
    </row>
    <row r="1172" spans="4:4" x14ac:dyDescent="0.2">
      <c r="D1172" s="133"/>
    </row>
    <row r="1173" spans="4:4" x14ac:dyDescent="0.2">
      <c r="D1173" s="133"/>
    </row>
    <row r="1174" spans="4:4" x14ac:dyDescent="0.2">
      <c r="D1174" s="133"/>
    </row>
    <row r="1175" spans="4:4" x14ac:dyDescent="0.2">
      <c r="D1175" s="133"/>
    </row>
    <row r="1176" spans="4:4" x14ac:dyDescent="0.2">
      <c r="D1176" s="133"/>
    </row>
    <row r="1177" spans="4:4" x14ac:dyDescent="0.2">
      <c r="D1177" s="133"/>
    </row>
    <row r="1178" spans="4:4" x14ac:dyDescent="0.2">
      <c r="D1178" s="133"/>
    </row>
    <row r="1179" spans="4:4" x14ac:dyDescent="0.2">
      <c r="D1179" s="133"/>
    </row>
    <row r="1180" spans="4:4" x14ac:dyDescent="0.2">
      <c r="D1180" s="133"/>
    </row>
    <row r="1181" spans="4:4" x14ac:dyDescent="0.2">
      <c r="D1181" s="133"/>
    </row>
    <row r="1182" spans="4:4" x14ac:dyDescent="0.2">
      <c r="D1182" s="133"/>
    </row>
    <row r="1183" spans="4:4" x14ac:dyDescent="0.2">
      <c r="D1183" s="133"/>
    </row>
    <row r="1184" spans="4:4" x14ac:dyDescent="0.2">
      <c r="D1184" s="133"/>
    </row>
    <row r="1185" spans="4:4" x14ac:dyDescent="0.2">
      <c r="D1185" s="133"/>
    </row>
    <row r="1186" spans="4:4" x14ac:dyDescent="0.2">
      <c r="D1186" s="133"/>
    </row>
    <row r="1187" spans="4:4" x14ac:dyDescent="0.2">
      <c r="D1187" s="133"/>
    </row>
    <row r="1188" spans="4:4" x14ac:dyDescent="0.2">
      <c r="D1188" s="133"/>
    </row>
    <row r="1189" spans="4:4" x14ac:dyDescent="0.2">
      <c r="D1189" s="133"/>
    </row>
    <row r="1190" spans="4:4" x14ac:dyDescent="0.2">
      <c r="D1190" s="133"/>
    </row>
    <row r="1191" spans="4:4" x14ac:dyDescent="0.2">
      <c r="D1191" s="133"/>
    </row>
    <row r="1192" spans="4:4" x14ac:dyDescent="0.2">
      <c r="D1192" s="133"/>
    </row>
    <row r="1193" spans="4:4" x14ac:dyDescent="0.2">
      <c r="D1193" s="133"/>
    </row>
    <row r="1194" spans="4:4" x14ac:dyDescent="0.2">
      <c r="D1194" s="133"/>
    </row>
    <row r="1195" spans="4:4" x14ac:dyDescent="0.2">
      <c r="D1195" s="133"/>
    </row>
    <row r="1196" spans="4:4" x14ac:dyDescent="0.2">
      <c r="D1196" s="133"/>
    </row>
    <row r="1197" spans="4:4" x14ac:dyDescent="0.2">
      <c r="D1197" s="133"/>
    </row>
    <row r="1198" spans="4:4" x14ac:dyDescent="0.2">
      <c r="D1198" s="133"/>
    </row>
    <row r="1199" spans="4:4" x14ac:dyDescent="0.2">
      <c r="D1199" s="133"/>
    </row>
    <row r="1200" spans="4:4" x14ac:dyDescent="0.2">
      <c r="D1200" s="133"/>
    </row>
    <row r="1201" spans="4:4" x14ac:dyDescent="0.2">
      <c r="D1201" s="133"/>
    </row>
    <row r="1202" spans="4:4" x14ac:dyDescent="0.2">
      <c r="D1202" s="133"/>
    </row>
    <row r="1203" spans="4:4" x14ac:dyDescent="0.2">
      <c r="D1203" s="133"/>
    </row>
    <row r="1204" spans="4:4" x14ac:dyDescent="0.2">
      <c r="D1204" s="133"/>
    </row>
    <row r="1205" spans="4:4" x14ac:dyDescent="0.2">
      <c r="D1205" s="133"/>
    </row>
    <row r="1206" spans="4:4" x14ac:dyDescent="0.2">
      <c r="D1206" s="133"/>
    </row>
    <row r="1207" spans="4:4" x14ac:dyDescent="0.2">
      <c r="D1207" s="133"/>
    </row>
    <row r="1208" spans="4:4" x14ac:dyDescent="0.2">
      <c r="D1208" s="133"/>
    </row>
    <row r="1209" spans="4:4" x14ac:dyDescent="0.2">
      <c r="D1209" s="133"/>
    </row>
    <row r="1210" spans="4:4" x14ac:dyDescent="0.2">
      <c r="D1210" s="133"/>
    </row>
    <row r="1211" spans="4:4" x14ac:dyDescent="0.2">
      <c r="D1211" s="133"/>
    </row>
    <row r="1212" spans="4:4" x14ac:dyDescent="0.2">
      <c r="D1212" s="133"/>
    </row>
    <row r="1213" spans="4:4" x14ac:dyDescent="0.2">
      <c r="D1213" s="133"/>
    </row>
    <row r="1214" spans="4:4" x14ac:dyDescent="0.2">
      <c r="D1214" s="133"/>
    </row>
    <row r="1215" spans="4:4" x14ac:dyDescent="0.2">
      <c r="D1215" s="133"/>
    </row>
    <row r="1216" spans="4:4" x14ac:dyDescent="0.2">
      <c r="D1216" s="133"/>
    </row>
    <row r="1217" spans="4:4" x14ac:dyDescent="0.2">
      <c r="D1217" s="133"/>
    </row>
    <row r="1218" spans="4:4" x14ac:dyDescent="0.2">
      <c r="D1218" s="133"/>
    </row>
    <row r="1219" spans="4:4" x14ac:dyDescent="0.2">
      <c r="D1219" s="133"/>
    </row>
    <row r="1220" spans="4:4" x14ac:dyDescent="0.2">
      <c r="D1220" s="133"/>
    </row>
    <row r="1221" spans="4:4" x14ac:dyDescent="0.2">
      <c r="D1221" s="133"/>
    </row>
    <row r="1222" spans="4:4" x14ac:dyDescent="0.2">
      <c r="D1222" s="133"/>
    </row>
    <row r="1223" spans="4:4" x14ac:dyDescent="0.2">
      <c r="D1223" s="133"/>
    </row>
    <row r="1224" spans="4:4" x14ac:dyDescent="0.2">
      <c r="D1224" s="133"/>
    </row>
    <row r="1225" spans="4:4" x14ac:dyDescent="0.2">
      <c r="D1225" s="133"/>
    </row>
    <row r="1226" spans="4:4" x14ac:dyDescent="0.2">
      <c r="D1226" s="133"/>
    </row>
    <row r="1227" spans="4:4" x14ac:dyDescent="0.2">
      <c r="D1227" s="133"/>
    </row>
    <row r="1228" spans="4:4" x14ac:dyDescent="0.2">
      <c r="D1228" s="133"/>
    </row>
    <row r="1229" spans="4:4" x14ac:dyDescent="0.2">
      <c r="D1229" s="133"/>
    </row>
    <row r="1230" spans="4:4" x14ac:dyDescent="0.2">
      <c r="D1230" s="133"/>
    </row>
    <row r="1231" spans="4:4" x14ac:dyDescent="0.2">
      <c r="D1231" s="133"/>
    </row>
    <row r="1232" spans="4:4" x14ac:dyDescent="0.2">
      <c r="D1232" s="133"/>
    </row>
    <row r="1233" spans="4:4" x14ac:dyDescent="0.2">
      <c r="D1233" s="133"/>
    </row>
    <row r="1234" spans="4:4" x14ac:dyDescent="0.2">
      <c r="D1234" s="133"/>
    </row>
    <row r="1235" spans="4:4" x14ac:dyDescent="0.2">
      <c r="D1235" s="133"/>
    </row>
    <row r="1236" spans="4:4" x14ac:dyDescent="0.2">
      <c r="D1236" s="133"/>
    </row>
    <row r="1237" spans="4:4" x14ac:dyDescent="0.2">
      <c r="D1237" s="133"/>
    </row>
    <row r="1238" spans="4:4" x14ac:dyDescent="0.2">
      <c r="D1238" s="133"/>
    </row>
    <row r="1239" spans="4:4" x14ac:dyDescent="0.2">
      <c r="D1239" s="133"/>
    </row>
    <row r="1240" spans="4:4" x14ac:dyDescent="0.2">
      <c r="D1240" s="133"/>
    </row>
    <row r="1241" spans="4:4" x14ac:dyDescent="0.2">
      <c r="D1241" s="133"/>
    </row>
    <row r="1242" spans="4:4" x14ac:dyDescent="0.2">
      <c r="D1242" s="133"/>
    </row>
    <row r="1243" spans="4:4" x14ac:dyDescent="0.2">
      <c r="D1243" s="133"/>
    </row>
    <row r="1244" spans="4:4" x14ac:dyDescent="0.2">
      <c r="D1244" s="133"/>
    </row>
    <row r="1245" spans="4:4" x14ac:dyDescent="0.2">
      <c r="D1245" s="133"/>
    </row>
    <row r="1246" spans="4:4" x14ac:dyDescent="0.2">
      <c r="D1246" s="133"/>
    </row>
    <row r="1247" spans="4:4" x14ac:dyDescent="0.2">
      <c r="D1247" s="133"/>
    </row>
    <row r="1248" spans="4:4" x14ac:dyDescent="0.2">
      <c r="D1248" s="133"/>
    </row>
    <row r="1249" spans="4:4" x14ac:dyDescent="0.2">
      <c r="D1249" s="133"/>
    </row>
    <row r="1250" spans="4:4" x14ac:dyDescent="0.2">
      <c r="D1250" s="133"/>
    </row>
    <row r="1251" spans="4:4" x14ac:dyDescent="0.2">
      <c r="D1251" s="133"/>
    </row>
    <row r="1252" spans="4:4" x14ac:dyDescent="0.2">
      <c r="D1252" s="133"/>
    </row>
    <row r="1253" spans="4:4" x14ac:dyDescent="0.2">
      <c r="D1253" s="133"/>
    </row>
    <row r="1254" spans="4:4" x14ac:dyDescent="0.2">
      <c r="D1254" s="133"/>
    </row>
    <row r="1255" spans="4:4" x14ac:dyDescent="0.2">
      <c r="D1255" s="133"/>
    </row>
    <row r="1256" spans="4:4" x14ac:dyDescent="0.2">
      <c r="D1256" s="133"/>
    </row>
    <row r="1257" spans="4:4" x14ac:dyDescent="0.2">
      <c r="D1257" s="133"/>
    </row>
    <row r="1258" spans="4:4" x14ac:dyDescent="0.2">
      <c r="D1258" s="133"/>
    </row>
    <row r="1259" spans="4:4" x14ac:dyDescent="0.2">
      <c r="D1259" s="133"/>
    </row>
    <row r="1260" spans="4:4" x14ac:dyDescent="0.2">
      <c r="D1260" s="133"/>
    </row>
    <row r="1261" spans="4:4" x14ac:dyDescent="0.2">
      <c r="D1261" s="133"/>
    </row>
    <row r="1262" spans="4:4" x14ac:dyDescent="0.2">
      <c r="D1262" s="133"/>
    </row>
    <row r="1263" spans="4:4" x14ac:dyDescent="0.2">
      <c r="D1263" s="133"/>
    </row>
    <row r="1264" spans="4:4" x14ac:dyDescent="0.2">
      <c r="D1264" s="133"/>
    </row>
    <row r="1265" spans="4:4" x14ac:dyDescent="0.2">
      <c r="D1265" s="133"/>
    </row>
    <row r="1266" spans="4:4" x14ac:dyDescent="0.2">
      <c r="D1266" s="133"/>
    </row>
    <row r="1267" spans="4:4" x14ac:dyDescent="0.2">
      <c r="D1267" s="133"/>
    </row>
    <row r="1268" spans="4:4" x14ac:dyDescent="0.2">
      <c r="D1268" s="133"/>
    </row>
    <row r="1269" spans="4:4" x14ac:dyDescent="0.2">
      <c r="D1269" s="133"/>
    </row>
    <row r="1270" spans="4:4" x14ac:dyDescent="0.2">
      <c r="D1270" s="133"/>
    </row>
    <row r="1271" spans="4:4" x14ac:dyDescent="0.2">
      <c r="D1271" s="133"/>
    </row>
    <row r="1272" spans="4:4" x14ac:dyDescent="0.2">
      <c r="D1272" s="133"/>
    </row>
    <row r="1273" spans="4:4" x14ac:dyDescent="0.2">
      <c r="D1273" s="133"/>
    </row>
    <row r="1274" spans="4:4" x14ac:dyDescent="0.2">
      <c r="D1274" s="133"/>
    </row>
    <row r="1275" spans="4:4" x14ac:dyDescent="0.2">
      <c r="D1275" s="133"/>
    </row>
    <row r="1276" spans="4:4" x14ac:dyDescent="0.2">
      <c r="D1276" s="133"/>
    </row>
    <row r="1277" spans="4:4" x14ac:dyDescent="0.2">
      <c r="D1277" s="133"/>
    </row>
    <row r="1278" spans="4:4" x14ac:dyDescent="0.2">
      <c r="D1278" s="133"/>
    </row>
    <row r="1279" spans="4:4" x14ac:dyDescent="0.2">
      <c r="D1279" s="133"/>
    </row>
    <row r="1280" spans="4:4" x14ac:dyDescent="0.2">
      <c r="D1280" s="133"/>
    </row>
    <row r="1281" spans="4:4" x14ac:dyDescent="0.2">
      <c r="D1281" s="133"/>
    </row>
    <row r="1282" spans="4:4" x14ac:dyDescent="0.2">
      <c r="D1282" s="133"/>
    </row>
    <row r="1283" spans="4:4" x14ac:dyDescent="0.2">
      <c r="D1283" s="133"/>
    </row>
    <row r="1284" spans="4:4" x14ac:dyDescent="0.2">
      <c r="D1284" s="133"/>
    </row>
    <row r="1285" spans="4:4" x14ac:dyDescent="0.2">
      <c r="D1285" s="133"/>
    </row>
    <row r="1286" spans="4:4" x14ac:dyDescent="0.2">
      <c r="D1286" s="133"/>
    </row>
    <row r="1287" spans="4:4" x14ac:dyDescent="0.2">
      <c r="D1287" s="133"/>
    </row>
    <row r="1288" spans="4:4" x14ac:dyDescent="0.2">
      <c r="D1288" s="133"/>
    </row>
    <row r="1289" spans="4:4" x14ac:dyDescent="0.2">
      <c r="D1289" s="133"/>
    </row>
    <row r="1290" spans="4:4" x14ac:dyDescent="0.2">
      <c r="D1290" s="133"/>
    </row>
    <row r="1291" spans="4:4" x14ac:dyDescent="0.2">
      <c r="D1291" s="133"/>
    </row>
    <row r="1292" spans="4:4" x14ac:dyDescent="0.2">
      <c r="D1292" s="133"/>
    </row>
    <row r="1293" spans="4:4" x14ac:dyDescent="0.2">
      <c r="D1293" s="133"/>
    </row>
    <row r="1294" spans="4:4" x14ac:dyDescent="0.2">
      <c r="D1294" s="133"/>
    </row>
    <row r="1295" spans="4:4" x14ac:dyDescent="0.2">
      <c r="D1295" s="133"/>
    </row>
    <row r="1296" spans="4:4" x14ac:dyDescent="0.2">
      <c r="D1296" s="133"/>
    </row>
    <row r="1297" spans="4:4" x14ac:dyDescent="0.2">
      <c r="D1297" s="133"/>
    </row>
    <row r="1298" spans="4:4" x14ac:dyDescent="0.2">
      <c r="D1298" s="133"/>
    </row>
    <row r="1299" spans="4:4" x14ac:dyDescent="0.2">
      <c r="D1299" s="133"/>
    </row>
    <row r="1300" spans="4:4" x14ac:dyDescent="0.2">
      <c r="D1300" s="133"/>
    </row>
    <row r="1301" spans="4:4" x14ac:dyDescent="0.2">
      <c r="D1301" s="133"/>
    </row>
    <row r="1302" spans="4:4" x14ac:dyDescent="0.2">
      <c r="D1302" s="133"/>
    </row>
    <row r="1303" spans="4:4" x14ac:dyDescent="0.2">
      <c r="D1303" s="133"/>
    </row>
    <row r="1304" spans="4:4" x14ac:dyDescent="0.2">
      <c r="D1304" s="133"/>
    </row>
    <row r="1305" spans="4:4" x14ac:dyDescent="0.2">
      <c r="D1305" s="133"/>
    </row>
    <row r="1306" spans="4:4" x14ac:dyDescent="0.2">
      <c r="D1306" s="133"/>
    </row>
    <row r="1307" spans="4:4" x14ac:dyDescent="0.2">
      <c r="D1307" s="133"/>
    </row>
    <row r="1308" spans="4:4" x14ac:dyDescent="0.2">
      <c r="D1308" s="133"/>
    </row>
    <row r="1309" spans="4:4" x14ac:dyDescent="0.2">
      <c r="D1309" s="133"/>
    </row>
    <row r="1310" spans="4:4" x14ac:dyDescent="0.2">
      <c r="D1310" s="133"/>
    </row>
    <row r="1311" spans="4:4" x14ac:dyDescent="0.2">
      <c r="D1311" s="133"/>
    </row>
    <row r="1312" spans="4:4" x14ac:dyDescent="0.2">
      <c r="D1312" s="133"/>
    </row>
    <row r="1313" spans="4:4" x14ac:dyDescent="0.2">
      <c r="D1313" s="133"/>
    </row>
    <row r="1314" spans="4:4" x14ac:dyDescent="0.2">
      <c r="D1314" s="133"/>
    </row>
    <row r="1315" spans="4:4" x14ac:dyDescent="0.2">
      <c r="D1315" s="133"/>
    </row>
    <row r="1316" spans="4:4" x14ac:dyDescent="0.2">
      <c r="D1316" s="133"/>
    </row>
    <row r="1317" spans="4:4" x14ac:dyDescent="0.2">
      <c r="D1317" s="133"/>
    </row>
    <row r="1318" spans="4:4" x14ac:dyDescent="0.2">
      <c r="D1318" s="133"/>
    </row>
    <row r="1319" spans="4:4" x14ac:dyDescent="0.2">
      <c r="D1319" s="133"/>
    </row>
    <row r="1320" spans="4:4" x14ac:dyDescent="0.2">
      <c r="D1320" s="133"/>
    </row>
    <row r="1321" spans="4:4" x14ac:dyDescent="0.2">
      <c r="D1321" s="133"/>
    </row>
    <row r="1322" spans="4:4" x14ac:dyDescent="0.2">
      <c r="D1322" s="133"/>
    </row>
    <row r="1323" spans="4:4" x14ac:dyDescent="0.2">
      <c r="D1323" s="133"/>
    </row>
    <row r="1324" spans="4:4" x14ac:dyDescent="0.2">
      <c r="D1324" s="133"/>
    </row>
    <row r="1325" spans="4:4" x14ac:dyDescent="0.2">
      <c r="D1325" s="133"/>
    </row>
    <row r="1326" spans="4:4" x14ac:dyDescent="0.2">
      <c r="D1326" s="133"/>
    </row>
    <row r="1327" spans="4:4" x14ac:dyDescent="0.2">
      <c r="D1327" s="133"/>
    </row>
    <row r="1328" spans="4:4" x14ac:dyDescent="0.2">
      <c r="D1328" s="133"/>
    </row>
    <row r="1329" spans="4:4" x14ac:dyDescent="0.2">
      <c r="D1329" s="133"/>
    </row>
    <row r="1330" spans="4:4" x14ac:dyDescent="0.2">
      <c r="D1330" s="133"/>
    </row>
    <row r="1331" spans="4:4" x14ac:dyDescent="0.2">
      <c r="D1331" s="133"/>
    </row>
    <row r="1332" spans="4:4" x14ac:dyDescent="0.2">
      <c r="D1332" s="133"/>
    </row>
    <row r="1333" spans="4:4" x14ac:dyDescent="0.2">
      <c r="D1333" s="133"/>
    </row>
    <row r="1334" spans="4:4" x14ac:dyDescent="0.2">
      <c r="D1334" s="133"/>
    </row>
    <row r="1335" spans="4:4" x14ac:dyDescent="0.2">
      <c r="D1335" s="133"/>
    </row>
    <row r="1336" spans="4:4" x14ac:dyDescent="0.2">
      <c r="D1336" s="133"/>
    </row>
    <row r="1337" spans="4:4" x14ac:dyDescent="0.2">
      <c r="D1337" s="133"/>
    </row>
    <row r="1338" spans="4:4" x14ac:dyDescent="0.2">
      <c r="D1338" s="133"/>
    </row>
    <row r="1339" spans="4:4" x14ac:dyDescent="0.2">
      <c r="D1339" s="133"/>
    </row>
    <row r="1340" spans="4:4" x14ac:dyDescent="0.2">
      <c r="D1340" s="133"/>
    </row>
    <row r="1341" spans="4:4" x14ac:dyDescent="0.2">
      <c r="D1341" s="133"/>
    </row>
    <row r="1342" spans="4:4" x14ac:dyDescent="0.2">
      <c r="D1342" s="133"/>
    </row>
    <row r="1343" spans="4:4" x14ac:dyDescent="0.2">
      <c r="D1343" s="133"/>
    </row>
    <row r="1344" spans="4:4" x14ac:dyDescent="0.2">
      <c r="D1344" s="133"/>
    </row>
    <row r="1345" spans="4:4" x14ac:dyDescent="0.2">
      <c r="D1345" s="133"/>
    </row>
    <row r="1346" spans="4:4" x14ac:dyDescent="0.2">
      <c r="D1346" s="133"/>
    </row>
    <row r="1347" spans="4:4" x14ac:dyDescent="0.2">
      <c r="D1347" s="133"/>
    </row>
    <row r="1348" spans="4:4" x14ac:dyDescent="0.2">
      <c r="D1348" s="133"/>
    </row>
    <row r="1349" spans="4:4" x14ac:dyDescent="0.2">
      <c r="D1349" s="133"/>
    </row>
    <row r="1350" spans="4:4" x14ac:dyDescent="0.2">
      <c r="D1350" s="133"/>
    </row>
    <row r="1351" spans="4:4" x14ac:dyDescent="0.2">
      <c r="D1351" s="133"/>
    </row>
    <row r="1352" spans="4:4" x14ac:dyDescent="0.2">
      <c r="D1352" s="133"/>
    </row>
    <row r="1353" spans="4:4" x14ac:dyDescent="0.2">
      <c r="D1353" s="133"/>
    </row>
    <row r="1354" spans="4:4" x14ac:dyDescent="0.2">
      <c r="D1354" s="133"/>
    </row>
    <row r="1355" spans="4:4" x14ac:dyDescent="0.2">
      <c r="D1355" s="133"/>
    </row>
    <row r="1356" spans="4:4" x14ac:dyDescent="0.2">
      <c r="D1356" s="133"/>
    </row>
    <row r="1357" spans="4:4" x14ac:dyDescent="0.2">
      <c r="D1357" s="133"/>
    </row>
    <row r="1358" spans="4:4" x14ac:dyDescent="0.2">
      <c r="D1358" s="133"/>
    </row>
    <row r="1359" spans="4:4" x14ac:dyDescent="0.2">
      <c r="D1359" s="133"/>
    </row>
    <row r="1360" spans="4:4" x14ac:dyDescent="0.2">
      <c r="D1360" s="133"/>
    </row>
    <row r="1361" spans="4:4" x14ac:dyDescent="0.2">
      <c r="D1361" s="133"/>
    </row>
    <row r="1362" spans="4:4" x14ac:dyDescent="0.2">
      <c r="D1362" s="133"/>
    </row>
    <row r="1363" spans="4:4" x14ac:dyDescent="0.2">
      <c r="D1363" s="133"/>
    </row>
    <row r="1364" spans="4:4" x14ac:dyDescent="0.2">
      <c r="D1364" s="133"/>
    </row>
    <row r="1365" spans="4:4" x14ac:dyDescent="0.2">
      <c r="D1365" s="133"/>
    </row>
    <row r="1366" spans="4:4" x14ac:dyDescent="0.2">
      <c r="D1366" s="133"/>
    </row>
    <row r="1367" spans="4:4" x14ac:dyDescent="0.2">
      <c r="D1367" s="133"/>
    </row>
    <row r="1368" spans="4:4" x14ac:dyDescent="0.2">
      <c r="D1368" s="133"/>
    </row>
    <row r="1369" spans="4:4" x14ac:dyDescent="0.2">
      <c r="D1369" s="133"/>
    </row>
    <row r="1370" spans="4:4" x14ac:dyDescent="0.2">
      <c r="D1370" s="133"/>
    </row>
    <row r="1371" spans="4:4" x14ac:dyDescent="0.2">
      <c r="D1371" s="133"/>
    </row>
    <row r="1372" spans="4:4" x14ac:dyDescent="0.2">
      <c r="D1372" s="133"/>
    </row>
    <row r="1373" spans="4:4" x14ac:dyDescent="0.2">
      <c r="D1373" s="133"/>
    </row>
    <row r="1374" spans="4:4" x14ac:dyDescent="0.2">
      <c r="D1374" s="133"/>
    </row>
    <row r="1375" spans="4:4" x14ac:dyDescent="0.2">
      <c r="D1375" s="133"/>
    </row>
    <row r="1376" spans="4:4" x14ac:dyDescent="0.2">
      <c r="D1376" s="133"/>
    </row>
    <row r="1377" spans="4:4" x14ac:dyDescent="0.2">
      <c r="D1377" s="133"/>
    </row>
    <row r="1378" spans="4:4" x14ac:dyDescent="0.2">
      <c r="D1378" s="133"/>
    </row>
    <row r="1379" spans="4:4" x14ac:dyDescent="0.2">
      <c r="D1379" s="133"/>
    </row>
    <row r="1380" spans="4:4" x14ac:dyDescent="0.2">
      <c r="D1380" s="133"/>
    </row>
    <row r="1381" spans="4:4" x14ac:dyDescent="0.2">
      <c r="D1381" s="133"/>
    </row>
    <row r="1382" spans="4:4" x14ac:dyDescent="0.2">
      <c r="D1382" s="133"/>
    </row>
    <row r="1383" spans="4:4" x14ac:dyDescent="0.2">
      <c r="D1383" s="133"/>
    </row>
    <row r="1384" spans="4:4" x14ac:dyDescent="0.2">
      <c r="D1384" s="133"/>
    </row>
    <row r="1385" spans="4:4" x14ac:dyDescent="0.2">
      <c r="D1385" s="133"/>
    </row>
    <row r="1386" spans="4:4" x14ac:dyDescent="0.2">
      <c r="D1386" s="133"/>
    </row>
    <row r="1387" spans="4:4" x14ac:dyDescent="0.2">
      <c r="D1387" s="133"/>
    </row>
    <row r="1388" spans="4:4" x14ac:dyDescent="0.2">
      <c r="D1388" s="133"/>
    </row>
    <row r="1389" spans="4:4" x14ac:dyDescent="0.2">
      <c r="D1389" s="133"/>
    </row>
    <row r="1390" spans="4:4" x14ac:dyDescent="0.2">
      <c r="D1390" s="133"/>
    </row>
    <row r="1391" spans="4:4" x14ac:dyDescent="0.2">
      <c r="D1391" s="133"/>
    </row>
    <row r="1392" spans="4:4" x14ac:dyDescent="0.2">
      <c r="D1392" s="133"/>
    </row>
    <row r="1393" spans="4:4" x14ac:dyDescent="0.2">
      <c r="D1393" s="133"/>
    </row>
    <row r="1394" spans="4:4" x14ac:dyDescent="0.2">
      <c r="D1394" s="133"/>
    </row>
    <row r="1395" spans="4:4" x14ac:dyDescent="0.2">
      <c r="D1395" s="133"/>
    </row>
    <row r="1396" spans="4:4" x14ac:dyDescent="0.2">
      <c r="D1396" s="133"/>
    </row>
    <row r="1397" spans="4:4" x14ac:dyDescent="0.2">
      <c r="D1397" s="133"/>
    </row>
    <row r="1398" spans="4:4" x14ac:dyDescent="0.2">
      <c r="D1398" s="133"/>
    </row>
    <row r="1399" spans="4:4" x14ac:dyDescent="0.2">
      <c r="D1399" s="133"/>
    </row>
    <row r="1400" spans="4:4" x14ac:dyDescent="0.2">
      <c r="D1400" s="133"/>
    </row>
    <row r="1401" spans="4:4" x14ac:dyDescent="0.2">
      <c r="D1401" s="133"/>
    </row>
    <row r="1402" spans="4:4" x14ac:dyDescent="0.2">
      <c r="D1402" s="133"/>
    </row>
    <row r="1403" spans="4:4" x14ac:dyDescent="0.2">
      <c r="D1403" s="133"/>
    </row>
    <row r="1404" spans="4:4" x14ac:dyDescent="0.2">
      <c r="D1404" s="133"/>
    </row>
    <row r="1405" spans="4:4" x14ac:dyDescent="0.2">
      <c r="D1405" s="133"/>
    </row>
    <row r="1406" spans="4:4" x14ac:dyDescent="0.2">
      <c r="D1406" s="133"/>
    </row>
    <row r="1407" spans="4:4" x14ac:dyDescent="0.2">
      <c r="D1407" s="133"/>
    </row>
    <row r="1408" spans="4:4" x14ac:dyDescent="0.2">
      <c r="D1408" s="133"/>
    </row>
    <row r="1409" spans="4:4" x14ac:dyDescent="0.2">
      <c r="D1409" s="133"/>
    </row>
    <row r="1410" spans="4:4" x14ac:dyDescent="0.2">
      <c r="D1410" s="133"/>
    </row>
    <row r="1411" spans="4:4" x14ac:dyDescent="0.2">
      <c r="D1411" s="133"/>
    </row>
    <row r="1412" spans="4:4" x14ac:dyDescent="0.2">
      <c r="D1412" s="133"/>
    </row>
    <row r="1413" spans="4:4" x14ac:dyDescent="0.2">
      <c r="D1413" s="133"/>
    </row>
    <row r="1414" spans="4:4" x14ac:dyDescent="0.2">
      <c r="D1414" s="133"/>
    </row>
    <row r="1415" spans="4:4" x14ac:dyDescent="0.2">
      <c r="D1415" s="133"/>
    </row>
    <row r="1416" spans="4:4" x14ac:dyDescent="0.2">
      <c r="D1416" s="133"/>
    </row>
    <row r="1417" spans="4:4" x14ac:dyDescent="0.2">
      <c r="D1417" s="133"/>
    </row>
    <row r="1418" spans="4:4" x14ac:dyDescent="0.2">
      <c r="D1418" s="133"/>
    </row>
    <row r="1419" spans="4:4" x14ac:dyDescent="0.2">
      <c r="D1419" s="133"/>
    </row>
    <row r="1420" spans="4:4" x14ac:dyDescent="0.2">
      <c r="D1420" s="133"/>
    </row>
    <row r="1421" spans="4:4" x14ac:dyDescent="0.2">
      <c r="D1421" s="133"/>
    </row>
    <row r="1422" spans="4:4" x14ac:dyDescent="0.2">
      <c r="D1422" s="133"/>
    </row>
    <row r="1423" spans="4:4" x14ac:dyDescent="0.2">
      <c r="D1423" s="133"/>
    </row>
    <row r="1424" spans="4:4" x14ac:dyDescent="0.2">
      <c r="D1424" s="133"/>
    </row>
    <row r="1425" spans="4:4" x14ac:dyDescent="0.2">
      <c r="D1425" s="133"/>
    </row>
    <row r="1426" spans="4:4" x14ac:dyDescent="0.2">
      <c r="D1426" s="133"/>
    </row>
    <row r="1427" spans="4:4" x14ac:dyDescent="0.2">
      <c r="D1427" s="133"/>
    </row>
    <row r="1428" spans="4:4" x14ac:dyDescent="0.2">
      <c r="D1428" s="133"/>
    </row>
    <row r="1429" spans="4:4" x14ac:dyDescent="0.2">
      <c r="D1429" s="133"/>
    </row>
    <row r="1430" spans="4:4" x14ac:dyDescent="0.2">
      <c r="D1430" s="133"/>
    </row>
    <row r="1431" spans="4:4" x14ac:dyDescent="0.2">
      <c r="D1431" s="133"/>
    </row>
    <row r="1432" spans="4:4" x14ac:dyDescent="0.2">
      <c r="D1432" s="133"/>
    </row>
    <row r="1433" spans="4:4" x14ac:dyDescent="0.2">
      <c r="D1433" s="133"/>
    </row>
    <row r="1434" spans="4:4" x14ac:dyDescent="0.2">
      <c r="D1434" s="133"/>
    </row>
    <row r="1435" spans="4:4" x14ac:dyDescent="0.2">
      <c r="D1435" s="133"/>
    </row>
    <row r="1436" spans="4:4" x14ac:dyDescent="0.2">
      <c r="D1436" s="133"/>
    </row>
    <row r="1437" spans="4:4" x14ac:dyDescent="0.2">
      <c r="D1437" s="133"/>
    </row>
    <row r="1438" spans="4:4" x14ac:dyDescent="0.2">
      <c r="D1438" s="133"/>
    </row>
    <row r="1439" spans="4:4" x14ac:dyDescent="0.2">
      <c r="D1439" s="133"/>
    </row>
    <row r="1440" spans="4:4" x14ac:dyDescent="0.2">
      <c r="D1440" s="133"/>
    </row>
    <row r="1441" spans="4:4" x14ac:dyDescent="0.2">
      <c r="D1441" s="133"/>
    </row>
    <row r="1442" spans="4:4" x14ac:dyDescent="0.2">
      <c r="D1442" s="133"/>
    </row>
    <row r="1443" spans="4:4" x14ac:dyDescent="0.2">
      <c r="D1443" s="133"/>
    </row>
    <row r="1444" spans="4:4" x14ac:dyDescent="0.2">
      <c r="D1444" s="133"/>
    </row>
    <row r="1445" spans="4:4" x14ac:dyDescent="0.2">
      <c r="D1445" s="133"/>
    </row>
    <row r="1446" spans="4:4" x14ac:dyDescent="0.2">
      <c r="D1446" s="133"/>
    </row>
    <row r="1447" spans="4:4" x14ac:dyDescent="0.2">
      <c r="D1447" s="133"/>
    </row>
    <row r="1448" spans="4:4" x14ac:dyDescent="0.2">
      <c r="D1448" s="133"/>
    </row>
    <row r="1449" spans="4:4" x14ac:dyDescent="0.2">
      <c r="D1449" s="133"/>
    </row>
    <row r="1450" spans="4:4" x14ac:dyDescent="0.2">
      <c r="D1450" s="133"/>
    </row>
    <row r="1451" spans="4:4" x14ac:dyDescent="0.2">
      <c r="D1451" s="133"/>
    </row>
    <row r="1452" spans="4:4" x14ac:dyDescent="0.2">
      <c r="D1452" s="133"/>
    </row>
    <row r="1453" spans="4:4" x14ac:dyDescent="0.2">
      <c r="D1453" s="133"/>
    </row>
    <row r="1454" spans="4:4" x14ac:dyDescent="0.2">
      <c r="D1454" s="133"/>
    </row>
    <row r="1455" spans="4:4" x14ac:dyDescent="0.2">
      <c r="D1455" s="133"/>
    </row>
    <row r="1456" spans="4:4" x14ac:dyDescent="0.2">
      <c r="D1456" s="133"/>
    </row>
    <row r="1457" spans="4:4" x14ac:dyDescent="0.2">
      <c r="D1457" s="133"/>
    </row>
    <row r="1458" spans="4:4" x14ac:dyDescent="0.2">
      <c r="D1458" s="133"/>
    </row>
    <row r="1459" spans="4:4" x14ac:dyDescent="0.2">
      <c r="D1459" s="133"/>
    </row>
    <row r="1460" spans="4:4" x14ac:dyDescent="0.2">
      <c r="D1460" s="133"/>
    </row>
    <row r="1461" spans="4:4" x14ac:dyDescent="0.2">
      <c r="D1461" s="133"/>
    </row>
    <row r="1462" spans="4:4" x14ac:dyDescent="0.2">
      <c r="D1462" s="133"/>
    </row>
    <row r="1463" spans="4:4" x14ac:dyDescent="0.2">
      <c r="D1463" s="133"/>
    </row>
    <row r="1464" spans="4:4" x14ac:dyDescent="0.2">
      <c r="D1464" s="133"/>
    </row>
    <row r="1465" spans="4:4" x14ac:dyDescent="0.2">
      <c r="D1465" s="133"/>
    </row>
    <row r="1466" spans="4:4" x14ac:dyDescent="0.2">
      <c r="D1466" s="133"/>
    </row>
    <row r="1467" spans="4:4" x14ac:dyDescent="0.2">
      <c r="D1467" s="133"/>
    </row>
    <row r="1468" spans="4:4" x14ac:dyDescent="0.2">
      <c r="D1468" s="133"/>
    </row>
    <row r="1469" spans="4:4" x14ac:dyDescent="0.2">
      <c r="D1469" s="133"/>
    </row>
    <row r="1470" spans="4:4" x14ac:dyDescent="0.2">
      <c r="D1470" s="133"/>
    </row>
    <row r="1471" spans="4:4" x14ac:dyDescent="0.2">
      <c r="D1471" s="133"/>
    </row>
    <row r="1472" spans="4:4" x14ac:dyDescent="0.2">
      <c r="D1472" s="133"/>
    </row>
    <row r="1473" spans="4:4" x14ac:dyDescent="0.2">
      <c r="D1473" s="133"/>
    </row>
    <row r="1474" spans="4:4" x14ac:dyDescent="0.2">
      <c r="D1474" s="133"/>
    </row>
    <row r="1475" spans="4:4" x14ac:dyDescent="0.2">
      <c r="D1475" s="133"/>
    </row>
    <row r="1476" spans="4:4" x14ac:dyDescent="0.2">
      <c r="D1476" s="133"/>
    </row>
    <row r="1477" spans="4:4" x14ac:dyDescent="0.2">
      <c r="D1477" s="133"/>
    </row>
    <row r="1478" spans="4:4" x14ac:dyDescent="0.2">
      <c r="D1478" s="133"/>
    </row>
    <row r="1479" spans="4:4" x14ac:dyDescent="0.2">
      <c r="D1479" s="133"/>
    </row>
    <row r="1480" spans="4:4" x14ac:dyDescent="0.2">
      <c r="D1480" s="133"/>
    </row>
    <row r="1481" spans="4:4" x14ac:dyDescent="0.2">
      <c r="D1481" s="133"/>
    </row>
    <row r="1482" spans="4:4" x14ac:dyDescent="0.2">
      <c r="D1482" s="133"/>
    </row>
    <row r="1483" spans="4:4" x14ac:dyDescent="0.2">
      <c r="D1483" s="133"/>
    </row>
    <row r="1484" spans="4:4" x14ac:dyDescent="0.2">
      <c r="D1484" s="133"/>
    </row>
    <row r="1485" spans="4:4" x14ac:dyDescent="0.2">
      <c r="D1485" s="133"/>
    </row>
    <row r="1486" spans="4:4" x14ac:dyDescent="0.2">
      <c r="D1486" s="133"/>
    </row>
    <row r="1487" spans="4:4" x14ac:dyDescent="0.2">
      <c r="D1487" s="133"/>
    </row>
    <row r="1488" spans="4:4" x14ac:dyDescent="0.2">
      <c r="D1488" s="133"/>
    </row>
    <row r="1489" spans="4:4" x14ac:dyDescent="0.2">
      <c r="D1489" s="133"/>
    </row>
    <row r="1490" spans="4:4" x14ac:dyDescent="0.2">
      <c r="D1490" s="133"/>
    </row>
    <row r="1491" spans="4:4" x14ac:dyDescent="0.2">
      <c r="D1491" s="133"/>
    </row>
    <row r="1492" spans="4:4" x14ac:dyDescent="0.2">
      <c r="D1492" s="133"/>
    </row>
    <row r="1493" spans="4:4" x14ac:dyDescent="0.2">
      <c r="D1493" s="133"/>
    </row>
    <row r="1494" spans="4:4" x14ac:dyDescent="0.2">
      <c r="D1494" s="133"/>
    </row>
    <row r="1495" spans="4:4" x14ac:dyDescent="0.2">
      <c r="D1495" s="133"/>
    </row>
    <row r="1496" spans="4:4" x14ac:dyDescent="0.2">
      <c r="D1496" s="133"/>
    </row>
    <row r="1497" spans="4:4" x14ac:dyDescent="0.2">
      <c r="D1497" s="133"/>
    </row>
    <row r="1498" spans="4:4" x14ac:dyDescent="0.2">
      <c r="D1498" s="133"/>
    </row>
    <row r="1499" spans="4:4" x14ac:dyDescent="0.2">
      <c r="D1499" s="133"/>
    </row>
    <row r="1500" spans="4:4" x14ac:dyDescent="0.2">
      <c r="D1500" s="133"/>
    </row>
    <row r="1501" spans="4:4" x14ac:dyDescent="0.2">
      <c r="D1501" s="133"/>
    </row>
    <row r="1502" spans="4:4" x14ac:dyDescent="0.2">
      <c r="D1502" s="133"/>
    </row>
    <row r="1503" spans="4:4" x14ac:dyDescent="0.2">
      <c r="D1503" s="133"/>
    </row>
    <row r="1504" spans="4:4" x14ac:dyDescent="0.2">
      <c r="D1504" s="133"/>
    </row>
    <row r="1505" spans="4:4" x14ac:dyDescent="0.2">
      <c r="D1505" s="133"/>
    </row>
    <row r="1506" spans="4:4" x14ac:dyDescent="0.2">
      <c r="D1506" s="133"/>
    </row>
    <row r="1507" spans="4:4" x14ac:dyDescent="0.2">
      <c r="D1507" s="133"/>
    </row>
    <row r="1508" spans="4:4" x14ac:dyDescent="0.2">
      <c r="D1508" s="133"/>
    </row>
    <row r="1509" spans="4:4" x14ac:dyDescent="0.2">
      <c r="D1509" s="133"/>
    </row>
    <row r="1510" spans="4:4" x14ac:dyDescent="0.2">
      <c r="D1510" s="133"/>
    </row>
    <row r="1511" spans="4:4" x14ac:dyDescent="0.2">
      <c r="D1511" s="133"/>
    </row>
    <row r="1512" spans="4:4" x14ac:dyDescent="0.2">
      <c r="D1512" s="133"/>
    </row>
    <row r="1513" spans="4:4" x14ac:dyDescent="0.2">
      <c r="D1513" s="133"/>
    </row>
    <row r="1514" spans="4:4" x14ac:dyDescent="0.2">
      <c r="D1514" s="133"/>
    </row>
    <row r="1515" spans="4:4" x14ac:dyDescent="0.2">
      <c r="D1515" s="133"/>
    </row>
    <row r="1516" spans="4:4" x14ac:dyDescent="0.2">
      <c r="D1516" s="133"/>
    </row>
    <row r="1517" spans="4:4" x14ac:dyDescent="0.2">
      <c r="D1517" s="133"/>
    </row>
    <row r="1518" spans="4:4" x14ac:dyDescent="0.2">
      <c r="D1518" s="133"/>
    </row>
    <row r="1519" spans="4:4" x14ac:dyDescent="0.2">
      <c r="D1519" s="133"/>
    </row>
    <row r="1520" spans="4:4" x14ac:dyDescent="0.2">
      <c r="D1520" s="133"/>
    </row>
    <row r="1521" spans="4:4" x14ac:dyDescent="0.2">
      <c r="D1521" s="133"/>
    </row>
    <row r="1522" spans="4:4" x14ac:dyDescent="0.2">
      <c r="D1522" s="133"/>
    </row>
    <row r="1523" spans="4:4" x14ac:dyDescent="0.2">
      <c r="D1523" s="133"/>
    </row>
    <row r="1524" spans="4:4" x14ac:dyDescent="0.2">
      <c r="D1524" s="133"/>
    </row>
    <row r="1525" spans="4:4" x14ac:dyDescent="0.2">
      <c r="D1525" s="133"/>
    </row>
    <row r="1526" spans="4:4" x14ac:dyDescent="0.2">
      <c r="D1526" s="133"/>
    </row>
    <row r="1527" spans="4:4" x14ac:dyDescent="0.2">
      <c r="D1527" s="133"/>
    </row>
    <row r="1528" spans="4:4" x14ac:dyDescent="0.2">
      <c r="D1528" s="133"/>
    </row>
    <row r="1529" spans="4:4" x14ac:dyDescent="0.2">
      <c r="D1529" s="133"/>
    </row>
    <row r="1530" spans="4:4" x14ac:dyDescent="0.2">
      <c r="D1530" s="133"/>
    </row>
    <row r="1531" spans="4:4" x14ac:dyDescent="0.2">
      <c r="D1531" s="133"/>
    </row>
    <row r="1532" spans="4:4" x14ac:dyDescent="0.2">
      <c r="D1532" s="133"/>
    </row>
    <row r="1533" spans="4:4" x14ac:dyDescent="0.2">
      <c r="D1533" s="133"/>
    </row>
    <row r="1534" spans="4:4" x14ac:dyDescent="0.2">
      <c r="D1534" s="133"/>
    </row>
    <row r="1535" spans="4:4" x14ac:dyDescent="0.2">
      <c r="D1535" s="133"/>
    </row>
    <row r="1536" spans="4:4" x14ac:dyDescent="0.2">
      <c r="D1536" s="133"/>
    </row>
    <row r="1537" spans="4:4" x14ac:dyDescent="0.2">
      <c r="D1537" s="133"/>
    </row>
    <row r="1538" spans="4:4" x14ac:dyDescent="0.2">
      <c r="D1538" s="133"/>
    </row>
    <row r="1539" spans="4:4" x14ac:dyDescent="0.2">
      <c r="D1539" s="133"/>
    </row>
    <row r="1540" spans="4:4" x14ac:dyDescent="0.2">
      <c r="D1540" s="133"/>
    </row>
    <row r="1541" spans="4:4" x14ac:dyDescent="0.2">
      <c r="D1541" s="133"/>
    </row>
    <row r="1542" spans="4:4" x14ac:dyDescent="0.2">
      <c r="D1542" s="133"/>
    </row>
    <row r="1543" spans="4:4" x14ac:dyDescent="0.2">
      <c r="D1543" s="133"/>
    </row>
    <row r="1544" spans="4:4" x14ac:dyDescent="0.2">
      <c r="D1544" s="133"/>
    </row>
    <row r="1545" spans="4:4" x14ac:dyDescent="0.2">
      <c r="D1545" s="133"/>
    </row>
    <row r="1546" spans="4:4" x14ac:dyDescent="0.2">
      <c r="D1546" s="133"/>
    </row>
    <row r="1547" spans="4:4" x14ac:dyDescent="0.2">
      <c r="D1547" s="133"/>
    </row>
    <row r="1548" spans="4:4" x14ac:dyDescent="0.2">
      <c r="D1548" s="133"/>
    </row>
    <row r="1549" spans="4:4" x14ac:dyDescent="0.2">
      <c r="D1549" s="133"/>
    </row>
    <row r="1550" spans="4:4" x14ac:dyDescent="0.2">
      <c r="D1550" s="133"/>
    </row>
    <row r="1551" spans="4:4" x14ac:dyDescent="0.2">
      <c r="D1551" s="133"/>
    </row>
    <row r="1552" spans="4:4" x14ac:dyDescent="0.2">
      <c r="D1552" s="133"/>
    </row>
    <row r="1553" spans="4:4" x14ac:dyDescent="0.2">
      <c r="D1553" s="133"/>
    </row>
    <row r="1554" spans="4:4" x14ac:dyDescent="0.2">
      <c r="D1554" s="133"/>
    </row>
    <row r="1555" spans="4:4" x14ac:dyDescent="0.2">
      <c r="D1555" s="133"/>
    </row>
    <row r="1556" spans="4:4" x14ac:dyDescent="0.2">
      <c r="D1556" s="133"/>
    </row>
    <row r="1557" spans="4:4" x14ac:dyDescent="0.2">
      <c r="D1557" s="133"/>
    </row>
    <row r="1558" spans="4:4" x14ac:dyDescent="0.2">
      <c r="D1558" s="133"/>
    </row>
    <row r="1559" spans="4:4" x14ac:dyDescent="0.2">
      <c r="D1559" s="133"/>
    </row>
    <row r="1560" spans="4:4" x14ac:dyDescent="0.2">
      <c r="D1560" s="133"/>
    </row>
    <row r="1561" spans="4:4" x14ac:dyDescent="0.2">
      <c r="D1561" s="133"/>
    </row>
    <row r="1562" spans="4:4" x14ac:dyDescent="0.2">
      <c r="D1562" s="133"/>
    </row>
    <row r="1563" spans="4:4" x14ac:dyDescent="0.2">
      <c r="D1563" s="133"/>
    </row>
    <row r="1564" spans="4:4" x14ac:dyDescent="0.2">
      <c r="D1564" s="133"/>
    </row>
    <row r="1565" spans="4:4" x14ac:dyDescent="0.2">
      <c r="D1565" s="133"/>
    </row>
    <row r="1566" spans="4:4" x14ac:dyDescent="0.2">
      <c r="D1566" s="133"/>
    </row>
    <row r="1567" spans="4:4" x14ac:dyDescent="0.2">
      <c r="D1567" s="133"/>
    </row>
    <row r="1568" spans="4:4" x14ac:dyDescent="0.2">
      <c r="D1568" s="133"/>
    </row>
    <row r="1569" spans="4:4" x14ac:dyDescent="0.2">
      <c r="D1569" s="133"/>
    </row>
    <row r="1570" spans="4:4" x14ac:dyDescent="0.2">
      <c r="D1570" s="133"/>
    </row>
    <row r="1571" spans="4:4" x14ac:dyDescent="0.2">
      <c r="D1571" s="133"/>
    </row>
    <row r="1572" spans="4:4" x14ac:dyDescent="0.2">
      <c r="D1572" s="133"/>
    </row>
    <row r="1573" spans="4:4" x14ac:dyDescent="0.2">
      <c r="D1573" s="133"/>
    </row>
    <row r="1574" spans="4:4" x14ac:dyDescent="0.2">
      <c r="D1574" s="133"/>
    </row>
    <row r="1575" spans="4:4" x14ac:dyDescent="0.2">
      <c r="D1575" s="133"/>
    </row>
    <row r="1576" spans="4:4" x14ac:dyDescent="0.2">
      <c r="D1576" s="133"/>
    </row>
    <row r="1577" spans="4:4" x14ac:dyDescent="0.2">
      <c r="D1577" s="133"/>
    </row>
    <row r="1578" spans="4:4" x14ac:dyDescent="0.2">
      <c r="D1578" s="133"/>
    </row>
    <row r="1579" spans="4:4" x14ac:dyDescent="0.2">
      <c r="D1579" s="133"/>
    </row>
    <row r="1580" spans="4:4" x14ac:dyDescent="0.2">
      <c r="D1580" s="133"/>
    </row>
    <row r="1581" spans="4:4" x14ac:dyDescent="0.2">
      <c r="D1581" s="133"/>
    </row>
    <row r="1582" spans="4:4" x14ac:dyDescent="0.2">
      <c r="D1582" s="133"/>
    </row>
    <row r="1583" spans="4:4" x14ac:dyDescent="0.2">
      <c r="D1583" s="133"/>
    </row>
    <row r="1584" spans="4:4" x14ac:dyDescent="0.2">
      <c r="D1584" s="133"/>
    </row>
    <row r="1585" spans="4:4" x14ac:dyDescent="0.2">
      <c r="D1585" s="133"/>
    </row>
    <row r="1586" spans="4:4" x14ac:dyDescent="0.2">
      <c r="D1586" s="133"/>
    </row>
    <row r="1587" spans="4:4" x14ac:dyDescent="0.2">
      <c r="D1587" s="133"/>
    </row>
    <row r="1588" spans="4:4" x14ac:dyDescent="0.2">
      <c r="D1588" s="133"/>
    </row>
    <row r="1589" spans="4:4" x14ac:dyDescent="0.2">
      <c r="D1589" s="133"/>
    </row>
    <row r="1590" spans="4:4" x14ac:dyDescent="0.2">
      <c r="D1590" s="133"/>
    </row>
    <row r="1591" spans="4:4" x14ac:dyDescent="0.2">
      <c r="D1591" s="133"/>
    </row>
    <row r="1592" spans="4:4" x14ac:dyDescent="0.2">
      <c r="D1592" s="133"/>
    </row>
    <row r="1593" spans="4:4" x14ac:dyDescent="0.2">
      <c r="D1593" s="133"/>
    </row>
    <row r="1594" spans="4:4" x14ac:dyDescent="0.2">
      <c r="D1594" s="133"/>
    </row>
    <row r="1595" spans="4:4" x14ac:dyDescent="0.2">
      <c r="D1595" s="133"/>
    </row>
    <row r="1596" spans="4:4" x14ac:dyDescent="0.2">
      <c r="D1596" s="133"/>
    </row>
    <row r="1597" spans="4:4" x14ac:dyDescent="0.2">
      <c r="D1597" s="133"/>
    </row>
    <row r="1598" spans="4:4" x14ac:dyDescent="0.2">
      <c r="D1598" s="133"/>
    </row>
    <row r="1599" spans="4:4" x14ac:dyDescent="0.2">
      <c r="D1599" s="133"/>
    </row>
    <row r="1600" spans="4:4" x14ac:dyDescent="0.2">
      <c r="D1600" s="133"/>
    </row>
    <row r="1601" spans="4:4" x14ac:dyDescent="0.2">
      <c r="D1601" s="133"/>
    </row>
    <row r="1602" spans="4:4" x14ac:dyDescent="0.2">
      <c r="D1602" s="133"/>
    </row>
    <row r="1603" spans="4:4" x14ac:dyDescent="0.2">
      <c r="D1603" s="133"/>
    </row>
    <row r="1604" spans="4:4" x14ac:dyDescent="0.2">
      <c r="D1604" s="133"/>
    </row>
    <row r="1605" spans="4:4" x14ac:dyDescent="0.2">
      <c r="D1605" s="133"/>
    </row>
    <row r="1606" spans="4:4" x14ac:dyDescent="0.2">
      <c r="D1606" s="133"/>
    </row>
    <row r="1607" spans="4:4" x14ac:dyDescent="0.2">
      <c r="D1607" s="133"/>
    </row>
    <row r="1608" spans="4:4" x14ac:dyDescent="0.2">
      <c r="D1608" s="133"/>
    </row>
    <row r="1609" spans="4:4" x14ac:dyDescent="0.2">
      <c r="D1609" s="133"/>
    </row>
    <row r="1610" spans="4:4" x14ac:dyDescent="0.2">
      <c r="D1610" s="133"/>
    </row>
    <row r="1611" spans="4:4" x14ac:dyDescent="0.2">
      <c r="D1611" s="133"/>
    </row>
    <row r="1612" spans="4:4" x14ac:dyDescent="0.2">
      <c r="D1612" s="133"/>
    </row>
    <row r="1613" spans="4:4" x14ac:dyDescent="0.2">
      <c r="D1613" s="133"/>
    </row>
    <row r="1614" spans="4:4" x14ac:dyDescent="0.2">
      <c r="D1614" s="133"/>
    </row>
    <row r="1615" spans="4:4" x14ac:dyDescent="0.2">
      <c r="D1615" s="133"/>
    </row>
    <row r="1616" spans="4:4" x14ac:dyDescent="0.2">
      <c r="D1616" s="133"/>
    </row>
    <row r="1617" spans="4:4" x14ac:dyDescent="0.2">
      <c r="D1617" s="133"/>
    </row>
    <row r="1618" spans="4:4" x14ac:dyDescent="0.2">
      <c r="D1618" s="133"/>
    </row>
    <row r="1619" spans="4:4" x14ac:dyDescent="0.2">
      <c r="D1619" s="133"/>
    </row>
    <row r="1620" spans="4:4" x14ac:dyDescent="0.2">
      <c r="D1620" s="133"/>
    </row>
    <row r="1621" spans="4:4" x14ac:dyDescent="0.2">
      <c r="D1621" s="133"/>
    </row>
    <row r="1622" spans="4:4" x14ac:dyDescent="0.2">
      <c r="D1622" s="133"/>
    </row>
    <row r="1623" spans="4:4" x14ac:dyDescent="0.2">
      <c r="D1623" s="133"/>
    </row>
    <row r="1624" spans="4:4" x14ac:dyDescent="0.2">
      <c r="D1624" s="133"/>
    </row>
    <row r="1625" spans="4:4" x14ac:dyDescent="0.2">
      <c r="D1625" s="133"/>
    </row>
    <row r="1626" spans="4:4" x14ac:dyDescent="0.2">
      <c r="D1626" s="133"/>
    </row>
    <row r="1627" spans="4:4" x14ac:dyDescent="0.2">
      <c r="D1627" s="133"/>
    </row>
    <row r="1628" spans="4:4" x14ac:dyDescent="0.2">
      <c r="D1628" s="133"/>
    </row>
    <row r="1629" spans="4:4" x14ac:dyDescent="0.2">
      <c r="D1629" s="133"/>
    </row>
    <row r="1630" spans="4:4" x14ac:dyDescent="0.2">
      <c r="D1630" s="133"/>
    </row>
    <row r="1631" spans="4:4" x14ac:dyDescent="0.2">
      <c r="D1631" s="133"/>
    </row>
    <row r="1632" spans="4:4" x14ac:dyDescent="0.2">
      <c r="D1632" s="133"/>
    </row>
    <row r="1633" spans="4:4" x14ac:dyDescent="0.2">
      <c r="D1633" s="133"/>
    </row>
    <row r="1634" spans="4:4" x14ac:dyDescent="0.2">
      <c r="D1634" s="133"/>
    </row>
    <row r="1635" spans="4:4" x14ac:dyDescent="0.2">
      <c r="D1635" s="133"/>
    </row>
    <row r="1636" spans="4:4" x14ac:dyDescent="0.2">
      <c r="D1636" s="133"/>
    </row>
    <row r="1637" spans="4:4" x14ac:dyDescent="0.2">
      <c r="D1637" s="133"/>
    </row>
    <row r="1638" spans="4:4" x14ac:dyDescent="0.2">
      <c r="D1638" s="133"/>
    </row>
    <row r="1639" spans="4:4" x14ac:dyDescent="0.2">
      <c r="D1639" s="133"/>
    </row>
    <row r="1640" spans="4:4" x14ac:dyDescent="0.2">
      <c r="D1640" s="133"/>
    </row>
    <row r="1641" spans="4:4" x14ac:dyDescent="0.2">
      <c r="D1641" s="133"/>
    </row>
    <row r="1642" spans="4:4" x14ac:dyDescent="0.2">
      <c r="D1642" s="133"/>
    </row>
    <row r="1643" spans="4:4" x14ac:dyDescent="0.2">
      <c r="D1643" s="133"/>
    </row>
    <row r="1644" spans="4:4" x14ac:dyDescent="0.2">
      <c r="D1644" s="133"/>
    </row>
    <row r="1645" spans="4:4" x14ac:dyDescent="0.2">
      <c r="D1645" s="133"/>
    </row>
    <row r="1646" spans="4:4" x14ac:dyDescent="0.2">
      <c r="D1646" s="133"/>
    </row>
    <row r="1647" spans="4:4" x14ac:dyDescent="0.2">
      <c r="D1647" s="133"/>
    </row>
    <row r="1648" spans="4:4" x14ac:dyDescent="0.2">
      <c r="D1648" s="133"/>
    </row>
    <row r="1649" spans="4:4" x14ac:dyDescent="0.2">
      <c r="D1649" s="133"/>
    </row>
    <row r="1650" spans="4:4" x14ac:dyDescent="0.2">
      <c r="D1650" s="133"/>
    </row>
    <row r="1651" spans="4:4" x14ac:dyDescent="0.2">
      <c r="D1651" s="133"/>
    </row>
    <row r="1652" spans="4:4" x14ac:dyDescent="0.2">
      <c r="D1652" s="133"/>
    </row>
    <row r="1653" spans="4:4" x14ac:dyDescent="0.2">
      <c r="D1653" s="133"/>
    </row>
    <row r="1654" spans="4:4" x14ac:dyDescent="0.2">
      <c r="D1654" s="133"/>
    </row>
    <row r="1655" spans="4:4" x14ac:dyDescent="0.2">
      <c r="D1655" s="133"/>
    </row>
    <row r="1656" spans="4:4" x14ac:dyDescent="0.2">
      <c r="D1656" s="133"/>
    </row>
    <row r="1657" spans="4:4" x14ac:dyDescent="0.2">
      <c r="D1657" s="133"/>
    </row>
    <row r="1658" spans="4:4" x14ac:dyDescent="0.2">
      <c r="D1658" s="133"/>
    </row>
    <row r="1659" spans="4:4" x14ac:dyDescent="0.2">
      <c r="D1659" s="133"/>
    </row>
    <row r="1660" spans="4:4" x14ac:dyDescent="0.2">
      <c r="D1660" s="133"/>
    </row>
    <row r="1661" spans="4:4" x14ac:dyDescent="0.2">
      <c r="D1661" s="133"/>
    </row>
    <row r="1662" spans="4:4" x14ac:dyDescent="0.2">
      <c r="D1662" s="133"/>
    </row>
    <row r="1663" spans="4:4" x14ac:dyDescent="0.2">
      <c r="D1663" s="133"/>
    </row>
    <row r="1664" spans="4:4" x14ac:dyDescent="0.2">
      <c r="D1664" s="133"/>
    </row>
    <row r="1665" spans="4:4" x14ac:dyDescent="0.2">
      <c r="D1665" s="133"/>
    </row>
    <row r="1666" spans="4:4" x14ac:dyDescent="0.2">
      <c r="D1666" s="133"/>
    </row>
    <row r="1667" spans="4:4" x14ac:dyDescent="0.2">
      <c r="D1667" s="133"/>
    </row>
    <row r="1668" spans="4:4" x14ac:dyDescent="0.2">
      <c r="D1668" s="133"/>
    </row>
    <row r="1669" spans="4:4" x14ac:dyDescent="0.2">
      <c r="D1669" s="133"/>
    </row>
    <row r="1670" spans="4:4" x14ac:dyDescent="0.2">
      <c r="D1670" s="133"/>
    </row>
    <row r="1671" spans="4:4" x14ac:dyDescent="0.2">
      <c r="D1671" s="133"/>
    </row>
    <row r="1672" spans="4:4" x14ac:dyDescent="0.2">
      <c r="D1672" s="133"/>
    </row>
    <row r="1673" spans="4:4" x14ac:dyDescent="0.2">
      <c r="D1673" s="133"/>
    </row>
    <row r="1674" spans="4:4" x14ac:dyDescent="0.2">
      <c r="D1674" s="133"/>
    </row>
    <row r="1675" spans="4:4" x14ac:dyDescent="0.2">
      <c r="D1675" s="133"/>
    </row>
    <row r="1676" spans="4:4" x14ac:dyDescent="0.2">
      <c r="D1676" s="133"/>
    </row>
    <row r="1677" spans="4:4" x14ac:dyDescent="0.2">
      <c r="D1677" s="133"/>
    </row>
    <row r="1678" spans="4:4" x14ac:dyDescent="0.2">
      <c r="D1678" s="133"/>
    </row>
    <row r="1679" spans="4:4" x14ac:dyDescent="0.2">
      <c r="D1679" s="133"/>
    </row>
    <row r="1680" spans="4:4" x14ac:dyDescent="0.2">
      <c r="D1680" s="133"/>
    </row>
    <row r="1681" spans="4:4" x14ac:dyDescent="0.2">
      <c r="D1681" s="133"/>
    </row>
    <row r="1682" spans="4:4" x14ac:dyDescent="0.2">
      <c r="D1682" s="133"/>
    </row>
    <row r="1683" spans="4:4" x14ac:dyDescent="0.2">
      <c r="D1683" s="133"/>
    </row>
    <row r="1684" spans="4:4" x14ac:dyDescent="0.2">
      <c r="D1684" s="133"/>
    </row>
    <row r="1685" spans="4:4" x14ac:dyDescent="0.2">
      <c r="D1685" s="133"/>
    </row>
    <row r="1686" spans="4:4" x14ac:dyDescent="0.2">
      <c r="D1686" s="133"/>
    </row>
    <row r="1687" spans="4:4" x14ac:dyDescent="0.2">
      <c r="D1687" s="133"/>
    </row>
    <row r="1688" spans="4:4" x14ac:dyDescent="0.2">
      <c r="D1688" s="133"/>
    </row>
    <row r="1689" spans="4:4" x14ac:dyDescent="0.2">
      <c r="D1689" s="133"/>
    </row>
    <row r="1690" spans="4:4" x14ac:dyDescent="0.2">
      <c r="D1690" s="133"/>
    </row>
    <row r="1691" spans="4:4" x14ac:dyDescent="0.2">
      <c r="D1691" s="133"/>
    </row>
    <row r="1692" spans="4:4" x14ac:dyDescent="0.2">
      <c r="D1692" s="133"/>
    </row>
    <row r="1693" spans="4:4" x14ac:dyDescent="0.2">
      <c r="D1693" s="133"/>
    </row>
    <row r="1694" spans="4:4" x14ac:dyDescent="0.2">
      <c r="D1694" s="133"/>
    </row>
    <row r="1695" spans="4:4" x14ac:dyDescent="0.2">
      <c r="D1695" s="133"/>
    </row>
    <row r="1696" spans="4:4" x14ac:dyDescent="0.2">
      <c r="D1696" s="133"/>
    </row>
    <row r="1697" spans="4:4" x14ac:dyDescent="0.2">
      <c r="D1697" s="133"/>
    </row>
    <row r="1698" spans="4:4" x14ac:dyDescent="0.2">
      <c r="D1698" s="133"/>
    </row>
    <row r="1699" spans="4:4" x14ac:dyDescent="0.2">
      <c r="D1699" s="133"/>
    </row>
    <row r="1700" spans="4:4" x14ac:dyDescent="0.2">
      <c r="D1700" s="133"/>
    </row>
    <row r="1701" spans="4:4" x14ac:dyDescent="0.2">
      <c r="D1701" s="133"/>
    </row>
    <row r="1702" spans="4:4" x14ac:dyDescent="0.2">
      <c r="D1702" s="133"/>
    </row>
    <row r="1703" spans="4:4" x14ac:dyDescent="0.2">
      <c r="D1703" s="133"/>
    </row>
    <row r="1704" spans="4:4" x14ac:dyDescent="0.2">
      <c r="D1704" s="133"/>
    </row>
    <row r="1705" spans="4:4" x14ac:dyDescent="0.2">
      <c r="D1705" s="133"/>
    </row>
    <row r="1706" spans="4:4" x14ac:dyDescent="0.2">
      <c r="D1706" s="133"/>
    </row>
    <row r="1707" spans="4:4" x14ac:dyDescent="0.2">
      <c r="D1707" s="133"/>
    </row>
    <row r="1708" spans="4:4" x14ac:dyDescent="0.2">
      <c r="D1708" s="133"/>
    </row>
    <row r="1709" spans="4:4" x14ac:dyDescent="0.2">
      <c r="D1709" s="133"/>
    </row>
    <row r="1710" spans="4:4" x14ac:dyDescent="0.2">
      <c r="D1710" s="133"/>
    </row>
    <row r="1711" spans="4:4" x14ac:dyDescent="0.2">
      <c r="D1711" s="133"/>
    </row>
    <row r="1712" spans="4:4" x14ac:dyDescent="0.2">
      <c r="D1712" s="133"/>
    </row>
    <row r="1713" spans="4:4" x14ac:dyDescent="0.2">
      <c r="D1713" s="133"/>
    </row>
    <row r="1714" spans="4:4" x14ac:dyDescent="0.2">
      <c r="D1714" s="133"/>
    </row>
    <row r="1715" spans="4:4" x14ac:dyDescent="0.2">
      <c r="D1715" s="133"/>
    </row>
    <row r="1716" spans="4:4" x14ac:dyDescent="0.2">
      <c r="D1716" s="133"/>
    </row>
    <row r="1717" spans="4:4" x14ac:dyDescent="0.2">
      <c r="D1717" s="133"/>
    </row>
    <row r="1718" spans="4:4" x14ac:dyDescent="0.2">
      <c r="D1718" s="133"/>
    </row>
    <row r="1719" spans="4:4" x14ac:dyDescent="0.2">
      <c r="D1719" s="133"/>
    </row>
    <row r="1720" spans="4:4" x14ac:dyDescent="0.2">
      <c r="D1720" s="133"/>
    </row>
    <row r="1721" spans="4:4" x14ac:dyDescent="0.2">
      <c r="D1721" s="133"/>
    </row>
    <row r="1722" spans="4:4" x14ac:dyDescent="0.2">
      <c r="D1722" s="133"/>
    </row>
    <row r="1723" spans="4:4" x14ac:dyDescent="0.2">
      <c r="D1723" s="133"/>
    </row>
    <row r="1724" spans="4:4" x14ac:dyDescent="0.2">
      <c r="D1724" s="133"/>
    </row>
    <row r="1725" spans="4:4" x14ac:dyDescent="0.2">
      <c r="D1725" s="133"/>
    </row>
    <row r="1726" spans="4:4" x14ac:dyDescent="0.2">
      <c r="D1726" s="133"/>
    </row>
    <row r="1727" spans="4:4" x14ac:dyDescent="0.2">
      <c r="D1727" s="133"/>
    </row>
    <row r="1728" spans="4:4" x14ac:dyDescent="0.2">
      <c r="D1728" s="133"/>
    </row>
    <row r="1729" spans="4:4" x14ac:dyDescent="0.2">
      <c r="D1729" s="133"/>
    </row>
    <row r="1730" spans="4:4" x14ac:dyDescent="0.2">
      <c r="D1730" s="133"/>
    </row>
    <row r="1731" spans="4:4" x14ac:dyDescent="0.2">
      <c r="D1731" s="133"/>
    </row>
    <row r="1732" spans="4:4" x14ac:dyDescent="0.2">
      <c r="D1732" s="133"/>
    </row>
    <row r="1733" spans="4:4" x14ac:dyDescent="0.2">
      <c r="D1733" s="133"/>
    </row>
    <row r="1734" spans="4:4" x14ac:dyDescent="0.2">
      <c r="D1734" s="133"/>
    </row>
    <row r="1735" spans="4:4" x14ac:dyDescent="0.2">
      <c r="D1735" s="133"/>
    </row>
    <row r="1736" spans="4:4" x14ac:dyDescent="0.2">
      <c r="D1736" s="133"/>
    </row>
    <row r="1737" spans="4:4" x14ac:dyDescent="0.2">
      <c r="D1737" s="133"/>
    </row>
    <row r="1738" spans="4:4" x14ac:dyDescent="0.2">
      <c r="D1738" s="133"/>
    </row>
    <row r="1739" spans="4:4" x14ac:dyDescent="0.2">
      <c r="D1739" s="133"/>
    </row>
    <row r="1740" spans="4:4" x14ac:dyDescent="0.2">
      <c r="D1740" s="133"/>
    </row>
    <row r="1741" spans="4:4" x14ac:dyDescent="0.2">
      <c r="D1741" s="133"/>
    </row>
    <row r="1742" spans="4:4" x14ac:dyDescent="0.2">
      <c r="D1742" s="133"/>
    </row>
    <row r="1743" spans="4:4" x14ac:dyDescent="0.2">
      <c r="D1743" s="133"/>
    </row>
    <row r="1744" spans="4:4" x14ac:dyDescent="0.2">
      <c r="D1744" s="133"/>
    </row>
    <row r="1745" spans="4:4" x14ac:dyDescent="0.2">
      <c r="D1745" s="133"/>
    </row>
    <row r="1746" spans="4:4" x14ac:dyDescent="0.2">
      <c r="D1746" s="133"/>
    </row>
    <row r="1747" spans="4:4" x14ac:dyDescent="0.2">
      <c r="D1747" s="133"/>
    </row>
    <row r="1748" spans="4:4" x14ac:dyDescent="0.2">
      <c r="D1748" s="133"/>
    </row>
    <row r="1749" spans="4:4" x14ac:dyDescent="0.2">
      <c r="D1749" s="133"/>
    </row>
    <row r="1750" spans="4:4" x14ac:dyDescent="0.2">
      <c r="D1750" s="133"/>
    </row>
    <row r="1751" spans="4:4" x14ac:dyDescent="0.2">
      <c r="D1751" s="133"/>
    </row>
    <row r="1752" spans="4:4" x14ac:dyDescent="0.2">
      <c r="D1752" s="133"/>
    </row>
    <row r="1753" spans="4:4" x14ac:dyDescent="0.2">
      <c r="D1753" s="133"/>
    </row>
    <row r="1754" spans="4:4" x14ac:dyDescent="0.2">
      <c r="D1754" s="133"/>
    </row>
    <row r="1755" spans="4:4" x14ac:dyDescent="0.2">
      <c r="D1755" s="133"/>
    </row>
    <row r="1756" spans="4:4" x14ac:dyDescent="0.2">
      <c r="D1756" s="133"/>
    </row>
    <row r="1757" spans="4:4" x14ac:dyDescent="0.2">
      <c r="D1757" s="133"/>
    </row>
    <row r="1758" spans="4:4" x14ac:dyDescent="0.2">
      <c r="D1758" s="133"/>
    </row>
    <row r="1759" spans="4:4" x14ac:dyDescent="0.2">
      <c r="D1759" s="133"/>
    </row>
    <row r="1760" spans="4:4" x14ac:dyDescent="0.2">
      <c r="D1760" s="133"/>
    </row>
    <row r="1761" spans="4:4" x14ac:dyDescent="0.2">
      <c r="D1761" s="133"/>
    </row>
    <row r="1762" spans="4:4" x14ac:dyDescent="0.2">
      <c r="D1762" s="133"/>
    </row>
    <row r="1763" spans="4:4" x14ac:dyDescent="0.2">
      <c r="D1763" s="133"/>
    </row>
    <row r="1764" spans="4:4" x14ac:dyDescent="0.2">
      <c r="D1764" s="133"/>
    </row>
    <row r="1765" spans="4:4" x14ac:dyDescent="0.2">
      <c r="D1765" s="133"/>
    </row>
    <row r="1766" spans="4:4" x14ac:dyDescent="0.2">
      <c r="D1766" s="133"/>
    </row>
    <row r="1767" spans="4:4" x14ac:dyDescent="0.2">
      <c r="D1767" s="133"/>
    </row>
    <row r="1768" spans="4:4" x14ac:dyDescent="0.2">
      <c r="D1768" s="133"/>
    </row>
    <row r="1769" spans="4:4" x14ac:dyDescent="0.2">
      <c r="D1769" s="133"/>
    </row>
    <row r="1770" spans="4:4" x14ac:dyDescent="0.2">
      <c r="D1770" s="133"/>
    </row>
    <row r="1771" spans="4:4" x14ac:dyDescent="0.2">
      <c r="D1771" s="133"/>
    </row>
    <row r="1772" spans="4:4" x14ac:dyDescent="0.2">
      <c r="D1772" s="133"/>
    </row>
    <row r="1773" spans="4:4" x14ac:dyDescent="0.2">
      <c r="D1773" s="133"/>
    </row>
    <row r="1774" spans="4:4" x14ac:dyDescent="0.2">
      <c r="D1774" s="133"/>
    </row>
    <row r="1775" spans="4:4" x14ac:dyDescent="0.2">
      <c r="D1775" s="133"/>
    </row>
    <row r="1776" spans="4:4" x14ac:dyDescent="0.2">
      <c r="D1776" s="133"/>
    </row>
    <row r="1777" spans="4:4" x14ac:dyDescent="0.2">
      <c r="D1777" s="133"/>
    </row>
    <row r="1778" spans="4:4" x14ac:dyDescent="0.2">
      <c r="D1778" s="133"/>
    </row>
    <row r="1779" spans="4:4" x14ac:dyDescent="0.2">
      <c r="D1779" s="133"/>
    </row>
    <row r="1780" spans="4:4" x14ac:dyDescent="0.2">
      <c r="D1780" s="133"/>
    </row>
    <row r="1781" spans="4:4" x14ac:dyDescent="0.2">
      <c r="D1781" s="133"/>
    </row>
    <row r="1782" spans="4:4" x14ac:dyDescent="0.2">
      <c r="D1782" s="133"/>
    </row>
    <row r="1783" spans="4:4" x14ac:dyDescent="0.2">
      <c r="D1783" s="133"/>
    </row>
    <row r="1784" spans="4:4" x14ac:dyDescent="0.2">
      <c r="D1784" s="133"/>
    </row>
    <row r="1785" spans="4:4" x14ac:dyDescent="0.2">
      <c r="D1785" s="133"/>
    </row>
    <row r="1786" spans="4:4" x14ac:dyDescent="0.2">
      <c r="D1786" s="133"/>
    </row>
    <row r="1787" spans="4:4" x14ac:dyDescent="0.2">
      <c r="D1787" s="133"/>
    </row>
    <row r="1788" spans="4:4" x14ac:dyDescent="0.2">
      <c r="D1788" s="133"/>
    </row>
    <row r="1789" spans="4:4" x14ac:dyDescent="0.2">
      <c r="D1789" s="133"/>
    </row>
    <row r="1790" spans="4:4" x14ac:dyDescent="0.2">
      <c r="D1790" s="133"/>
    </row>
    <row r="1791" spans="4:4" x14ac:dyDescent="0.2">
      <c r="D1791" s="133"/>
    </row>
    <row r="1792" spans="4:4" x14ac:dyDescent="0.2">
      <c r="D1792" s="133"/>
    </row>
    <row r="1793" spans="4:4" x14ac:dyDescent="0.2">
      <c r="D1793" s="133"/>
    </row>
    <row r="1794" spans="4:4" x14ac:dyDescent="0.2">
      <c r="D1794" s="133"/>
    </row>
    <row r="1795" spans="4:4" x14ac:dyDescent="0.2">
      <c r="D1795" s="133"/>
    </row>
    <row r="1796" spans="4:4" x14ac:dyDescent="0.2">
      <c r="D1796" s="133"/>
    </row>
    <row r="1797" spans="4:4" x14ac:dyDescent="0.2">
      <c r="D1797" s="133"/>
    </row>
    <row r="1798" spans="4:4" x14ac:dyDescent="0.2">
      <c r="D1798" s="133"/>
    </row>
    <row r="1799" spans="4:4" x14ac:dyDescent="0.2">
      <c r="D1799" s="133"/>
    </row>
    <row r="1800" spans="4:4" x14ac:dyDescent="0.2">
      <c r="D1800" s="133"/>
    </row>
    <row r="1801" spans="4:4" x14ac:dyDescent="0.2">
      <c r="D1801" s="133"/>
    </row>
    <row r="1802" spans="4:4" x14ac:dyDescent="0.2">
      <c r="D1802" s="133"/>
    </row>
    <row r="1803" spans="4:4" x14ac:dyDescent="0.2">
      <c r="D1803" s="133"/>
    </row>
    <row r="1804" spans="4:4" x14ac:dyDescent="0.2">
      <c r="D1804" s="133"/>
    </row>
    <row r="1805" spans="4:4" x14ac:dyDescent="0.2">
      <c r="D1805" s="133"/>
    </row>
    <row r="1806" spans="4:4" x14ac:dyDescent="0.2">
      <c r="D1806" s="133"/>
    </row>
    <row r="1807" spans="4:4" x14ac:dyDescent="0.2">
      <c r="D1807" s="133"/>
    </row>
    <row r="1808" spans="4:4" x14ac:dyDescent="0.2">
      <c r="D1808" s="133"/>
    </row>
    <row r="1809" spans="4:4" x14ac:dyDescent="0.2">
      <c r="D1809" s="133"/>
    </row>
    <row r="1810" spans="4:4" x14ac:dyDescent="0.2">
      <c r="D1810" s="133"/>
    </row>
    <row r="1811" spans="4:4" x14ac:dyDescent="0.2">
      <c r="D1811" s="133"/>
    </row>
    <row r="1812" spans="4:4" x14ac:dyDescent="0.2">
      <c r="D1812" s="133"/>
    </row>
    <row r="1813" spans="4:4" x14ac:dyDescent="0.2">
      <c r="D1813" s="133"/>
    </row>
    <row r="1814" spans="4:4" x14ac:dyDescent="0.2">
      <c r="D1814" s="133"/>
    </row>
    <row r="1815" spans="4:4" x14ac:dyDescent="0.2">
      <c r="D1815" s="133"/>
    </row>
    <row r="1816" spans="4:4" x14ac:dyDescent="0.2">
      <c r="D1816" s="133"/>
    </row>
    <row r="1817" spans="4:4" x14ac:dyDescent="0.2">
      <c r="D1817" s="133"/>
    </row>
    <row r="1818" spans="4:4" x14ac:dyDescent="0.2">
      <c r="D1818" s="133"/>
    </row>
    <row r="1819" spans="4:4" x14ac:dyDescent="0.2">
      <c r="D1819" s="133"/>
    </row>
    <row r="1820" spans="4:4" x14ac:dyDescent="0.2">
      <c r="D1820" s="133"/>
    </row>
    <row r="1821" spans="4:4" x14ac:dyDescent="0.2">
      <c r="D1821" s="133"/>
    </row>
    <row r="1822" spans="4:4" x14ac:dyDescent="0.2">
      <c r="D1822" s="133"/>
    </row>
    <row r="1823" spans="4:4" x14ac:dyDescent="0.2">
      <c r="D1823" s="133"/>
    </row>
    <row r="1824" spans="4:4" x14ac:dyDescent="0.2">
      <c r="D1824" s="133"/>
    </row>
    <row r="1825" spans="4:4" x14ac:dyDescent="0.2">
      <c r="D1825" s="133"/>
    </row>
    <row r="1826" spans="4:4" x14ac:dyDescent="0.2">
      <c r="D1826" s="133"/>
    </row>
    <row r="1827" spans="4:4" x14ac:dyDescent="0.2">
      <c r="D1827" s="133"/>
    </row>
    <row r="1828" spans="4:4" x14ac:dyDescent="0.2">
      <c r="D1828" s="133"/>
    </row>
    <row r="1829" spans="4:4" x14ac:dyDescent="0.2">
      <c r="D1829" s="133"/>
    </row>
    <row r="1830" spans="4:4" x14ac:dyDescent="0.2">
      <c r="D1830" s="133"/>
    </row>
    <row r="1831" spans="4:4" x14ac:dyDescent="0.2">
      <c r="D1831" s="133"/>
    </row>
    <row r="1832" spans="4:4" x14ac:dyDescent="0.2">
      <c r="D1832" s="133"/>
    </row>
    <row r="1833" spans="4:4" x14ac:dyDescent="0.2">
      <c r="D1833" s="133"/>
    </row>
    <row r="1834" spans="4:4" x14ac:dyDescent="0.2">
      <c r="D1834" s="133"/>
    </row>
    <row r="1835" spans="4:4" x14ac:dyDescent="0.2">
      <c r="D1835" s="133"/>
    </row>
    <row r="1836" spans="4:4" x14ac:dyDescent="0.2">
      <c r="D1836" s="133"/>
    </row>
    <row r="1837" spans="4:4" x14ac:dyDescent="0.2">
      <c r="D1837" s="133"/>
    </row>
    <row r="1838" spans="4:4" x14ac:dyDescent="0.2">
      <c r="D1838" s="133"/>
    </row>
    <row r="1839" spans="4:4" x14ac:dyDescent="0.2">
      <c r="D1839" s="133"/>
    </row>
    <row r="1840" spans="4:4" x14ac:dyDescent="0.2">
      <c r="D1840" s="133"/>
    </row>
    <row r="1841" spans="4:4" x14ac:dyDescent="0.2">
      <c r="D1841" s="133"/>
    </row>
    <row r="1842" spans="4:4" x14ac:dyDescent="0.2">
      <c r="D1842" s="133"/>
    </row>
    <row r="1843" spans="4:4" x14ac:dyDescent="0.2">
      <c r="D1843" s="133"/>
    </row>
    <row r="1844" spans="4:4" x14ac:dyDescent="0.2">
      <c r="D1844" s="133"/>
    </row>
    <row r="1845" spans="4:4" x14ac:dyDescent="0.2">
      <c r="D1845" s="133"/>
    </row>
    <row r="1846" spans="4:4" x14ac:dyDescent="0.2">
      <c r="D1846" s="133"/>
    </row>
    <row r="1847" spans="4:4" x14ac:dyDescent="0.2">
      <c r="D1847" s="133"/>
    </row>
    <row r="1848" spans="4:4" x14ac:dyDescent="0.2">
      <c r="D1848" s="133"/>
    </row>
    <row r="1849" spans="4:4" x14ac:dyDescent="0.2">
      <c r="D1849" s="133"/>
    </row>
    <row r="1850" spans="4:4" x14ac:dyDescent="0.2">
      <c r="D1850" s="133"/>
    </row>
    <row r="1851" spans="4:4" x14ac:dyDescent="0.2">
      <c r="D1851" s="133"/>
    </row>
    <row r="1852" spans="4:4" x14ac:dyDescent="0.2">
      <c r="D1852" s="133"/>
    </row>
    <row r="1853" spans="4:4" x14ac:dyDescent="0.2">
      <c r="D1853" s="133"/>
    </row>
    <row r="1854" spans="4:4" x14ac:dyDescent="0.2">
      <c r="D1854" s="133"/>
    </row>
    <row r="1855" spans="4:4" x14ac:dyDescent="0.2">
      <c r="D1855" s="133"/>
    </row>
    <row r="1856" spans="4:4" x14ac:dyDescent="0.2">
      <c r="D1856" s="133"/>
    </row>
    <row r="1857" spans="4:4" x14ac:dyDescent="0.2">
      <c r="D1857" s="133"/>
    </row>
    <row r="1858" spans="4:4" x14ac:dyDescent="0.2">
      <c r="D1858" s="133"/>
    </row>
    <row r="1859" spans="4:4" x14ac:dyDescent="0.2">
      <c r="D1859" s="133"/>
    </row>
    <row r="1860" spans="4:4" x14ac:dyDescent="0.2">
      <c r="D1860" s="133"/>
    </row>
    <row r="1861" spans="4:4" x14ac:dyDescent="0.2">
      <c r="D1861" s="133"/>
    </row>
    <row r="1862" spans="4:4" x14ac:dyDescent="0.2">
      <c r="D1862" s="133"/>
    </row>
    <row r="1863" spans="4:4" x14ac:dyDescent="0.2">
      <c r="D1863" s="133"/>
    </row>
    <row r="1864" spans="4:4" x14ac:dyDescent="0.2">
      <c r="D1864" s="133"/>
    </row>
    <row r="1865" spans="4:4" x14ac:dyDescent="0.2">
      <c r="D1865" s="133"/>
    </row>
    <row r="1866" spans="4:4" x14ac:dyDescent="0.2">
      <c r="D1866" s="133"/>
    </row>
    <row r="1867" spans="4:4" x14ac:dyDescent="0.2">
      <c r="D1867" s="133"/>
    </row>
    <row r="1868" spans="4:4" x14ac:dyDescent="0.2">
      <c r="D1868" s="133"/>
    </row>
    <row r="1869" spans="4:4" x14ac:dyDescent="0.2">
      <c r="D1869" s="133"/>
    </row>
    <row r="1870" spans="4:4" x14ac:dyDescent="0.2">
      <c r="D1870" s="133"/>
    </row>
    <row r="1871" spans="4:4" x14ac:dyDescent="0.2">
      <c r="D1871" s="133"/>
    </row>
    <row r="1872" spans="4:4" x14ac:dyDescent="0.2">
      <c r="D1872" s="133"/>
    </row>
    <row r="1873" spans="4:4" x14ac:dyDescent="0.2">
      <c r="D1873" s="133"/>
    </row>
    <row r="1874" spans="4:4" x14ac:dyDescent="0.2">
      <c r="D1874" s="133"/>
    </row>
    <row r="1875" spans="4:4" x14ac:dyDescent="0.2">
      <c r="D1875" s="133"/>
    </row>
    <row r="1876" spans="4:4" x14ac:dyDescent="0.2">
      <c r="D1876" s="133"/>
    </row>
    <row r="1877" spans="4:4" x14ac:dyDescent="0.2">
      <c r="D1877" s="133"/>
    </row>
    <row r="1878" spans="4:4" x14ac:dyDescent="0.2">
      <c r="D1878" s="133"/>
    </row>
    <row r="1879" spans="4:4" x14ac:dyDescent="0.2">
      <c r="D1879" s="133"/>
    </row>
    <row r="1880" spans="4:4" x14ac:dyDescent="0.2">
      <c r="D1880" s="133"/>
    </row>
    <row r="1881" spans="4:4" x14ac:dyDescent="0.2">
      <c r="D1881" s="133"/>
    </row>
    <row r="1882" spans="4:4" x14ac:dyDescent="0.2">
      <c r="D1882" s="133"/>
    </row>
    <row r="1883" spans="4:4" x14ac:dyDescent="0.2">
      <c r="D1883" s="133"/>
    </row>
    <row r="1884" spans="4:4" x14ac:dyDescent="0.2">
      <c r="D1884" s="133"/>
    </row>
    <row r="1885" spans="4:4" x14ac:dyDescent="0.2">
      <c r="D1885" s="133"/>
    </row>
    <row r="1886" spans="4:4" x14ac:dyDescent="0.2">
      <c r="D1886" s="133"/>
    </row>
    <row r="1887" spans="4:4" x14ac:dyDescent="0.2">
      <c r="D1887" s="133"/>
    </row>
    <row r="1888" spans="4:4" x14ac:dyDescent="0.2">
      <c r="D1888" s="133"/>
    </row>
    <row r="1889" spans="4:4" x14ac:dyDescent="0.2">
      <c r="D1889" s="133"/>
    </row>
    <row r="1890" spans="4:4" x14ac:dyDescent="0.2">
      <c r="D1890" s="133"/>
    </row>
    <row r="1891" spans="4:4" x14ac:dyDescent="0.2">
      <c r="D1891" s="133"/>
    </row>
    <row r="1892" spans="4:4" x14ac:dyDescent="0.2">
      <c r="D1892" s="133"/>
    </row>
    <row r="1893" spans="4:4" x14ac:dyDescent="0.2">
      <c r="D1893" s="133"/>
    </row>
    <row r="1894" spans="4:4" x14ac:dyDescent="0.2">
      <c r="D1894" s="133"/>
    </row>
    <row r="1895" spans="4:4" x14ac:dyDescent="0.2">
      <c r="D1895" s="133"/>
    </row>
    <row r="1896" spans="4:4" x14ac:dyDescent="0.2">
      <c r="D1896" s="133"/>
    </row>
    <row r="1897" spans="4:4" x14ac:dyDescent="0.2">
      <c r="D1897" s="133"/>
    </row>
    <row r="1898" spans="4:4" x14ac:dyDescent="0.2">
      <c r="D1898" s="133"/>
    </row>
    <row r="1899" spans="4:4" x14ac:dyDescent="0.2">
      <c r="D1899" s="133"/>
    </row>
    <row r="1900" spans="4:4" x14ac:dyDescent="0.2">
      <c r="D1900" s="133"/>
    </row>
    <row r="1901" spans="4:4" x14ac:dyDescent="0.2">
      <c r="D1901" s="133"/>
    </row>
    <row r="1902" spans="4:4" x14ac:dyDescent="0.2">
      <c r="D1902" s="133"/>
    </row>
    <row r="1903" spans="4:4" x14ac:dyDescent="0.2">
      <c r="D1903" s="133"/>
    </row>
    <row r="1904" spans="4:4" x14ac:dyDescent="0.2">
      <c r="D1904" s="133"/>
    </row>
    <row r="1905" spans="4:4" x14ac:dyDescent="0.2">
      <c r="D1905" s="133"/>
    </row>
    <row r="1906" spans="4:4" x14ac:dyDescent="0.2">
      <c r="D1906" s="133"/>
    </row>
    <row r="1907" spans="4:4" x14ac:dyDescent="0.2">
      <c r="D1907" s="133"/>
    </row>
    <row r="1908" spans="4:4" x14ac:dyDescent="0.2">
      <c r="D1908" s="133"/>
    </row>
    <row r="1909" spans="4:4" x14ac:dyDescent="0.2">
      <c r="D1909" s="133"/>
    </row>
    <row r="1910" spans="4:4" x14ac:dyDescent="0.2">
      <c r="D1910" s="133"/>
    </row>
    <row r="1911" spans="4:4" x14ac:dyDescent="0.2">
      <c r="D1911" s="133"/>
    </row>
    <row r="1912" spans="4:4" x14ac:dyDescent="0.2">
      <c r="D1912" s="133"/>
    </row>
    <row r="1913" spans="4:4" x14ac:dyDescent="0.2">
      <c r="D1913" s="133"/>
    </row>
    <row r="1914" spans="4:4" x14ac:dyDescent="0.2">
      <c r="D1914" s="133"/>
    </row>
    <row r="1915" spans="4:4" x14ac:dyDescent="0.2">
      <c r="D1915" s="133"/>
    </row>
    <row r="1916" spans="4:4" x14ac:dyDescent="0.2">
      <c r="D1916" s="133"/>
    </row>
    <row r="1917" spans="4:4" x14ac:dyDescent="0.2">
      <c r="D1917" s="133"/>
    </row>
    <row r="1918" spans="4:4" x14ac:dyDescent="0.2">
      <c r="D1918" s="133"/>
    </row>
    <row r="1919" spans="4:4" x14ac:dyDescent="0.2">
      <c r="D1919" s="133"/>
    </row>
    <row r="1920" spans="4:4" x14ac:dyDescent="0.2">
      <c r="D1920" s="133"/>
    </row>
    <row r="1921" spans="4:4" x14ac:dyDescent="0.2">
      <c r="D1921" s="133"/>
    </row>
    <row r="1922" spans="4:4" x14ac:dyDescent="0.2">
      <c r="D1922" s="133"/>
    </row>
    <row r="1923" spans="4:4" x14ac:dyDescent="0.2">
      <c r="D1923" s="133"/>
    </row>
    <row r="1924" spans="4:4" x14ac:dyDescent="0.2">
      <c r="D1924" s="133"/>
    </row>
    <row r="1925" spans="4:4" x14ac:dyDescent="0.2">
      <c r="D1925" s="133"/>
    </row>
    <row r="1926" spans="4:4" x14ac:dyDescent="0.2">
      <c r="D1926" s="133"/>
    </row>
    <row r="1927" spans="4:4" x14ac:dyDescent="0.2">
      <c r="D1927" s="133"/>
    </row>
    <row r="1928" spans="4:4" x14ac:dyDescent="0.2">
      <c r="D1928" s="133"/>
    </row>
    <row r="1929" spans="4:4" x14ac:dyDescent="0.2">
      <c r="D1929" s="133"/>
    </row>
    <row r="1930" spans="4:4" x14ac:dyDescent="0.2">
      <c r="D1930" s="133"/>
    </row>
    <row r="1931" spans="4:4" x14ac:dyDescent="0.2">
      <c r="D1931" s="133"/>
    </row>
    <row r="1932" spans="4:4" x14ac:dyDescent="0.2">
      <c r="D1932" s="133"/>
    </row>
    <row r="1933" spans="4:4" x14ac:dyDescent="0.2">
      <c r="D1933" s="133"/>
    </row>
    <row r="1934" spans="4:4" x14ac:dyDescent="0.2">
      <c r="D1934" s="133"/>
    </row>
    <row r="1935" spans="4:4" x14ac:dyDescent="0.2">
      <c r="D1935" s="133"/>
    </row>
    <row r="1936" spans="4:4" x14ac:dyDescent="0.2">
      <c r="D1936" s="133"/>
    </row>
    <row r="1937" spans="4:4" x14ac:dyDescent="0.2">
      <c r="D1937" s="133"/>
    </row>
    <row r="1938" spans="4:4" x14ac:dyDescent="0.2">
      <c r="D1938" s="133"/>
    </row>
    <row r="1939" spans="4:4" x14ac:dyDescent="0.2">
      <c r="D1939" s="133"/>
    </row>
    <row r="1940" spans="4:4" x14ac:dyDescent="0.2">
      <c r="D1940" s="133"/>
    </row>
    <row r="1941" spans="4:4" x14ac:dyDescent="0.2">
      <c r="D1941" s="133"/>
    </row>
    <row r="1942" spans="4:4" x14ac:dyDescent="0.2">
      <c r="D1942" s="133"/>
    </row>
    <row r="1943" spans="4:4" x14ac:dyDescent="0.2">
      <c r="D1943" s="133"/>
    </row>
    <row r="1944" spans="4:4" x14ac:dyDescent="0.2">
      <c r="D1944" s="133"/>
    </row>
    <row r="1945" spans="4:4" x14ac:dyDescent="0.2">
      <c r="D1945" s="133"/>
    </row>
    <row r="1946" spans="4:4" x14ac:dyDescent="0.2">
      <c r="D1946" s="133"/>
    </row>
    <row r="1947" spans="4:4" x14ac:dyDescent="0.2">
      <c r="D1947" s="133"/>
    </row>
    <row r="1948" spans="4:4" x14ac:dyDescent="0.2">
      <c r="D1948" s="133"/>
    </row>
    <row r="1949" spans="4:4" x14ac:dyDescent="0.2">
      <c r="D1949" s="133"/>
    </row>
    <row r="1950" spans="4:4" x14ac:dyDescent="0.2">
      <c r="D1950" s="133"/>
    </row>
    <row r="1951" spans="4:4" x14ac:dyDescent="0.2">
      <c r="D1951" s="133"/>
    </row>
    <row r="1952" spans="4:4" x14ac:dyDescent="0.2">
      <c r="D1952" s="133"/>
    </row>
    <row r="1953" spans="4:4" x14ac:dyDescent="0.2">
      <c r="D1953" s="133"/>
    </row>
    <row r="1954" spans="4:4" x14ac:dyDescent="0.2">
      <c r="D1954" s="133"/>
    </row>
    <row r="1955" spans="4:4" x14ac:dyDescent="0.2">
      <c r="D1955" s="133"/>
    </row>
    <row r="1956" spans="4:4" x14ac:dyDescent="0.2">
      <c r="D1956" s="133"/>
    </row>
    <row r="1957" spans="4:4" x14ac:dyDescent="0.2">
      <c r="D1957" s="133"/>
    </row>
    <row r="1958" spans="4:4" x14ac:dyDescent="0.2">
      <c r="D1958" s="133"/>
    </row>
    <row r="1959" spans="4:4" x14ac:dyDescent="0.2">
      <c r="D1959" s="133"/>
    </row>
    <row r="1960" spans="4:4" x14ac:dyDescent="0.2">
      <c r="D1960" s="133"/>
    </row>
    <row r="1961" spans="4:4" x14ac:dyDescent="0.2">
      <c r="D1961" s="133"/>
    </row>
    <row r="1962" spans="4:4" x14ac:dyDescent="0.2">
      <c r="D1962" s="133"/>
    </row>
    <row r="1963" spans="4:4" x14ac:dyDescent="0.2">
      <c r="D1963" s="133"/>
    </row>
    <row r="1964" spans="4:4" x14ac:dyDescent="0.2">
      <c r="D1964" s="133"/>
    </row>
    <row r="1965" spans="4:4" x14ac:dyDescent="0.2">
      <c r="D1965" s="133"/>
    </row>
    <row r="1966" spans="4:4" x14ac:dyDescent="0.2">
      <c r="D1966" s="133"/>
    </row>
    <row r="1967" spans="4:4" x14ac:dyDescent="0.2">
      <c r="D1967" s="133"/>
    </row>
    <row r="1968" spans="4:4" x14ac:dyDescent="0.2">
      <c r="D1968" s="133"/>
    </row>
    <row r="1969" spans="4:4" x14ac:dyDescent="0.2">
      <c r="D1969" s="133"/>
    </row>
    <row r="1970" spans="4:4" x14ac:dyDescent="0.2">
      <c r="D1970" s="133"/>
    </row>
    <row r="1971" spans="4:4" x14ac:dyDescent="0.2">
      <c r="D1971" s="133"/>
    </row>
    <row r="1972" spans="4:4" x14ac:dyDescent="0.2">
      <c r="D1972" s="133"/>
    </row>
    <row r="1973" spans="4:4" x14ac:dyDescent="0.2">
      <c r="D1973" s="133"/>
    </row>
    <row r="1974" spans="4:4" x14ac:dyDescent="0.2">
      <c r="D1974" s="133"/>
    </row>
    <row r="1975" spans="4:4" x14ac:dyDescent="0.2">
      <c r="D1975" s="133"/>
    </row>
    <row r="1976" spans="4:4" x14ac:dyDescent="0.2">
      <c r="D1976" s="133"/>
    </row>
    <row r="1977" spans="4:4" x14ac:dyDescent="0.2">
      <c r="D1977" s="133"/>
    </row>
    <row r="1978" spans="4:4" x14ac:dyDescent="0.2">
      <c r="D1978" s="133"/>
    </row>
    <row r="1979" spans="4:4" x14ac:dyDescent="0.2">
      <c r="D1979" s="133"/>
    </row>
    <row r="1980" spans="4:4" x14ac:dyDescent="0.2">
      <c r="D1980" s="133"/>
    </row>
    <row r="1981" spans="4:4" x14ac:dyDescent="0.2">
      <c r="D1981" s="133"/>
    </row>
    <row r="1982" spans="4:4" x14ac:dyDescent="0.2">
      <c r="D1982" s="133"/>
    </row>
    <row r="1983" spans="4:4" x14ac:dyDescent="0.2">
      <c r="D1983" s="133"/>
    </row>
    <row r="1984" spans="4:4" x14ac:dyDescent="0.2">
      <c r="D1984" s="133"/>
    </row>
    <row r="1985" spans="4:4" x14ac:dyDescent="0.2">
      <c r="D1985" s="133"/>
    </row>
    <row r="1986" spans="4:4" x14ac:dyDescent="0.2">
      <c r="D1986" s="133"/>
    </row>
    <row r="1987" spans="4:4" x14ac:dyDescent="0.2">
      <c r="D1987" s="133"/>
    </row>
    <row r="1988" spans="4:4" x14ac:dyDescent="0.2">
      <c r="D1988" s="133"/>
    </row>
    <row r="1989" spans="4:4" x14ac:dyDescent="0.2">
      <c r="D1989" s="133"/>
    </row>
    <row r="1990" spans="4:4" x14ac:dyDescent="0.2">
      <c r="D1990" s="133"/>
    </row>
    <row r="1991" spans="4:4" x14ac:dyDescent="0.2">
      <c r="D1991" s="133"/>
    </row>
    <row r="1992" spans="4:4" x14ac:dyDescent="0.2">
      <c r="D1992" s="133"/>
    </row>
    <row r="1993" spans="4:4" x14ac:dyDescent="0.2">
      <c r="D1993" s="133"/>
    </row>
    <row r="1994" spans="4:4" x14ac:dyDescent="0.2">
      <c r="D1994" s="133"/>
    </row>
    <row r="1995" spans="4:4" x14ac:dyDescent="0.2">
      <c r="D1995" s="133"/>
    </row>
    <row r="1996" spans="4:4" x14ac:dyDescent="0.2">
      <c r="D1996" s="133"/>
    </row>
    <row r="1997" spans="4:4" x14ac:dyDescent="0.2">
      <c r="D1997" s="133"/>
    </row>
    <row r="1998" spans="4:4" x14ac:dyDescent="0.2">
      <c r="D1998" s="133"/>
    </row>
    <row r="1999" spans="4:4" x14ac:dyDescent="0.2">
      <c r="D1999" s="133"/>
    </row>
    <row r="2000" spans="4:4" x14ac:dyDescent="0.2">
      <c r="D2000" s="133"/>
    </row>
    <row r="2001" spans="4:4" x14ac:dyDescent="0.2">
      <c r="D2001" s="133"/>
    </row>
    <row r="2002" spans="4:4" x14ac:dyDescent="0.2">
      <c r="D2002" s="133"/>
    </row>
    <row r="2003" spans="4:4" x14ac:dyDescent="0.2">
      <c r="D2003" s="133"/>
    </row>
    <row r="2004" spans="4:4" x14ac:dyDescent="0.2">
      <c r="D2004" s="133"/>
    </row>
    <row r="2005" spans="4:4" x14ac:dyDescent="0.2">
      <c r="D2005" s="133"/>
    </row>
    <row r="2006" spans="4:4" x14ac:dyDescent="0.2">
      <c r="D2006" s="133"/>
    </row>
    <row r="2007" spans="4:4" x14ac:dyDescent="0.2">
      <c r="D2007" s="133"/>
    </row>
    <row r="2008" spans="4:4" x14ac:dyDescent="0.2">
      <c r="D2008" s="133"/>
    </row>
    <row r="2009" spans="4:4" x14ac:dyDescent="0.2">
      <c r="D2009" s="133"/>
    </row>
    <row r="2010" spans="4:4" x14ac:dyDescent="0.2">
      <c r="D2010" s="133"/>
    </row>
    <row r="2011" spans="4:4" x14ac:dyDescent="0.2">
      <c r="D2011" s="133"/>
    </row>
    <row r="2012" spans="4:4" x14ac:dyDescent="0.2">
      <c r="D2012" s="133"/>
    </row>
    <row r="2013" spans="4:4" x14ac:dyDescent="0.2">
      <c r="D2013" s="133"/>
    </row>
    <row r="2014" spans="4:4" x14ac:dyDescent="0.2">
      <c r="D2014" s="133"/>
    </row>
    <row r="2015" spans="4:4" x14ac:dyDescent="0.2">
      <c r="D2015" s="133"/>
    </row>
    <row r="2016" spans="4:4" x14ac:dyDescent="0.2">
      <c r="D2016" s="133"/>
    </row>
    <row r="2017" spans="4:4" x14ac:dyDescent="0.2">
      <c r="D2017" s="133"/>
    </row>
    <row r="2018" spans="4:4" x14ac:dyDescent="0.2">
      <c r="D2018" s="133"/>
    </row>
    <row r="2019" spans="4:4" x14ac:dyDescent="0.2">
      <c r="D2019" s="133"/>
    </row>
    <row r="2020" spans="4:4" x14ac:dyDescent="0.2">
      <c r="D2020" s="133"/>
    </row>
    <row r="2021" spans="4:4" x14ac:dyDescent="0.2">
      <c r="D2021" s="133"/>
    </row>
    <row r="2022" spans="4:4" x14ac:dyDescent="0.2">
      <c r="D2022" s="133"/>
    </row>
    <row r="2023" spans="4:4" x14ac:dyDescent="0.2">
      <c r="D2023" s="133"/>
    </row>
    <row r="2024" spans="4:4" x14ac:dyDescent="0.2">
      <c r="D2024" s="133"/>
    </row>
    <row r="2025" spans="4:4" x14ac:dyDescent="0.2">
      <c r="D2025" s="133"/>
    </row>
    <row r="2026" spans="4:4" x14ac:dyDescent="0.2">
      <c r="D2026" s="133"/>
    </row>
    <row r="2027" spans="4:4" x14ac:dyDescent="0.2">
      <c r="D2027" s="133"/>
    </row>
    <row r="2028" spans="4:4" x14ac:dyDescent="0.2">
      <c r="D2028" s="133"/>
    </row>
    <row r="2029" spans="4:4" x14ac:dyDescent="0.2">
      <c r="D2029" s="133"/>
    </row>
    <row r="2030" spans="4:4" x14ac:dyDescent="0.2">
      <c r="D2030" s="133"/>
    </row>
    <row r="2031" spans="4:4" x14ac:dyDescent="0.2">
      <c r="D2031" s="133"/>
    </row>
    <row r="2032" spans="4:4" x14ac:dyDescent="0.2">
      <c r="D2032" s="133"/>
    </row>
    <row r="2033" spans="4:4" x14ac:dyDescent="0.2">
      <c r="D2033" s="133"/>
    </row>
    <row r="2034" spans="4:4" x14ac:dyDescent="0.2">
      <c r="D2034" s="133"/>
    </row>
    <row r="2035" spans="4:4" x14ac:dyDescent="0.2">
      <c r="D2035" s="133"/>
    </row>
    <row r="2036" spans="4:4" x14ac:dyDescent="0.2">
      <c r="D2036" s="133"/>
    </row>
    <row r="2037" spans="4:4" x14ac:dyDescent="0.2">
      <c r="D2037" s="133"/>
    </row>
    <row r="2038" spans="4:4" x14ac:dyDescent="0.2">
      <c r="D2038" s="133"/>
    </row>
    <row r="2039" spans="4:4" x14ac:dyDescent="0.2">
      <c r="D2039" s="133"/>
    </row>
    <row r="2040" spans="4:4" x14ac:dyDescent="0.2">
      <c r="D2040" s="133"/>
    </row>
    <row r="2041" spans="4:4" x14ac:dyDescent="0.2">
      <c r="D2041" s="133"/>
    </row>
    <row r="2042" spans="4:4" x14ac:dyDescent="0.2">
      <c r="D2042" s="133"/>
    </row>
    <row r="2043" spans="4:4" x14ac:dyDescent="0.2">
      <c r="D2043" s="133"/>
    </row>
    <row r="2044" spans="4:4" x14ac:dyDescent="0.2">
      <c r="D2044" s="133"/>
    </row>
    <row r="2045" spans="4:4" x14ac:dyDescent="0.2">
      <c r="D2045" s="133"/>
    </row>
    <row r="2046" spans="4:4" x14ac:dyDescent="0.2">
      <c r="D2046" s="133"/>
    </row>
    <row r="2047" spans="4:4" x14ac:dyDescent="0.2">
      <c r="D2047" s="133"/>
    </row>
    <row r="2048" spans="4:4" x14ac:dyDescent="0.2">
      <c r="D2048" s="133"/>
    </row>
    <row r="2049" spans="4:4" x14ac:dyDescent="0.2">
      <c r="D2049" s="133"/>
    </row>
    <row r="2050" spans="4:4" x14ac:dyDescent="0.2">
      <c r="D2050" s="133"/>
    </row>
    <row r="2051" spans="4:4" x14ac:dyDescent="0.2">
      <c r="D2051" s="133"/>
    </row>
    <row r="2052" spans="4:4" x14ac:dyDescent="0.2">
      <c r="D2052" s="133"/>
    </row>
    <row r="2053" spans="4:4" x14ac:dyDescent="0.2">
      <c r="D2053" s="133"/>
    </row>
    <row r="2054" spans="4:4" x14ac:dyDescent="0.2">
      <c r="D2054" s="133"/>
    </row>
    <row r="2055" spans="4:4" x14ac:dyDescent="0.2">
      <c r="D2055" s="133"/>
    </row>
    <row r="2056" spans="4:4" x14ac:dyDescent="0.2">
      <c r="D2056" s="133"/>
    </row>
    <row r="2057" spans="4:4" x14ac:dyDescent="0.2">
      <c r="D2057" s="133"/>
    </row>
    <row r="2058" spans="4:4" x14ac:dyDescent="0.2">
      <c r="D2058" s="133"/>
    </row>
    <row r="2059" spans="4:4" x14ac:dyDescent="0.2">
      <c r="D2059" s="133"/>
    </row>
    <row r="2060" spans="4:4" x14ac:dyDescent="0.2">
      <c r="D2060" s="133"/>
    </row>
    <row r="2061" spans="4:4" x14ac:dyDescent="0.2">
      <c r="D2061" s="133"/>
    </row>
    <row r="2062" spans="4:4" x14ac:dyDescent="0.2">
      <c r="D2062" s="133"/>
    </row>
    <row r="2063" spans="4:4" x14ac:dyDescent="0.2">
      <c r="D2063" s="133"/>
    </row>
    <row r="2064" spans="4:4" x14ac:dyDescent="0.2">
      <c r="D2064" s="133"/>
    </row>
    <row r="2065" spans="4:4" x14ac:dyDescent="0.2">
      <c r="D2065" s="133"/>
    </row>
    <row r="2066" spans="4:4" x14ac:dyDescent="0.2">
      <c r="D2066" s="133"/>
    </row>
    <row r="2067" spans="4:4" x14ac:dyDescent="0.2">
      <c r="D2067" s="133"/>
    </row>
    <row r="2068" spans="4:4" x14ac:dyDescent="0.2">
      <c r="D2068" s="133"/>
    </row>
    <row r="2069" spans="4:4" x14ac:dyDescent="0.2">
      <c r="D2069" s="133"/>
    </row>
    <row r="2070" spans="4:4" x14ac:dyDescent="0.2">
      <c r="D2070" s="133"/>
    </row>
    <row r="2071" spans="4:4" x14ac:dyDescent="0.2">
      <c r="D2071" s="133"/>
    </row>
    <row r="2072" spans="4:4" x14ac:dyDescent="0.2">
      <c r="D2072" s="133"/>
    </row>
    <row r="2073" spans="4:4" x14ac:dyDescent="0.2">
      <c r="D2073" s="133"/>
    </row>
    <row r="2074" spans="4:4" x14ac:dyDescent="0.2">
      <c r="D2074" s="133"/>
    </row>
    <row r="2075" spans="4:4" x14ac:dyDescent="0.2">
      <c r="D2075" s="133"/>
    </row>
    <row r="2076" spans="4:4" x14ac:dyDescent="0.2">
      <c r="D2076" s="133"/>
    </row>
    <row r="2077" spans="4:4" x14ac:dyDescent="0.2">
      <c r="D2077" s="133"/>
    </row>
    <row r="2078" spans="4:4" x14ac:dyDescent="0.2">
      <c r="D2078" s="133"/>
    </row>
    <row r="2079" spans="4:4" x14ac:dyDescent="0.2">
      <c r="D2079" s="133"/>
    </row>
    <row r="2080" spans="4:4" x14ac:dyDescent="0.2">
      <c r="D2080" s="133"/>
    </row>
    <row r="2081" spans="4:4" x14ac:dyDescent="0.2">
      <c r="D2081" s="133"/>
    </row>
    <row r="2082" spans="4:4" x14ac:dyDescent="0.2">
      <c r="D2082" s="133"/>
    </row>
    <row r="2083" spans="4:4" x14ac:dyDescent="0.2">
      <c r="D2083" s="133"/>
    </row>
    <row r="2084" spans="4:4" x14ac:dyDescent="0.2">
      <c r="D2084" s="133"/>
    </row>
    <row r="2085" spans="4:4" x14ac:dyDescent="0.2">
      <c r="D2085" s="133"/>
    </row>
    <row r="2086" spans="4:4" x14ac:dyDescent="0.2">
      <c r="D2086" s="133"/>
    </row>
    <row r="2087" spans="4:4" x14ac:dyDescent="0.2">
      <c r="D2087" s="133"/>
    </row>
    <row r="2088" spans="4:4" x14ac:dyDescent="0.2">
      <c r="D2088" s="133"/>
    </row>
    <row r="2089" spans="4:4" x14ac:dyDescent="0.2">
      <c r="D2089" s="133"/>
    </row>
    <row r="2090" spans="4:4" x14ac:dyDescent="0.2">
      <c r="D2090" s="133"/>
    </row>
    <row r="2091" spans="4:4" x14ac:dyDescent="0.2">
      <c r="D2091" s="133"/>
    </row>
    <row r="2092" spans="4:4" x14ac:dyDescent="0.2">
      <c r="D2092" s="133"/>
    </row>
    <row r="2093" spans="4:4" x14ac:dyDescent="0.2">
      <c r="D2093" s="133"/>
    </row>
    <row r="2094" spans="4:4" x14ac:dyDescent="0.2">
      <c r="D2094" s="133"/>
    </row>
    <row r="2095" spans="4:4" x14ac:dyDescent="0.2">
      <c r="D2095" s="133"/>
    </row>
    <row r="2096" spans="4:4" x14ac:dyDescent="0.2">
      <c r="D2096" s="133"/>
    </row>
    <row r="2097" spans="4:4" x14ac:dyDescent="0.2">
      <c r="D2097" s="133"/>
    </row>
    <row r="2098" spans="4:4" x14ac:dyDescent="0.2">
      <c r="D2098" s="133"/>
    </row>
    <row r="2099" spans="4:4" x14ac:dyDescent="0.2">
      <c r="D2099" s="133"/>
    </row>
    <row r="2100" spans="4:4" x14ac:dyDescent="0.2">
      <c r="D2100" s="133"/>
    </row>
    <row r="2101" spans="4:4" x14ac:dyDescent="0.2">
      <c r="D2101" s="133"/>
    </row>
    <row r="2102" spans="4:4" x14ac:dyDescent="0.2">
      <c r="D2102" s="133"/>
    </row>
    <row r="2103" spans="4:4" x14ac:dyDescent="0.2">
      <c r="D2103" s="133"/>
    </row>
    <row r="2104" spans="4:4" x14ac:dyDescent="0.2">
      <c r="D2104" s="133"/>
    </row>
    <row r="2105" spans="4:4" x14ac:dyDescent="0.2">
      <c r="D2105" s="133"/>
    </row>
    <row r="2106" spans="4:4" x14ac:dyDescent="0.2">
      <c r="D2106" s="133"/>
    </row>
    <row r="2107" spans="4:4" x14ac:dyDescent="0.2">
      <c r="D2107" s="133"/>
    </row>
    <row r="2108" spans="4:4" x14ac:dyDescent="0.2">
      <c r="D2108" s="133"/>
    </row>
    <row r="2109" spans="4:4" x14ac:dyDescent="0.2">
      <c r="D2109" s="133"/>
    </row>
    <row r="2110" spans="4:4" x14ac:dyDescent="0.2">
      <c r="D2110" s="133"/>
    </row>
    <row r="2111" spans="4:4" x14ac:dyDescent="0.2">
      <c r="D2111" s="133"/>
    </row>
    <row r="2112" spans="4:4" x14ac:dyDescent="0.2">
      <c r="D2112" s="133"/>
    </row>
    <row r="2113" spans="4:4" x14ac:dyDescent="0.2">
      <c r="D2113" s="133"/>
    </row>
    <row r="2114" spans="4:4" x14ac:dyDescent="0.2">
      <c r="D2114" s="133"/>
    </row>
    <row r="2115" spans="4:4" x14ac:dyDescent="0.2">
      <c r="D2115" s="133"/>
    </row>
    <row r="2116" spans="4:4" x14ac:dyDescent="0.2">
      <c r="D2116" s="133"/>
    </row>
    <row r="2117" spans="4:4" x14ac:dyDescent="0.2">
      <c r="D2117" s="133"/>
    </row>
    <row r="2118" spans="4:4" x14ac:dyDescent="0.2">
      <c r="D2118" s="133"/>
    </row>
    <row r="2119" spans="4:4" x14ac:dyDescent="0.2">
      <c r="D2119" s="133"/>
    </row>
    <row r="2120" spans="4:4" x14ac:dyDescent="0.2">
      <c r="D2120" s="133"/>
    </row>
    <row r="2121" spans="4:4" x14ac:dyDescent="0.2">
      <c r="D2121" s="133"/>
    </row>
    <row r="2122" spans="4:4" x14ac:dyDescent="0.2">
      <c r="D2122" s="133"/>
    </row>
    <row r="2123" spans="4:4" x14ac:dyDescent="0.2">
      <c r="D2123" s="133"/>
    </row>
    <row r="2124" spans="4:4" x14ac:dyDescent="0.2">
      <c r="D2124" s="133"/>
    </row>
    <row r="2125" spans="4:4" x14ac:dyDescent="0.2">
      <c r="D2125" s="133"/>
    </row>
    <row r="2126" spans="4:4" x14ac:dyDescent="0.2">
      <c r="D2126" s="133"/>
    </row>
    <row r="2127" spans="4:4" x14ac:dyDescent="0.2">
      <c r="D2127" s="133"/>
    </row>
    <row r="2128" spans="4:4" x14ac:dyDescent="0.2">
      <c r="D2128" s="133"/>
    </row>
    <row r="2129" spans="4:4" x14ac:dyDescent="0.2">
      <c r="D2129" s="133"/>
    </row>
    <row r="2130" spans="4:4" x14ac:dyDescent="0.2">
      <c r="D2130" s="133"/>
    </row>
    <row r="2131" spans="4:4" x14ac:dyDescent="0.2">
      <c r="D2131" s="133"/>
    </row>
    <row r="2132" spans="4:4" x14ac:dyDescent="0.2">
      <c r="D2132" s="133"/>
    </row>
    <row r="2133" spans="4:4" x14ac:dyDescent="0.2">
      <c r="D2133" s="133"/>
    </row>
    <row r="2134" spans="4:4" x14ac:dyDescent="0.2">
      <c r="D2134" s="133"/>
    </row>
    <row r="2135" spans="4:4" x14ac:dyDescent="0.2">
      <c r="D2135" s="133"/>
    </row>
    <row r="2136" spans="4:4" x14ac:dyDescent="0.2">
      <c r="D2136" s="133"/>
    </row>
    <row r="2137" spans="4:4" x14ac:dyDescent="0.2">
      <c r="D2137" s="133"/>
    </row>
    <row r="2138" spans="4:4" x14ac:dyDescent="0.2">
      <c r="D2138" s="133"/>
    </row>
    <row r="2139" spans="4:4" x14ac:dyDescent="0.2">
      <c r="D2139" s="133"/>
    </row>
    <row r="2140" spans="4:4" x14ac:dyDescent="0.2">
      <c r="D2140" s="133"/>
    </row>
    <row r="2141" spans="4:4" x14ac:dyDescent="0.2">
      <c r="D2141" s="133"/>
    </row>
    <row r="2142" spans="4:4" x14ac:dyDescent="0.2">
      <c r="D2142" s="133"/>
    </row>
    <row r="2143" spans="4:4" x14ac:dyDescent="0.2">
      <c r="D2143" s="133"/>
    </row>
    <row r="2144" spans="4:4" x14ac:dyDescent="0.2">
      <c r="D2144" s="133"/>
    </row>
    <row r="2145" spans="4:4" x14ac:dyDescent="0.2">
      <c r="D2145" s="133"/>
    </row>
    <row r="2146" spans="4:4" x14ac:dyDescent="0.2">
      <c r="D2146" s="133"/>
    </row>
    <row r="2147" spans="4:4" x14ac:dyDescent="0.2">
      <c r="D2147" s="133"/>
    </row>
    <row r="2148" spans="4:4" x14ac:dyDescent="0.2">
      <c r="D2148" s="133"/>
    </row>
    <row r="2149" spans="4:4" x14ac:dyDescent="0.2">
      <c r="D2149" s="133"/>
    </row>
    <row r="2150" spans="4:4" x14ac:dyDescent="0.2">
      <c r="D2150" s="133"/>
    </row>
    <row r="2151" spans="4:4" x14ac:dyDescent="0.2">
      <c r="D2151" s="133"/>
    </row>
    <row r="2152" spans="4:4" x14ac:dyDescent="0.2">
      <c r="D2152" s="133"/>
    </row>
    <row r="2153" spans="4:4" x14ac:dyDescent="0.2">
      <c r="D2153" s="133"/>
    </row>
    <row r="2154" spans="4:4" x14ac:dyDescent="0.2">
      <c r="D2154" s="133"/>
    </row>
    <row r="2155" spans="4:4" x14ac:dyDescent="0.2">
      <c r="D2155" s="133"/>
    </row>
    <row r="2156" spans="4:4" x14ac:dyDescent="0.2">
      <c r="D2156" s="133"/>
    </row>
    <row r="2157" spans="4:4" x14ac:dyDescent="0.2">
      <c r="D2157" s="133"/>
    </row>
    <row r="2158" spans="4:4" x14ac:dyDescent="0.2">
      <c r="D2158" s="133"/>
    </row>
    <row r="2159" spans="4:4" x14ac:dyDescent="0.2">
      <c r="D2159" s="133"/>
    </row>
    <row r="2160" spans="4:4" x14ac:dyDescent="0.2">
      <c r="D2160" s="133"/>
    </row>
    <row r="2161" spans="4:4" x14ac:dyDescent="0.2">
      <c r="D2161" s="133"/>
    </row>
    <row r="2162" spans="4:4" x14ac:dyDescent="0.2">
      <c r="D2162" s="133"/>
    </row>
    <row r="2163" spans="4:4" x14ac:dyDescent="0.2">
      <c r="D2163" s="133"/>
    </row>
    <row r="2164" spans="4:4" x14ac:dyDescent="0.2">
      <c r="D2164" s="133"/>
    </row>
    <row r="2165" spans="4:4" x14ac:dyDescent="0.2">
      <c r="D2165" s="133"/>
    </row>
    <row r="2166" spans="4:4" x14ac:dyDescent="0.2">
      <c r="D2166" s="133"/>
    </row>
    <row r="2167" spans="4:4" x14ac:dyDescent="0.2">
      <c r="D2167" s="133"/>
    </row>
    <row r="2168" spans="4:4" x14ac:dyDescent="0.2">
      <c r="D2168" s="133"/>
    </row>
    <row r="2169" spans="4:4" x14ac:dyDescent="0.2">
      <c r="D2169" s="133"/>
    </row>
    <row r="2170" spans="4:4" x14ac:dyDescent="0.2">
      <c r="D2170" s="133"/>
    </row>
    <row r="2171" spans="4:4" x14ac:dyDescent="0.2">
      <c r="D2171" s="133"/>
    </row>
    <row r="2172" spans="4:4" x14ac:dyDescent="0.2">
      <c r="D2172" s="133"/>
    </row>
    <row r="2173" spans="4:4" x14ac:dyDescent="0.2">
      <c r="D2173" s="133"/>
    </row>
    <row r="2174" spans="4:4" x14ac:dyDescent="0.2">
      <c r="D2174" s="133"/>
    </row>
    <row r="2175" spans="4:4" x14ac:dyDescent="0.2">
      <c r="D2175" s="133"/>
    </row>
    <row r="2176" spans="4:4" x14ac:dyDescent="0.2">
      <c r="D2176" s="133"/>
    </row>
    <row r="2177" spans="4:4" x14ac:dyDescent="0.2">
      <c r="D2177" s="133"/>
    </row>
    <row r="2178" spans="4:4" x14ac:dyDescent="0.2">
      <c r="D2178" s="133"/>
    </row>
    <row r="2179" spans="4:4" x14ac:dyDescent="0.2">
      <c r="D2179" s="133"/>
    </row>
    <row r="2180" spans="4:4" x14ac:dyDescent="0.2">
      <c r="D2180" s="133"/>
    </row>
    <row r="2181" spans="4:4" x14ac:dyDescent="0.2">
      <c r="D2181" s="133"/>
    </row>
    <row r="2182" spans="4:4" x14ac:dyDescent="0.2">
      <c r="D2182" s="133"/>
    </row>
    <row r="2183" spans="4:4" x14ac:dyDescent="0.2">
      <c r="D2183" s="133"/>
    </row>
    <row r="2184" spans="4:4" x14ac:dyDescent="0.2">
      <c r="D2184" s="133"/>
    </row>
    <row r="2185" spans="4:4" x14ac:dyDescent="0.2">
      <c r="D2185" s="133"/>
    </row>
    <row r="2186" spans="4:4" x14ac:dyDescent="0.2">
      <c r="D2186" s="133"/>
    </row>
    <row r="2187" spans="4:4" x14ac:dyDescent="0.2">
      <c r="D2187" s="133"/>
    </row>
    <row r="2188" spans="4:4" x14ac:dyDescent="0.2">
      <c r="D2188" s="133"/>
    </row>
    <row r="2189" spans="4:4" x14ac:dyDescent="0.2">
      <c r="D2189" s="133"/>
    </row>
    <row r="2190" spans="4:4" x14ac:dyDescent="0.2">
      <c r="D2190" s="133"/>
    </row>
    <row r="2191" spans="4:4" x14ac:dyDescent="0.2">
      <c r="D2191" s="133"/>
    </row>
    <row r="2192" spans="4:4" x14ac:dyDescent="0.2">
      <c r="D2192" s="133"/>
    </row>
    <row r="2193" spans="4:4" x14ac:dyDescent="0.2">
      <c r="D2193" s="133"/>
    </row>
    <row r="2194" spans="4:4" x14ac:dyDescent="0.2">
      <c r="D2194" s="133"/>
    </row>
    <row r="2195" spans="4:4" x14ac:dyDescent="0.2">
      <c r="D2195" s="133"/>
    </row>
    <row r="2196" spans="4:4" x14ac:dyDescent="0.2">
      <c r="D2196" s="133"/>
    </row>
    <row r="2197" spans="4:4" x14ac:dyDescent="0.2">
      <c r="D2197" s="133"/>
    </row>
    <row r="2198" spans="4:4" x14ac:dyDescent="0.2">
      <c r="D2198" s="133"/>
    </row>
    <row r="2199" spans="4:4" x14ac:dyDescent="0.2">
      <c r="D2199" s="133"/>
    </row>
    <row r="2200" spans="4:4" x14ac:dyDescent="0.2">
      <c r="D2200" s="133"/>
    </row>
    <row r="2201" spans="4:4" x14ac:dyDescent="0.2">
      <c r="D2201" s="133"/>
    </row>
    <row r="2202" spans="4:4" x14ac:dyDescent="0.2">
      <c r="D2202" s="133"/>
    </row>
    <row r="2203" spans="4:4" x14ac:dyDescent="0.2">
      <c r="D2203" s="133"/>
    </row>
    <row r="2204" spans="4:4" x14ac:dyDescent="0.2">
      <c r="D2204" s="133"/>
    </row>
    <row r="2205" spans="4:4" x14ac:dyDescent="0.2">
      <c r="D2205" s="133"/>
    </row>
    <row r="2206" spans="4:4" x14ac:dyDescent="0.2">
      <c r="D2206" s="133"/>
    </row>
    <row r="2207" spans="4:4" x14ac:dyDescent="0.2">
      <c r="D2207" s="133"/>
    </row>
    <row r="2208" spans="4:4" x14ac:dyDescent="0.2">
      <c r="D2208" s="133"/>
    </row>
    <row r="2209" spans="4:4" x14ac:dyDescent="0.2">
      <c r="D2209" s="133"/>
    </row>
    <row r="2210" spans="4:4" x14ac:dyDescent="0.2">
      <c r="D2210" s="133"/>
    </row>
    <row r="2211" spans="4:4" x14ac:dyDescent="0.2">
      <c r="D2211" s="133"/>
    </row>
    <row r="2212" spans="4:4" x14ac:dyDescent="0.2">
      <c r="D2212" s="133"/>
    </row>
    <row r="2213" spans="4:4" x14ac:dyDescent="0.2">
      <c r="D2213" s="133"/>
    </row>
    <row r="2214" spans="4:4" x14ac:dyDescent="0.2">
      <c r="D2214" s="133"/>
    </row>
    <row r="2215" spans="4:4" x14ac:dyDescent="0.2">
      <c r="D2215" s="133"/>
    </row>
    <row r="2216" spans="4:4" x14ac:dyDescent="0.2">
      <c r="D2216" s="133"/>
    </row>
    <row r="2217" spans="4:4" x14ac:dyDescent="0.2">
      <c r="D2217" s="133"/>
    </row>
    <row r="2218" spans="4:4" x14ac:dyDescent="0.2">
      <c r="D2218" s="133"/>
    </row>
    <row r="2219" spans="4:4" x14ac:dyDescent="0.2">
      <c r="D2219" s="133"/>
    </row>
    <row r="2220" spans="4:4" x14ac:dyDescent="0.2">
      <c r="D2220" s="133"/>
    </row>
    <row r="2221" spans="4:4" x14ac:dyDescent="0.2">
      <c r="D2221" s="133"/>
    </row>
    <row r="2222" spans="4:4" x14ac:dyDescent="0.2">
      <c r="D2222" s="133"/>
    </row>
    <row r="2223" spans="4:4" x14ac:dyDescent="0.2">
      <c r="D2223" s="133"/>
    </row>
    <row r="2224" spans="4:4" x14ac:dyDescent="0.2">
      <c r="D2224" s="133"/>
    </row>
    <row r="2225" spans="4:4" x14ac:dyDescent="0.2">
      <c r="D2225" s="133"/>
    </row>
    <row r="2226" spans="4:4" x14ac:dyDescent="0.2">
      <c r="D2226" s="133"/>
    </row>
    <row r="2227" spans="4:4" x14ac:dyDescent="0.2">
      <c r="D2227" s="133"/>
    </row>
    <row r="2228" spans="4:4" x14ac:dyDescent="0.2">
      <c r="D2228" s="133"/>
    </row>
    <row r="2229" spans="4:4" x14ac:dyDescent="0.2">
      <c r="D2229" s="133"/>
    </row>
    <row r="2230" spans="4:4" x14ac:dyDescent="0.2">
      <c r="D2230" s="133"/>
    </row>
    <row r="2231" spans="4:4" x14ac:dyDescent="0.2">
      <c r="D2231" s="133"/>
    </row>
    <row r="2232" spans="4:4" x14ac:dyDescent="0.2">
      <c r="D2232" s="133"/>
    </row>
    <row r="2233" spans="4:4" x14ac:dyDescent="0.2">
      <c r="D2233" s="133"/>
    </row>
    <row r="2234" spans="4:4" x14ac:dyDescent="0.2">
      <c r="D2234" s="133"/>
    </row>
    <row r="2235" spans="4:4" x14ac:dyDescent="0.2">
      <c r="D2235" s="133"/>
    </row>
    <row r="2236" spans="4:4" x14ac:dyDescent="0.2">
      <c r="D2236" s="133"/>
    </row>
    <row r="2237" spans="4:4" x14ac:dyDescent="0.2">
      <c r="D2237" s="133"/>
    </row>
    <row r="2238" spans="4:4" x14ac:dyDescent="0.2">
      <c r="D2238" s="133"/>
    </row>
    <row r="2239" spans="4:4" x14ac:dyDescent="0.2">
      <c r="D2239" s="133"/>
    </row>
    <row r="2240" spans="4:4" x14ac:dyDescent="0.2">
      <c r="D2240" s="133"/>
    </row>
    <row r="2241" spans="4:4" x14ac:dyDescent="0.2">
      <c r="D2241" s="133"/>
    </row>
    <row r="2242" spans="4:4" x14ac:dyDescent="0.2">
      <c r="D2242" s="133"/>
    </row>
    <row r="2243" spans="4:4" x14ac:dyDescent="0.2">
      <c r="D2243" s="133"/>
    </row>
    <row r="2244" spans="4:4" x14ac:dyDescent="0.2">
      <c r="D2244" s="133"/>
    </row>
    <row r="2245" spans="4:4" x14ac:dyDescent="0.2">
      <c r="D2245" s="133"/>
    </row>
    <row r="2246" spans="4:4" x14ac:dyDescent="0.2">
      <c r="D2246" s="133"/>
    </row>
    <row r="2247" spans="4:4" x14ac:dyDescent="0.2">
      <c r="D2247" s="133"/>
    </row>
    <row r="2248" spans="4:4" x14ac:dyDescent="0.2">
      <c r="D2248" s="133"/>
    </row>
    <row r="2249" spans="4:4" x14ac:dyDescent="0.2">
      <c r="D2249" s="133"/>
    </row>
    <row r="2250" spans="4:4" x14ac:dyDescent="0.2">
      <c r="D2250" s="133"/>
    </row>
    <row r="2251" spans="4:4" x14ac:dyDescent="0.2">
      <c r="D2251" s="133"/>
    </row>
    <row r="2252" spans="4:4" x14ac:dyDescent="0.2">
      <c r="D2252" s="133"/>
    </row>
    <row r="2253" spans="4:4" x14ac:dyDescent="0.2">
      <c r="D2253" s="133"/>
    </row>
    <row r="2254" spans="4:4" x14ac:dyDescent="0.2">
      <c r="D2254" s="133"/>
    </row>
    <row r="2255" spans="4:4" x14ac:dyDescent="0.2">
      <c r="D2255" s="133"/>
    </row>
    <row r="2256" spans="4:4" x14ac:dyDescent="0.2">
      <c r="D2256" s="133"/>
    </row>
    <row r="2257" spans="4:4" x14ac:dyDescent="0.2">
      <c r="D2257" s="133"/>
    </row>
    <row r="2258" spans="4:4" x14ac:dyDescent="0.2">
      <c r="D2258" s="133"/>
    </row>
    <row r="2259" spans="4:4" x14ac:dyDescent="0.2">
      <c r="D2259" s="133"/>
    </row>
    <row r="2260" spans="4:4" x14ac:dyDescent="0.2">
      <c r="D2260" s="133"/>
    </row>
    <row r="2261" spans="4:4" x14ac:dyDescent="0.2">
      <c r="D2261" s="133"/>
    </row>
    <row r="2262" spans="4:4" x14ac:dyDescent="0.2">
      <c r="D2262" s="133"/>
    </row>
    <row r="2263" spans="4:4" x14ac:dyDescent="0.2">
      <c r="D2263" s="133"/>
    </row>
    <row r="2264" spans="4:4" x14ac:dyDescent="0.2">
      <c r="D2264" s="133"/>
    </row>
    <row r="2265" spans="4:4" x14ac:dyDescent="0.2">
      <c r="D2265" s="133"/>
    </row>
    <row r="2266" spans="4:4" x14ac:dyDescent="0.2">
      <c r="D2266" s="133"/>
    </row>
    <row r="2267" spans="4:4" x14ac:dyDescent="0.2">
      <c r="D2267" s="133"/>
    </row>
    <row r="2268" spans="4:4" x14ac:dyDescent="0.2">
      <c r="D2268" s="133"/>
    </row>
    <row r="2269" spans="4:4" x14ac:dyDescent="0.2">
      <c r="D2269" s="133"/>
    </row>
    <row r="2270" spans="4:4" x14ac:dyDescent="0.2">
      <c r="D2270" s="133"/>
    </row>
    <row r="2271" spans="4:4" x14ac:dyDescent="0.2">
      <c r="D2271" s="133"/>
    </row>
    <row r="2272" spans="4:4" x14ac:dyDescent="0.2">
      <c r="D2272" s="133"/>
    </row>
    <row r="2273" spans="4:4" x14ac:dyDescent="0.2">
      <c r="D2273" s="133"/>
    </row>
    <row r="2274" spans="4:4" x14ac:dyDescent="0.2">
      <c r="D2274" s="133"/>
    </row>
    <row r="2275" spans="4:4" x14ac:dyDescent="0.2">
      <c r="D2275" s="133"/>
    </row>
    <row r="2276" spans="4:4" x14ac:dyDescent="0.2">
      <c r="D2276" s="133"/>
    </row>
    <row r="2277" spans="4:4" x14ac:dyDescent="0.2">
      <c r="D2277" s="133"/>
    </row>
    <row r="2278" spans="4:4" x14ac:dyDescent="0.2">
      <c r="D2278" s="133"/>
    </row>
    <row r="2279" spans="4:4" x14ac:dyDescent="0.2">
      <c r="D2279" s="133"/>
    </row>
    <row r="2280" spans="4:4" x14ac:dyDescent="0.2">
      <c r="D2280" s="133"/>
    </row>
    <row r="2281" spans="4:4" x14ac:dyDescent="0.2">
      <c r="D2281" s="133"/>
    </row>
    <row r="2282" spans="4:4" x14ac:dyDescent="0.2">
      <c r="D2282" s="133"/>
    </row>
    <row r="2283" spans="4:4" x14ac:dyDescent="0.2">
      <c r="D2283" s="133"/>
    </row>
    <row r="2284" spans="4:4" x14ac:dyDescent="0.2">
      <c r="D2284" s="133"/>
    </row>
    <row r="2285" spans="4:4" x14ac:dyDescent="0.2">
      <c r="D2285" s="133"/>
    </row>
    <row r="2286" spans="4:4" x14ac:dyDescent="0.2">
      <c r="D2286" s="133"/>
    </row>
    <row r="2287" spans="4:4" x14ac:dyDescent="0.2">
      <c r="D2287" s="133"/>
    </row>
    <row r="2288" spans="4:4" x14ac:dyDescent="0.2">
      <c r="D2288" s="133"/>
    </row>
    <row r="2289" spans="4:4" x14ac:dyDescent="0.2">
      <c r="D2289" s="133"/>
    </row>
    <row r="2290" spans="4:4" x14ac:dyDescent="0.2">
      <c r="D2290" s="133"/>
    </row>
    <row r="2291" spans="4:4" x14ac:dyDescent="0.2">
      <c r="D2291" s="133"/>
    </row>
    <row r="2292" spans="4:4" x14ac:dyDescent="0.2">
      <c r="D2292" s="133"/>
    </row>
    <row r="2293" spans="4:4" x14ac:dyDescent="0.2">
      <c r="D2293" s="133"/>
    </row>
    <row r="2294" spans="4:4" x14ac:dyDescent="0.2">
      <c r="D2294" s="133"/>
    </row>
    <row r="2295" spans="4:4" x14ac:dyDescent="0.2">
      <c r="D2295" s="133"/>
    </row>
    <row r="2296" spans="4:4" x14ac:dyDescent="0.2">
      <c r="D2296" s="133"/>
    </row>
    <row r="2297" spans="4:4" x14ac:dyDescent="0.2">
      <c r="D2297" s="133"/>
    </row>
    <row r="2298" spans="4:4" x14ac:dyDescent="0.2">
      <c r="D2298" s="133"/>
    </row>
    <row r="2299" spans="4:4" x14ac:dyDescent="0.2">
      <c r="D2299" s="133"/>
    </row>
    <row r="2300" spans="4:4" x14ac:dyDescent="0.2">
      <c r="D2300" s="133"/>
    </row>
    <row r="2301" spans="4:4" x14ac:dyDescent="0.2">
      <c r="D2301" s="133"/>
    </row>
    <row r="2302" spans="4:4" x14ac:dyDescent="0.2">
      <c r="D2302" s="133"/>
    </row>
    <row r="2303" spans="4:4" x14ac:dyDescent="0.2">
      <c r="D2303" s="133"/>
    </row>
    <row r="2304" spans="4:4" x14ac:dyDescent="0.2">
      <c r="D2304" s="133"/>
    </row>
    <row r="2305" spans="4:4" x14ac:dyDescent="0.2">
      <c r="D2305" s="133"/>
    </row>
    <row r="2306" spans="4:4" x14ac:dyDescent="0.2">
      <c r="D2306" s="133"/>
    </row>
    <row r="2307" spans="4:4" x14ac:dyDescent="0.2">
      <c r="D2307" s="133"/>
    </row>
    <row r="2308" spans="4:4" x14ac:dyDescent="0.2">
      <c r="D2308" s="133"/>
    </row>
    <row r="2309" spans="4:4" x14ac:dyDescent="0.2">
      <c r="D2309" s="133"/>
    </row>
    <row r="2310" spans="4:4" x14ac:dyDescent="0.2">
      <c r="D2310" s="133"/>
    </row>
    <row r="2311" spans="4:4" x14ac:dyDescent="0.2">
      <c r="D2311" s="133"/>
    </row>
    <row r="2312" spans="4:4" x14ac:dyDescent="0.2">
      <c r="D2312" s="133"/>
    </row>
    <row r="2313" spans="4:4" x14ac:dyDescent="0.2">
      <c r="D2313" s="133"/>
    </row>
    <row r="2314" spans="4:4" x14ac:dyDescent="0.2">
      <c r="D2314" s="133"/>
    </row>
    <row r="2315" spans="4:4" x14ac:dyDescent="0.2">
      <c r="D2315" s="133"/>
    </row>
    <row r="2316" spans="4:4" x14ac:dyDescent="0.2">
      <c r="D2316" s="133"/>
    </row>
    <row r="2317" spans="4:4" x14ac:dyDescent="0.2">
      <c r="D2317" s="133"/>
    </row>
    <row r="2318" spans="4:4" x14ac:dyDescent="0.2">
      <c r="D2318" s="133"/>
    </row>
    <row r="2319" spans="4:4" x14ac:dyDescent="0.2">
      <c r="D2319" s="133"/>
    </row>
    <row r="2320" spans="4:4" x14ac:dyDescent="0.2">
      <c r="D2320" s="133"/>
    </row>
    <row r="2321" spans="4:4" x14ac:dyDescent="0.2">
      <c r="D2321" s="133"/>
    </row>
    <row r="2322" spans="4:4" x14ac:dyDescent="0.2">
      <c r="D2322" s="133"/>
    </row>
    <row r="2323" spans="4:4" x14ac:dyDescent="0.2">
      <c r="D2323" s="133"/>
    </row>
    <row r="2324" spans="4:4" x14ac:dyDescent="0.2">
      <c r="D2324" s="133"/>
    </row>
    <row r="2325" spans="4:4" x14ac:dyDescent="0.2">
      <c r="D2325" s="133"/>
    </row>
    <row r="2326" spans="4:4" x14ac:dyDescent="0.2">
      <c r="D2326" s="133"/>
    </row>
    <row r="2327" spans="4:4" x14ac:dyDescent="0.2">
      <c r="D2327" s="133"/>
    </row>
    <row r="2328" spans="4:4" x14ac:dyDescent="0.2">
      <c r="D2328" s="133"/>
    </row>
    <row r="2329" spans="4:4" x14ac:dyDescent="0.2">
      <c r="D2329" s="133"/>
    </row>
    <row r="2330" spans="4:4" x14ac:dyDescent="0.2">
      <c r="D2330" s="133"/>
    </row>
    <row r="2331" spans="4:4" x14ac:dyDescent="0.2">
      <c r="D2331" s="133"/>
    </row>
    <row r="2332" spans="4:4" x14ac:dyDescent="0.2">
      <c r="D2332" s="133"/>
    </row>
    <row r="2333" spans="4:4" x14ac:dyDescent="0.2">
      <c r="D2333" s="133"/>
    </row>
    <row r="2334" spans="4:4" x14ac:dyDescent="0.2">
      <c r="D2334" s="133"/>
    </row>
    <row r="2335" spans="4:4" x14ac:dyDescent="0.2">
      <c r="D2335" s="133"/>
    </row>
    <row r="2336" spans="4:4" x14ac:dyDescent="0.2">
      <c r="D2336" s="133"/>
    </row>
    <row r="2337" spans="4:4" x14ac:dyDescent="0.2">
      <c r="D2337" s="133"/>
    </row>
    <row r="2338" spans="4:4" x14ac:dyDescent="0.2">
      <c r="D2338" s="133"/>
    </row>
    <row r="2339" spans="4:4" x14ac:dyDescent="0.2">
      <c r="D2339" s="133"/>
    </row>
    <row r="2340" spans="4:4" x14ac:dyDescent="0.2">
      <c r="D2340" s="133"/>
    </row>
    <row r="2341" spans="4:4" x14ac:dyDescent="0.2">
      <c r="D2341" s="133"/>
    </row>
    <row r="2342" spans="4:4" x14ac:dyDescent="0.2">
      <c r="D2342" s="133"/>
    </row>
    <row r="2343" spans="4:4" x14ac:dyDescent="0.2">
      <c r="D2343" s="133"/>
    </row>
    <row r="2344" spans="4:4" x14ac:dyDescent="0.2">
      <c r="D2344" s="133"/>
    </row>
    <row r="2345" spans="4:4" x14ac:dyDescent="0.2">
      <c r="D2345" s="133"/>
    </row>
    <row r="2346" spans="4:4" x14ac:dyDescent="0.2">
      <c r="D2346" s="133"/>
    </row>
    <row r="2347" spans="4:4" x14ac:dyDescent="0.2">
      <c r="D2347" s="133"/>
    </row>
    <row r="2348" spans="4:4" x14ac:dyDescent="0.2">
      <c r="D2348" s="133"/>
    </row>
    <row r="2349" spans="4:4" x14ac:dyDescent="0.2">
      <c r="D2349" s="133"/>
    </row>
    <row r="2350" spans="4:4" x14ac:dyDescent="0.2">
      <c r="D2350" s="133"/>
    </row>
    <row r="2351" spans="4:4" x14ac:dyDescent="0.2">
      <c r="D2351" s="133"/>
    </row>
    <row r="2352" spans="4:4" x14ac:dyDescent="0.2">
      <c r="D2352" s="133"/>
    </row>
    <row r="2353" spans="4:4" x14ac:dyDescent="0.2">
      <c r="D2353" s="133"/>
    </row>
    <row r="2354" spans="4:4" x14ac:dyDescent="0.2">
      <c r="D2354" s="133"/>
    </row>
    <row r="2355" spans="4:4" x14ac:dyDescent="0.2">
      <c r="D2355" s="133"/>
    </row>
    <row r="2356" spans="4:4" x14ac:dyDescent="0.2">
      <c r="D2356" s="133"/>
    </row>
    <row r="2357" spans="4:4" x14ac:dyDescent="0.2">
      <c r="D2357" s="133"/>
    </row>
    <row r="2358" spans="4:4" x14ac:dyDescent="0.2">
      <c r="D2358" s="133"/>
    </row>
    <row r="2359" spans="4:4" x14ac:dyDescent="0.2">
      <c r="D2359" s="133"/>
    </row>
    <row r="2360" spans="4:4" x14ac:dyDescent="0.2">
      <c r="D2360" s="133"/>
    </row>
    <row r="2361" spans="4:4" x14ac:dyDescent="0.2">
      <c r="D2361" s="133"/>
    </row>
    <row r="2362" spans="4:4" x14ac:dyDescent="0.2">
      <c r="D2362" s="133"/>
    </row>
    <row r="2363" spans="4:4" x14ac:dyDescent="0.2">
      <c r="D2363" s="133"/>
    </row>
    <row r="2364" spans="4:4" x14ac:dyDescent="0.2">
      <c r="D2364" s="133"/>
    </row>
    <row r="2365" spans="4:4" x14ac:dyDescent="0.2">
      <c r="D2365" s="133"/>
    </row>
    <row r="2366" spans="4:4" x14ac:dyDescent="0.2">
      <c r="D2366" s="133"/>
    </row>
    <row r="2367" spans="4:4" x14ac:dyDescent="0.2">
      <c r="D2367" s="133"/>
    </row>
    <row r="2368" spans="4:4" x14ac:dyDescent="0.2">
      <c r="D2368" s="133"/>
    </row>
    <row r="2369" spans="4:4" x14ac:dyDescent="0.2">
      <c r="D2369" s="133"/>
    </row>
    <row r="2370" spans="4:4" x14ac:dyDescent="0.2">
      <c r="D2370" s="133"/>
    </row>
    <row r="2371" spans="4:4" x14ac:dyDescent="0.2">
      <c r="D2371" s="133"/>
    </row>
    <row r="2372" spans="4:4" x14ac:dyDescent="0.2">
      <c r="D2372" s="133"/>
    </row>
    <row r="2373" spans="4:4" x14ac:dyDescent="0.2">
      <c r="D2373" s="133"/>
    </row>
    <row r="2374" spans="4:4" x14ac:dyDescent="0.2">
      <c r="D2374" s="133"/>
    </row>
    <row r="2375" spans="4:4" x14ac:dyDescent="0.2">
      <c r="D2375" s="133"/>
    </row>
    <row r="2376" spans="4:4" x14ac:dyDescent="0.2">
      <c r="D2376" s="133"/>
    </row>
    <row r="2377" spans="4:4" x14ac:dyDescent="0.2">
      <c r="D2377" s="133"/>
    </row>
    <row r="2378" spans="4:4" x14ac:dyDescent="0.2">
      <c r="D2378" s="133"/>
    </row>
    <row r="2379" spans="4:4" x14ac:dyDescent="0.2">
      <c r="D2379" s="133"/>
    </row>
    <row r="2380" spans="4:4" x14ac:dyDescent="0.2">
      <c r="D2380" s="133"/>
    </row>
    <row r="2381" spans="4:4" x14ac:dyDescent="0.2">
      <c r="D2381" s="133"/>
    </row>
    <row r="2382" spans="4:4" x14ac:dyDescent="0.2">
      <c r="D2382" s="133"/>
    </row>
    <row r="2383" spans="4:4" x14ac:dyDescent="0.2">
      <c r="D2383" s="133"/>
    </row>
    <row r="2384" spans="4:4" x14ac:dyDescent="0.2">
      <c r="D2384" s="133"/>
    </row>
    <row r="2385" spans="4:4" x14ac:dyDescent="0.2">
      <c r="D2385" s="133"/>
    </row>
    <row r="2386" spans="4:4" x14ac:dyDescent="0.2">
      <c r="D2386" s="133"/>
    </row>
    <row r="2387" spans="4:4" x14ac:dyDescent="0.2">
      <c r="D2387" s="133"/>
    </row>
    <row r="2388" spans="4:4" x14ac:dyDescent="0.2">
      <c r="D2388" s="133"/>
    </row>
    <row r="2389" spans="4:4" x14ac:dyDescent="0.2">
      <c r="D2389" s="133"/>
    </row>
    <row r="2390" spans="4:4" x14ac:dyDescent="0.2">
      <c r="D2390" s="133"/>
    </row>
    <row r="2391" spans="4:4" x14ac:dyDescent="0.2">
      <c r="D2391" s="133"/>
    </row>
    <row r="2392" spans="4:4" x14ac:dyDescent="0.2">
      <c r="D2392" s="133"/>
    </row>
    <row r="2393" spans="4:4" x14ac:dyDescent="0.2">
      <c r="D2393" s="133"/>
    </row>
    <row r="2394" spans="4:4" x14ac:dyDescent="0.2">
      <c r="D2394" s="133"/>
    </row>
    <row r="2395" spans="4:4" x14ac:dyDescent="0.2">
      <c r="D2395" s="133"/>
    </row>
    <row r="2396" spans="4:4" x14ac:dyDescent="0.2">
      <c r="D2396" s="133"/>
    </row>
    <row r="2397" spans="4:4" x14ac:dyDescent="0.2">
      <c r="D2397" s="133"/>
    </row>
    <row r="2398" spans="4:4" x14ac:dyDescent="0.2">
      <c r="D2398" s="133"/>
    </row>
    <row r="2399" spans="4:4" x14ac:dyDescent="0.2">
      <c r="D2399" s="133"/>
    </row>
    <row r="2400" spans="4:4" x14ac:dyDescent="0.2">
      <c r="D2400" s="133"/>
    </row>
    <row r="2401" spans="4:4" x14ac:dyDescent="0.2">
      <c r="D2401" s="133"/>
    </row>
    <row r="2402" spans="4:4" x14ac:dyDescent="0.2">
      <c r="D2402" s="133"/>
    </row>
    <row r="2403" spans="4:4" x14ac:dyDescent="0.2">
      <c r="D2403" s="133"/>
    </row>
    <row r="2404" spans="4:4" x14ac:dyDescent="0.2">
      <c r="D2404" s="133"/>
    </row>
    <row r="2405" spans="4:4" x14ac:dyDescent="0.2">
      <c r="D2405" s="133"/>
    </row>
    <row r="2406" spans="4:4" x14ac:dyDescent="0.2">
      <c r="D2406" s="133"/>
    </row>
    <row r="2407" spans="4:4" x14ac:dyDescent="0.2">
      <c r="D2407" s="133"/>
    </row>
    <row r="2408" spans="4:4" x14ac:dyDescent="0.2">
      <c r="D2408" s="133"/>
    </row>
    <row r="2409" spans="4:4" x14ac:dyDescent="0.2">
      <c r="D2409" s="133"/>
    </row>
    <row r="2410" spans="4:4" x14ac:dyDescent="0.2">
      <c r="D2410" s="133"/>
    </row>
    <row r="2411" spans="4:4" x14ac:dyDescent="0.2">
      <c r="D2411" s="133"/>
    </row>
    <row r="2412" spans="4:4" x14ac:dyDescent="0.2">
      <c r="D2412" s="133"/>
    </row>
    <row r="2413" spans="4:4" x14ac:dyDescent="0.2">
      <c r="D2413" s="133"/>
    </row>
    <row r="2414" spans="4:4" x14ac:dyDescent="0.2">
      <c r="D2414" s="133"/>
    </row>
    <row r="2415" spans="4:4" x14ac:dyDescent="0.2">
      <c r="D2415" s="133"/>
    </row>
    <row r="2416" spans="4:4" x14ac:dyDescent="0.2">
      <c r="D2416" s="133"/>
    </row>
    <row r="2417" spans="4:4" x14ac:dyDescent="0.2">
      <c r="D2417" s="133"/>
    </row>
    <row r="2418" spans="4:4" x14ac:dyDescent="0.2">
      <c r="D2418" s="133"/>
    </row>
    <row r="2419" spans="4:4" x14ac:dyDescent="0.2">
      <c r="D2419" s="133"/>
    </row>
    <row r="2420" spans="4:4" x14ac:dyDescent="0.2">
      <c r="D2420" s="133"/>
    </row>
    <row r="2421" spans="4:4" x14ac:dyDescent="0.2">
      <c r="D2421" s="133"/>
    </row>
    <row r="2422" spans="4:4" x14ac:dyDescent="0.2">
      <c r="D2422" s="133"/>
    </row>
    <row r="2423" spans="4:4" x14ac:dyDescent="0.2">
      <c r="D2423" s="133"/>
    </row>
    <row r="2424" spans="4:4" x14ac:dyDescent="0.2">
      <c r="D2424" s="133"/>
    </row>
    <row r="2425" spans="4:4" x14ac:dyDescent="0.2">
      <c r="D2425" s="133"/>
    </row>
    <row r="2426" spans="4:4" x14ac:dyDescent="0.2">
      <c r="D2426" s="133"/>
    </row>
    <row r="2427" spans="4:4" x14ac:dyDescent="0.2">
      <c r="D2427" s="133"/>
    </row>
    <row r="2428" spans="4:4" x14ac:dyDescent="0.2">
      <c r="D2428" s="133"/>
    </row>
    <row r="2429" spans="4:4" x14ac:dyDescent="0.2">
      <c r="D2429" s="133"/>
    </row>
    <row r="2430" spans="4:4" x14ac:dyDescent="0.2">
      <c r="D2430" s="133"/>
    </row>
    <row r="2431" spans="4:4" x14ac:dyDescent="0.2">
      <c r="D2431" s="133"/>
    </row>
    <row r="2432" spans="4:4" x14ac:dyDescent="0.2">
      <c r="D2432" s="133"/>
    </row>
    <row r="2433" spans="4:4" x14ac:dyDescent="0.2">
      <c r="D2433" s="133"/>
    </row>
    <row r="2434" spans="4:4" x14ac:dyDescent="0.2">
      <c r="D2434" s="133"/>
    </row>
    <row r="2435" spans="4:4" x14ac:dyDescent="0.2">
      <c r="D2435" s="133"/>
    </row>
    <row r="2436" spans="4:4" x14ac:dyDescent="0.2">
      <c r="D2436" s="133"/>
    </row>
    <row r="2437" spans="4:4" x14ac:dyDescent="0.2">
      <c r="D2437" s="133"/>
    </row>
    <row r="2438" spans="4:4" x14ac:dyDescent="0.2">
      <c r="D2438" s="133"/>
    </row>
    <row r="2439" spans="4:4" x14ac:dyDescent="0.2">
      <c r="D2439" s="133"/>
    </row>
    <row r="2440" spans="4:4" x14ac:dyDescent="0.2">
      <c r="D2440" s="133"/>
    </row>
    <row r="2441" spans="4:4" x14ac:dyDescent="0.2">
      <c r="D2441" s="133"/>
    </row>
    <row r="2442" spans="4:4" x14ac:dyDescent="0.2">
      <c r="D2442" s="133"/>
    </row>
    <row r="2443" spans="4:4" x14ac:dyDescent="0.2">
      <c r="D2443" s="133"/>
    </row>
    <row r="2444" spans="4:4" x14ac:dyDescent="0.2">
      <c r="D2444" s="133"/>
    </row>
    <row r="2445" spans="4:4" x14ac:dyDescent="0.2">
      <c r="D2445" s="133"/>
    </row>
    <row r="2446" spans="4:4" x14ac:dyDescent="0.2">
      <c r="D2446" s="133"/>
    </row>
    <row r="2447" spans="4:4" x14ac:dyDescent="0.2">
      <c r="D2447" s="133"/>
    </row>
    <row r="2448" spans="4:4" x14ac:dyDescent="0.2">
      <c r="D2448" s="133"/>
    </row>
    <row r="2449" spans="4:4" x14ac:dyDescent="0.2">
      <c r="D2449" s="133"/>
    </row>
    <row r="2450" spans="4:4" x14ac:dyDescent="0.2">
      <c r="D2450" s="133"/>
    </row>
    <row r="2451" spans="4:4" x14ac:dyDescent="0.2">
      <c r="D2451" s="133"/>
    </row>
    <row r="2452" spans="4:4" x14ac:dyDescent="0.2">
      <c r="D2452" s="133"/>
    </row>
    <row r="2453" spans="4:4" x14ac:dyDescent="0.2">
      <c r="D2453" s="133"/>
    </row>
    <row r="2454" spans="4:4" x14ac:dyDescent="0.2">
      <c r="D2454" s="133"/>
    </row>
    <row r="2455" spans="4:4" x14ac:dyDescent="0.2">
      <c r="D2455" s="133"/>
    </row>
    <row r="2456" spans="4:4" x14ac:dyDescent="0.2">
      <c r="D2456" s="133"/>
    </row>
    <row r="2457" spans="4:4" x14ac:dyDescent="0.2">
      <c r="D2457" s="133"/>
    </row>
    <row r="2458" spans="4:4" x14ac:dyDescent="0.2">
      <c r="D2458" s="133"/>
    </row>
    <row r="2459" spans="4:4" x14ac:dyDescent="0.2">
      <c r="D2459" s="133"/>
    </row>
    <row r="2460" spans="4:4" x14ac:dyDescent="0.2">
      <c r="D2460" s="133"/>
    </row>
    <row r="2461" spans="4:4" x14ac:dyDescent="0.2">
      <c r="D2461" s="133"/>
    </row>
    <row r="2462" spans="4:4" x14ac:dyDescent="0.2">
      <c r="D2462" s="133"/>
    </row>
    <row r="2463" spans="4:4" x14ac:dyDescent="0.2">
      <c r="D2463" s="133"/>
    </row>
    <row r="2464" spans="4:4" x14ac:dyDescent="0.2">
      <c r="D2464" s="133"/>
    </row>
    <row r="2465" spans="4:4" x14ac:dyDescent="0.2">
      <c r="D2465" s="133"/>
    </row>
    <row r="2466" spans="4:4" x14ac:dyDescent="0.2">
      <c r="D2466" s="133"/>
    </row>
    <row r="2467" spans="4:4" x14ac:dyDescent="0.2">
      <c r="D2467" s="133"/>
    </row>
    <row r="2468" spans="4:4" x14ac:dyDescent="0.2">
      <c r="D2468" s="133"/>
    </row>
    <row r="2469" spans="4:4" x14ac:dyDescent="0.2">
      <c r="D2469" s="133"/>
    </row>
    <row r="2470" spans="4:4" x14ac:dyDescent="0.2">
      <c r="D2470" s="133"/>
    </row>
    <row r="2471" spans="4:4" x14ac:dyDescent="0.2">
      <c r="D2471" s="133"/>
    </row>
    <row r="2472" spans="4:4" x14ac:dyDescent="0.2">
      <c r="D2472" s="133"/>
    </row>
    <row r="2473" spans="4:4" x14ac:dyDescent="0.2">
      <c r="D2473" s="133"/>
    </row>
    <row r="2474" spans="4:4" x14ac:dyDescent="0.2">
      <c r="D2474" s="133"/>
    </row>
    <row r="2475" spans="4:4" x14ac:dyDescent="0.2">
      <c r="D2475" s="133"/>
    </row>
    <row r="2476" spans="4:4" x14ac:dyDescent="0.2">
      <c r="D2476" s="133"/>
    </row>
    <row r="2477" spans="4:4" x14ac:dyDescent="0.2">
      <c r="D2477" s="133"/>
    </row>
    <row r="2478" spans="4:4" x14ac:dyDescent="0.2">
      <c r="D2478" s="133"/>
    </row>
    <row r="2479" spans="4:4" x14ac:dyDescent="0.2">
      <c r="D2479" s="133"/>
    </row>
    <row r="2480" spans="4:4" x14ac:dyDescent="0.2">
      <c r="D2480" s="133"/>
    </row>
    <row r="2481" spans="4:4" x14ac:dyDescent="0.2">
      <c r="D2481" s="133"/>
    </row>
    <row r="2482" spans="4:4" x14ac:dyDescent="0.2">
      <c r="D2482" s="133"/>
    </row>
    <row r="2483" spans="4:4" x14ac:dyDescent="0.2">
      <c r="D2483" s="133"/>
    </row>
    <row r="2484" spans="4:4" x14ac:dyDescent="0.2">
      <c r="D2484" s="133"/>
    </row>
    <row r="2485" spans="4:4" x14ac:dyDescent="0.2">
      <c r="D2485" s="133"/>
    </row>
    <row r="2486" spans="4:4" x14ac:dyDescent="0.2">
      <c r="D2486" s="133"/>
    </row>
    <row r="2487" spans="4:4" x14ac:dyDescent="0.2">
      <c r="D2487" s="133"/>
    </row>
    <row r="2488" spans="4:4" x14ac:dyDescent="0.2">
      <c r="D2488" s="133"/>
    </row>
    <row r="2489" spans="4:4" x14ac:dyDescent="0.2">
      <c r="D2489" s="133"/>
    </row>
    <row r="2490" spans="4:4" x14ac:dyDescent="0.2">
      <c r="D2490" s="133"/>
    </row>
    <row r="2491" spans="4:4" x14ac:dyDescent="0.2">
      <c r="D2491" s="133"/>
    </row>
    <row r="2492" spans="4:4" x14ac:dyDescent="0.2">
      <c r="D2492" s="133"/>
    </row>
    <row r="2493" spans="4:4" x14ac:dyDescent="0.2">
      <c r="D2493" s="133"/>
    </row>
    <row r="2494" spans="4:4" x14ac:dyDescent="0.2">
      <c r="D2494" s="133"/>
    </row>
    <row r="2495" spans="4:4" x14ac:dyDescent="0.2">
      <c r="D2495" s="133"/>
    </row>
    <row r="2496" spans="4:4" x14ac:dyDescent="0.2">
      <c r="D2496" s="133"/>
    </row>
    <row r="2497" spans="4:4" x14ac:dyDescent="0.2">
      <c r="D2497" s="133"/>
    </row>
    <row r="2498" spans="4:4" x14ac:dyDescent="0.2">
      <c r="D2498" s="133"/>
    </row>
    <row r="2499" spans="4:4" x14ac:dyDescent="0.2">
      <c r="D2499" s="133"/>
    </row>
    <row r="2500" spans="4:4" x14ac:dyDescent="0.2">
      <c r="D2500" s="133"/>
    </row>
    <row r="2501" spans="4:4" x14ac:dyDescent="0.2">
      <c r="D2501" s="133"/>
    </row>
    <row r="2502" spans="4:4" x14ac:dyDescent="0.2">
      <c r="D2502" s="133"/>
    </row>
    <row r="2503" spans="4:4" x14ac:dyDescent="0.2">
      <c r="D2503" s="133"/>
    </row>
    <row r="2504" spans="4:4" x14ac:dyDescent="0.2">
      <c r="D2504" s="133"/>
    </row>
    <row r="2505" spans="4:4" x14ac:dyDescent="0.2">
      <c r="D2505" s="133"/>
    </row>
    <row r="2506" spans="4:4" x14ac:dyDescent="0.2">
      <c r="D2506" s="133"/>
    </row>
    <row r="2507" spans="4:4" x14ac:dyDescent="0.2">
      <c r="D2507" s="133"/>
    </row>
    <row r="2508" spans="4:4" x14ac:dyDescent="0.2">
      <c r="D2508" s="133"/>
    </row>
    <row r="2509" spans="4:4" x14ac:dyDescent="0.2">
      <c r="D2509" s="133"/>
    </row>
    <row r="2510" spans="4:4" x14ac:dyDescent="0.2">
      <c r="D2510" s="133"/>
    </row>
    <row r="2511" spans="4:4" x14ac:dyDescent="0.2">
      <c r="D2511" s="133"/>
    </row>
    <row r="2512" spans="4:4" x14ac:dyDescent="0.2">
      <c r="D2512" s="133"/>
    </row>
    <row r="2513" spans="4:4" x14ac:dyDescent="0.2">
      <c r="D2513" s="133"/>
    </row>
    <row r="2514" spans="4:4" x14ac:dyDescent="0.2">
      <c r="D2514" s="133"/>
    </row>
    <row r="2515" spans="4:4" x14ac:dyDescent="0.2">
      <c r="D2515" s="133"/>
    </row>
    <row r="2516" spans="4:4" x14ac:dyDescent="0.2">
      <c r="D2516" s="133"/>
    </row>
    <row r="2517" spans="4:4" x14ac:dyDescent="0.2">
      <c r="D2517" s="133"/>
    </row>
    <row r="2518" spans="4:4" x14ac:dyDescent="0.2">
      <c r="D2518" s="133"/>
    </row>
    <row r="2519" spans="4:4" x14ac:dyDescent="0.2">
      <c r="D2519" s="133"/>
    </row>
    <row r="2520" spans="4:4" x14ac:dyDescent="0.2">
      <c r="D2520" s="133"/>
    </row>
    <row r="2521" spans="4:4" x14ac:dyDescent="0.2">
      <c r="D2521" s="133"/>
    </row>
    <row r="2522" spans="4:4" x14ac:dyDescent="0.2">
      <c r="D2522" s="133"/>
    </row>
    <row r="2523" spans="4:4" x14ac:dyDescent="0.2">
      <c r="D2523" s="133"/>
    </row>
    <row r="2524" spans="4:4" x14ac:dyDescent="0.2">
      <c r="D2524" s="133"/>
    </row>
    <row r="2525" spans="4:4" x14ac:dyDescent="0.2">
      <c r="D2525" s="133"/>
    </row>
    <row r="2526" spans="4:4" x14ac:dyDescent="0.2">
      <c r="D2526" s="133"/>
    </row>
    <row r="2527" spans="4:4" x14ac:dyDescent="0.2">
      <c r="D2527" s="133"/>
    </row>
    <row r="2528" spans="4:4" x14ac:dyDescent="0.2">
      <c r="D2528" s="133"/>
    </row>
    <row r="2529" spans="4:4" x14ac:dyDescent="0.2">
      <c r="D2529" s="133"/>
    </row>
    <row r="2530" spans="4:4" x14ac:dyDescent="0.2">
      <c r="D2530" s="133"/>
    </row>
    <row r="2531" spans="4:4" x14ac:dyDescent="0.2">
      <c r="D2531" s="133"/>
    </row>
    <row r="2532" spans="4:4" x14ac:dyDescent="0.2">
      <c r="D2532" s="133"/>
    </row>
    <row r="2533" spans="4:4" x14ac:dyDescent="0.2">
      <c r="D2533" s="133"/>
    </row>
    <row r="2534" spans="4:4" x14ac:dyDescent="0.2">
      <c r="D2534" s="133"/>
    </row>
    <row r="2535" spans="4:4" x14ac:dyDescent="0.2">
      <c r="D2535" s="133"/>
    </row>
    <row r="2536" spans="4:4" x14ac:dyDescent="0.2">
      <c r="D2536" s="133"/>
    </row>
    <row r="2537" spans="4:4" x14ac:dyDescent="0.2">
      <c r="D2537" s="133"/>
    </row>
    <row r="2538" spans="4:4" x14ac:dyDescent="0.2">
      <c r="D2538" s="133"/>
    </row>
    <row r="2539" spans="4:4" x14ac:dyDescent="0.2">
      <c r="D2539" s="133"/>
    </row>
    <row r="2540" spans="4:4" x14ac:dyDescent="0.2">
      <c r="D2540" s="133"/>
    </row>
    <row r="2541" spans="4:4" x14ac:dyDescent="0.2">
      <c r="D2541" s="133"/>
    </row>
    <row r="2542" spans="4:4" x14ac:dyDescent="0.2">
      <c r="D2542" s="133"/>
    </row>
    <row r="2543" spans="4:4" x14ac:dyDescent="0.2">
      <c r="D2543" s="133"/>
    </row>
    <row r="2544" spans="4:4" x14ac:dyDescent="0.2">
      <c r="D2544" s="133"/>
    </row>
    <row r="2545" spans="4:4" x14ac:dyDescent="0.2">
      <c r="D2545" s="133"/>
    </row>
    <row r="2546" spans="4:4" x14ac:dyDescent="0.2">
      <c r="D2546" s="133"/>
    </row>
    <row r="2547" spans="4:4" x14ac:dyDescent="0.2">
      <c r="D2547" s="133"/>
    </row>
    <row r="2548" spans="4:4" x14ac:dyDescent="0.2">
      <c r="D2548" s="133"/>
    </row>
    <row r="2549" spans="4:4" x14ac:dyDescent="0.2">
      <c r="D2549" s="133"/>
    </row>
    <row r="2550" spans="4:4" x14ac:dyDescent="0.2">
      <c r="D2550" s="133"/>
    </row>
    <row r="2551" spans="4:4" x14ac:dyDescent="0.2">
      <c r="D2551" s="133"/>
    </row>
    <row r="2552" spans="4:4" x14ac:dyDescent="0.2">
      <c r="D2552" s="133"/>
    </row>
    <row r="2553" spans="4:4" x14ac:dyDescent="0.2">
      <c r="D2553" s="133"/>
    </row>
    <row r="2554" spans="4:4" x14ac:dyDescent="0.2">
      <c r="D2554" s="133"/>
    </row>
    <row r="2555" spans="4:4" x14ac:dyDescent="0.2">
      <c r="D2555" s="133"/>
    </row>
    <row r="2556" spans="4:4" x14ac:dyDescent="0.2">
      <c r="D2556" s="133"/>
    </row>
    <row r="2557" spans="4:4" x14ac:dyDescent="0.2">
      <c r="D2557" s="133"/>
    </row>
    <row r="2558" spans="4:4" x14ac:dyDescent="0.2">
      <c r="D2558" s="133"/>
    </row>
    <row r="2559" spans="4:4" x14ac:dyDescent="0.2">
      <c r="D2559" s="133"/>
    </row>
    <row r="2560" spans="4:4" x14ac:dyDescent="0.2">
      <c r="D2560" s="133"/>
    </row>
    <row r="2561" spans="4:4" x14ac:dyDescent="0.2">
      <c r="D2561" s="133"/>
    </row>
    <row r="2562" spans="4:4" x14ac:dyDescent="0.2">
      <c r="D2562" s="133"/>
    </row>
    <row r="2563" spans="4:4" x14ac:dyDescent="0.2">
      <c r="D2563" s="133"/>
    </row>
    <row r="2564" spans="4:4" x14ac:dyDescent="0.2">
      <c r="D2564" s="133"/>
    </row>
    <row r="2565" spans="4:4" x14ac:dyDescent="0.2">
      <c r="D2565" s="133"/>
    </row>
    <row r="2566" spans="4:4" x14ac:dyDescent="0.2">
      <c r="D2566" s="133"/>
    </row>
    <row r="2567" spans="4:4" x14ac:dyDescent="0.2">
      <c r="D2567" s="133"/>
    </row>
    <row r="2568" spans="4:4" x14ac:dyDescent="0.2">
      <c r="D2568" s="133"/>
    </row>
    <row r="2569" spans="4:4" x14ac:dyDescent="0.2">
      <c r="D2569" s="133"/>
    </row>
    <row r="2570" spans="4:4" x14ac:dyDescent="0.2">
      <c r="D2570" s="133"/>
    </row>
    <row r="2571" spans="4:4" x14ac:dyDescent="0.2">
      <c r="D2571" s="133"/>
    </row>
    <row r="2572" spans="4:4" x14ac:dyDescent="0.2">
      <c r="D2572" s="133"/>
    </row>
    <row r="2573" spans="4:4" x14ac:dyDescent="0.2">
      <c r="D2573" s="133"/>
    </row>
    <row r="2574" spans="4:4" x14ac:dyDescent="0.2">
      <c r="D2574" s="133"/>
    </row>
    <row r="2575" spans="4:4" x14ac:dyDescent="0.2">
      <c r="D2575" s="133"/>
    </row>
    <row r="2576" spans="4:4" x14ac:dyDescent="0.2">
      <c r="D2576" s="133"/>
    </row>
    <row r="2577" spans="4:4" x14ac:dyDescent="0.2">
      <c r="D2577" s="133"/>
    </row>
    <row r="2578" spans="4:4" x14ac:dyDescent="0.2">
      <c r="D2578" s="133"/>
    </row>
    <row r="2579" spans="4:4" x14ac:dyDescent="0.2">
      <c r="D2579" s="133"/>
    </row>
    <row r="2580" spans="4:4" x14ac:dyDescent="0.2">
      <c r="D2580" s="133"/>
    </row>
    <row r="2581" spans="4:4" x14ac:dyDescent="0.2">
      <c r="D2581" s="133"/>
    </row>
    <row r="2582" spans="4:4" x14ac:dyDescent="0.2">
      <c r="D2582" s="133"/>
    </row>
    <row r="2583" spans="4:4" x14ac:dyDescent="0.2">
      <c r="D2583" s="133"/>
    </row>
    <row r="2584" spans="4:4" x14ac:dyDescent="0.2">
      <c r="D2584" s="133"/>
    </row>
    <row r="2585" spans="4:4" x14ac:dyDescent="0.2">
      <c r="D2585" s="133"/>
    </row>
    <row r="2586" spans="4:4" x14ac:dyDescent="0.2">
      <c r="D2586" s="133"/>
    </row>
    <row r="2587" spans="4:4" x14ac:dyDescent="0.2">
      <c r="D2587" s="133"/>
    </row>
    <row r="2588" spans="4:4" x14ac:dyDescent="0.2">
      <c r="D2588" s="133"/>
    </row>
    <row r="2589" spans="4:4" x14ac:dyDescent="0.2">
      <c r="D2589" s="133"/>
    </row>
    <row r="2590" spans="4:4" x14ac:dyDescent="0.2">
      <c r="D2590" s="133"/>
    </row>
    <row r="2591" spans="4:4" x14ac:dyDescent="0.2">
      <c r="D2591" s="133"/>
    </row>
    <row r="2592" spans="4:4" x14ac:dyDescent="0.2">
      <c r="D2592" s="133"/>
    </row>
    <row r="2593" spans="4:4" x14ac:dyDescent="0.2">
      <c r="D2593" s="133"/>
    </row>
    <row r="2594" spans="4:4" x14ac:dyDescent="0.2">
      <c r="D2594" s="133"/>
    </row>
    <row r="2595" spans="4:4" x14ac:dyDescent="0.2">
      <c r="D2595" s="133"/>
    </row>
    <row r="2596" spans="4:4" x14ac:dyDescent="0.2">
      <c r="D2596" s="133"/>
    </row>
    <row r="2597" spans="4:4" x14ac:dyDescent="0.2">
      <c r="D2597" s="133"/>
    </row>
    <row r="2598" spans="4:4" x14ac:dyDescent="0.2">
      <c r="D2598" s="133"/>
    </row>
    <row r="2599" spans="4:4" x14ac:dyDescent="0.2">
      <c r="D2599" s="133"/>
    </row>
    <row r="2600" spans="4:4" x14ac:dyDescent="0.2">
      <c r="D2600" s="133"/>
    </row>
    <row r="2601" spans="4:4" x14ac:dyDescent="0.2">
      <c r="D2601" s="133"/>
    </row>
    <row r="2602" spans="4:4" x14ac:dyDescent="0.2">
      <c r="D2602" s="133"/>
    </row>
    <row r="2603" spans="4:4" x14ac:dyDescent="0.2">
      <c r="D2603" s="133"/>
    </row>
    <row r="2604" spans="4:4" x14ac:dyDescent="0.2">
      <c r="D2604" s="133"/>
    </row>
    <row r="2605" spans="4:4" x14ac:dyDescent="0.2">
      <c r="D2605" s="133"/>
    </row>
    <row r="2606" spans="4:4" x14ac:dyDescent="0.2">
      <c r="D2606" s="133"/>
    </row>
    <row r="2607" spans="4:4" x14ac:dyDescent="0.2">
      <c r="D2607" s="133"/>
    </row>
    <row r="2608" spans="4:4" x14ac:dyDescent="0.2">
      <c r="D2608" s="133"/>
    </row>
    <row r="2609" spans="4:4" x14ac:dyDescent="0.2">
      <c r="D2609" s="133"/>
    </row>
    <row r="2610" spans="4:4" x14ac:dyDescent="0.2">
      <c r="D2610" s="133"/>
    </row>
    <row r="2611" spans="4:4" x14ac:dyDescent="0.2">
      <c r="D2611" s="133"/>
    </row>
    <row r="2612" spans="4:4" x14ac:dyDescent="0.2">
      <c r="D2612" s="133"/>
    </row>
    <row r="2613" spans="4:4" x14ac:dyDescent="0.2">
      <c r="D2613" s="133"/>
    </row>
    <row r="2614" spans="4:4" x14ac:dyDescent="0.2">
      <c r="D2614" s="133"/>
    </row>
    <row r="2615" spans="4:4" x14ac:dyDescent="0.2">
      <c r="D2615" s="133"/>
    </row>
    <row r="2616" spans="4:4" x14ac:dyDescent="0.2">
      <c r="D2616" s="133"/>
    </row>
    <row r="2617" spans="4:4" x14ac:dyDescent="0.2">
      <c r="D2617" s="133"/>
    </row>
    <row r="2618" spans="4:4" x14ac:dyDescent="0.2">
      <c r="D2618" s="133"/>
    </row>
    <row r="2619" spans="4:4" x14ac:dyDescent="0.2">
      <c r="D2619" s="133"/>
    </row>
    <row r="2620" spans="4:4" x14ac:dyDescent="0.2">
      <c r="D2620" s="133"/>
    </row>
    <row r="2621" spans="4:4" x14ac:dyDescent="0.2">
      <c r="D2621" s="133"/>
    </row>
    <row r="2622" spans="4:4" x14ac:dyDescent="0.2">
      <c r="D2622" s="133"/>
    </row>
    <row r="2623" spans="4:4" x14ac:dyDescent="0.2">
      <c r="D2623" s="133"/>
    </row>
    <row r="2624" spans="4:4" x14ac:dyDescent="0.2">
      <c r="D2624" s="133"/>
    </row>
    <row r="2625" spans="4:4" x14ac:dyDescent="0.2">
      <c r="D2625" s="133"/>
    </row>
    <row r="2626" spans="4:4" x14ac:dyDescent="0.2">
      <c r="D2626" s="133"/>
    </row>
    <row r="2627" spans="4:4" x14ac:dyDescent="0.2">
      <c r="D2627" s="133"/>
    </row>
    <row r="2628" spans="4:4" x14ac:dyDescent="0.2">
      <c r="D2628" s="133"/>
    </row>
    <row r="2629" spans="4:4" x14ac:dyDescent="0.2">
      <c r="D2629" s="133"/>
    </row>
    <row r="2630" spans="4:4" x14ac:dyDescent="0.2">
      <c r="D2630" s="133"/>
    </row>
    <row r="2631" spans="4:4" x14ac:dyDescent="0.2">
      <c r="D2631" s="133"/>
    </row>
    <row r="2632" spans="4:4" x14ac:dyDescent="0.2">
      <c r="D2632" s="133"/>
    </row>
    <row r="2633" spans="4:4" x14ac:dyDescent="0.2">
      <c r="D2633" s="133"/>
    </row>
    <row r="2634" spans="4:4" x14ac:dyDescent="0.2">
      <c r="D2634" s="133"/>
    </row>
    <row r="2635" spans="4:4" x14ac:dyDescent="0.2">
      <c r="D2635" s="133"/>
    </row>
    <row r="2636" spans="4:4" x14ac:dyDescent="0.2">
      <c r="D2636" s="133"/>
    </row>
    <row r="2637" spans="4:4" x14ac:dyDescent="0.2">
      <c r="D2637" s="133"/>
    </row>
    <row r="2638" spans="4:4" x14ac:dyDescent="0.2">
      <c r="D2638" s="133"/>
    </row>
    <row r="2639" spans="4:4" x14ac:dyDescent="0.2">
      <c r="D2639" s="133"/>
    </row>
    <row r="2640" spans="4:4" x14ac:dyDescent="0.2">
      <c r="D2640" s="133"/>
    </row>
    <row r="2641" spans="4:4" x14ac:dyDescent="0.2">
      <c r="D2641" s="133"/>
    </row>
    <row r="2642" spans="4:4" x14ac:dyDescent="0.2">
      <c r="D2642" s="133"/>
    </row>
    <row r="2643" spans="4:4" x14ac:dyDescent="0.2">
      <c r="D2643" s="133"/>
    </row>
    <row r="2644" spans="4:4" x14ac:dyDescent="0.2">
      <c r="D2644" s="133"/>
    </row>
    <row r="2645" spans="4:4" x14ac:dyDescent="0.2">
      <c r="D2645" s="133"/>
    </row>
    <row r="2646" spans="4:4" x14ac:dyDescent="0.2">
      <c r="D2646" s="133"/>
    </row>
    <row r="2647" spans="4:4" x14ac:dyDescent="0.2">
      <c r="D2647" s="133"/>
    </row>
    <row r="2648" spans="4:4" x14ac:dyDescent="0.2">
      <c r="D2648" s="133"/>
    </row>
    <row r="2649" spans="4:4" x14ac:dyDescent="0.2">
      <c r="D2649" s="133"/>
    </row>
    <row r="2650" spans="4:4" x14ac:dyDescent="0.2">
      <c r="D2650" s="133"/>
    </row>
    <row r="2651" spans="4:4" x14ac:dyDescent="0.2">
      <c r="D2651" s="133"/>
    </row>
    <row r="2652" spans="4:4" x14ac:dyDescent="0.2">
      <c r="D2652" s="133"/>
    </row>
    <row r="2653" spans="4:4" x14ac:dyDescent="0.2">
      <c r="D2653" s="133"/>
    </row>
    <row r="2654" spans="4:4" x14ac:dyDescent="0.2">
      <c r="D2654" s="133"/>
    </row>
    <row r="2655" spans="4:4" x14ac:dyDescent="0.2">
      <c r="D2655" s="133"/>
    </row>
    <row r="2656" spans="4:4" x14ac:dyDescent="0.2">
      <c r="D2656" s="133"/>
    </row>
    <row r="2657" spans="4:4" x14ac:dyDescent="0.2">
      <c r="D2657" s="133"/>
    </row>
    <row r="2658" spans="4:4" x14ac:dyDescent="0.2">
      <c r="D2658" s="133"/>
    </row>
    <row r="2659" spans="4:4" x14ac:dyDescent="0.2">
      <c r="D2659" s="133"/>
    </row>
    <row r="2660" spans="4:4" x14ac:dyDescent="0.2">
      <c r="D2660" s="133"/>
    </row>
    <row r="2661" spans="4:4" x14ac:dyDescent="0.2">
      <c r="D2661" s="133"/>
    </row>
    <row r="2662" spans="4:4" x14ac:dyDescent="0.2">
      <c r="D2662" s="133"/>
    </row>
    <row r="2663" spans="4:4" x14ac:dyDescent="0.2">
      <c r="D2663" s="133"/>
    </row>
    <row r="2664" spans="4:4" x14ac:dyDescent="0.2">
      <c r="D2664" s="133"/>
    </row>
    <row r="2665" spans="4:4" x14ac:dyDescent="0.2">
      <c r="D2665" s="133"/>
    </row>
    <row r="2666" spans="4:4" x14ac:dyDescent="0.2">
      <c r="D2666" s="133"/>
    </row>
    <row r="2667" spans="4:4" x14ac:dyDescent="0.2">
      <c r="D2667" s="133"/>
    </row>
    <row r="2668" spans="4:4" x14ac:dyDescent="0.2">
      <c r="D2668" s="133"/>
    </row>
    <row r="2669" spans="4:4" x14ac:dyDescent="0.2">
      <c r="D2669" s="133"/>
    </row>
    <row r="2670" spans="4:4" x14ac:dyDescent="0.2">
      <c r="D2670" s="133"/>
    </row>
    <row r="2671" spans="4:4" x14ac:dyDescent="0.2">
      <c r="D2671" s="133"/>
    </row>
    <row r="2672" spans="4:4" x14ac:dyDescent="0.2">
      <c r="D2672" s="133"/>
    </row>
    <row r="2673" spans="4:4" x14ac:dyDescent="0.2">
      <c r="D2673" s="133"/>
    </row>
    <row r="2674" spans="4:4" x14ac:dyDescent="0.2">
      <c r="D2674" s="133"/>
    </row>
    <row r="2675" spans="4:4" x14ac:dyDescent="0.2">
      <c r="D2675" s="133"/>
    </row>
    <row r="2676" spans="4:4" x14ac:dyDescent="0.2">
      <c r="D2676" s="133"/>
    </row>
    <row r="2677" spans="4:4" x14ac:dyDescent="0.2">
      <c r="D2677" s="133"/>
    </row>
    <row r="2678" spans="4:4" x14ac:dyDescent="0.2">
      <c r="D2678" s="133"/>
    </row>
    <row r="2679" spans="4:4" x14ac:dyDescent="0.2">
      <c r="D2679" s="133"/>
    </row>
    <row r="2680" spans="4:4" x14ac:dyDescent="0.2">
      <c r="D2680" s="133"/>
    </row>
    <row r="2681" spans="4:4" x14ac:dyDescent="0.2">
      <c r="D2681" s="133"/>
    </row>
    <row r="2682" spans="4:4" x14ac:dyDescent="0.2">
      <c r="D2682" s="133"/>
    </row>
    <row r="2683" spans="4:4" x14ac:dyDescent="0.2">
      <c r="D2683" s="133"/>
    </row>
    <row r="2684" spans="4:4" x14ac:dyDescent="0.2">
      <c r="D2684" s="133"/>
    </row>
    <row r="2685" spans="4:4" x14ac:dyDescent="0.2">
      <c r="D2685" s="133"/>
    </row>
    <row r="2686" spans="4:4" x14ac:dyDescent="0.2">
      <c r="D2686" s="133"/>
    </row>
    <row r="2687" spans="4:4" x14ac:dyDescent="0.2">
      <c r="D2687" s="133"/>
    </row>
    <row r="2688" spans="4:4" x14ac:dyDescent="0.2">
      <c r="D2688" s="133"/>
    </row>
    <row r="2689" spans="4:4" x14ac:dyDescent="0.2">
      <c r="D2689" s="133"/>
    </row>
    <row r="2690" spans="4:4" x14ac:dyDescent="0.2">
      <c r="D2690" s="133"/>
    </row>
    <row r="2691" spans="4:4" x14ac:dyDescent="0.2">
      <c r="D2691" s="133"/>
    </row>
    <row r="2692" spans="4:4" x14ac:dyDescent="0.2">
      <c r="D2692" s="133"/>
    </row>
    <row r="2693" spans="4:4" x14ac:dyDescent="0.2">
      <c r="D2693" s="133"/>
    </row>
    <row r="2694" spans="4:4" x14ac:dyDescent="0.2">
      <c r="D2694" s="133"/>
    </row>
    <row r="2695" spans="4:4" x14ac:dyDescent="0.2">
      <c r="D2695" s="133"/>
    </row>
    <row r="2696" spans="4:4" x14ac:dyDescent="0.2">
      <c r="D2696" s="133"/>
    </row>
    <row r="2697" spans="4:4" x14ac:dyDescent="0.2">
      <c r="D2697" s="133"/>
    </row>
    <row r="2698" spans="4:4" x14ac:dyDescent="0.2">
      <c r="D2698" s="133"/>
    </row>
    <row r="2699" spans="4:4" x14ac:dyDescent="0.2">
      <c r="D2699" s="133"/>
    </row>
    <row r="2700" spans="4:4" x14ac:dyDescent="0.2">
      <c r="D2700" s="133"/>
    </row>
    <row r="2701" spans="4:4" x14ac:dyDescent="0.2">
      <c r="D2701" s="133"/>
    </row>
    <row r="2702" spans="4:4" x14ac:dyDescent="0.2">
      <c r="D2702" s="133"/>
    </row>
    <row r="2703" spans="4:4" x14ac:dyDescent="0.2">
      <c r="D2703" s="133"/>
    </row>
    <row r="2704" spans="4:4" x14ac:dyDescent="0.2">
      <c r="D2704" s="133"/>
    </row>
    <row r="2705" spans="4:4" x14ac:dyDescent="0.2">
      <c r="D2705" s="133"/>
    </row>
    <row r="2706" spans="4:4" x14ac:dyDescent="0.2">
      <c r="D2706" s="133"/>
    </row>
    <row r="2707" spans="4:4" x14ac:dyDescent="0.2">
      <c r="D2707" s="133"/>
    </row>
    <row r="2708" spans="4:4" x14ac:dyDescent="0.2">
      <c r="D2708" s="133"/>
    </row>
    <row r="2709" spans="4:4" x14ac:dyDescent="0.2">
      <c r="D2709" s="133"/>
    </row>
    <row r="2710" spans="4:4" x14ac:dyDescent="0.2">
      <c r="D2710" s="133"/>
    </row>
    <row r="2711" spans="4:4" x14ac:dyDescent="0.2">
      <c r="D2711" s="133"/>
    </row>
    <row r="2712" spans="4:4" x14ac:dyDescent="0.2">
      <c r="D2712" s="133"/>
    </row>
    <row r="2713" spans="4:4" x14ac:dyDescent="0.2">
      <c r="D2713" s="133"/>
    </row>
    <row r="2714" spans="4:4" x14ac:dyDescent="0.2">
      <c r="D2714" s="133"/>
    </row>
    <row r="2715" spans="4:4" x14ac:dyDescent="0.2">
      <c r="D2715" s="133"/>
    </row>
    <row r="2716" spans="4:4" x14ac:dyDescent="0.2">
      <c r="D2716" s="133"/>
    </row>
    <row r="2717" spans="4:4" x14ac:dyDescent="0.2">
      <c r="D2717" s="133"/>
    </row>
    <row r="2718" spans="4:4" x14ac:dyDescent="0.2">
      <c r="D2718" s="133"/>
    </row>
    <row r="2719" spans="4:4" x14ac:dyDescent="0.2">
      <c r="D2719" s="133"/>
    </row>
    <row r="2720" spans="4:4" x14ac:dyDescent="0.2">
      <c r="D2720" s="133"/>
    </row>
    <row r="2721" spans="4:4" x14ac:dyDescent="0.2">
      <c r="D2721" s="133"/>
    </row>
    <row r="2722" spans="4:4" x14ac:dyDescent="0.2">
      <c r="D2722" s="133"/>
    </row>
    <row r="2723" spans="4:4" x14ac:dyDescent="0.2">
      <c r="D2723" s="133"/>
    </row>
    <row r="2724" spans="4:4" x14ac:dyDescent="0.2">
      <c r="D2724" s="133"/>
    </row>
    <row r="2725" spans="4:4" x14ac:dyDescent="0.2">
      <c r="D2725" s="133"/>
    </row>
    <row r="2726" spans="4:4" x14ac:dyDescent="0.2">
      <c r="D2726" s="133"/>
    </row>
    <row r="2727" spans="4:4" x14ac:dyDescent="0.2">
      <c r="D2727" s="133"/>
    </row>
    <row r="2728" spans="4:4" x14ac:dyDescent="0.2">
      <c r="D2728" s="133"/>
    </row>
    <row r="2729" spans="4:4" x14ac:dyDescent="0.2">
      <c r="D2729" s="133"/>
    </row>
    <row r="2730" spans="4:4" x14ac:dyDescent="0.2">
      <c r="D2730" s="133"/>
    </row>
    <row r="2731" spans="4:4" x14ac:dyDescent="0.2">
      <c r="D2731" s="133"/>
    </row>
    <row r="2732" spans="4:4" x14ac:dyDescent="0.2">
      <c r="D2732" s="133"/>
    </row>
    <row r="2733" spans="4:4" x14ac:dyDescent="0.2">
      <c r="D2733" s="133"/>
    </row>
    <row r="2734" spans="4:4" x14ac:dyDescent="0.2">
      <c r="D2734" s="133"/>
    </row>
    <row r="2735" spans="4:4" x14ac:dyDescent="0.2">
      <c r="D2735" s="133"/>
    </row>
    <row r="2736" spans="4:4" x14ac:dyDescent="0.2">
      <c r="D2736" s="133"/>
    </row>
    <row r="2737" spans="4:4" x14ac:dyDescent="0.2">
      <c r="D2737" s="133"/>
    </row>
    <row r="2738" spans="4:4" x14ac:dyDescent="0.2">
      <c r="D2738" s="133"/>
    </row>
    <row r="2739" spans="4:4" x14ac:dyDescent="0.2">
      <c r="D2739" s="133"/>
    </row>
    <row r="2740" spans="4:4" x14ac:dyDescent="0.2">
      <c r="D2740" s="133"/>
    </row>
    <row r="2741" spans="4:4" x14ac:dyDescent="0.2">
      <c r="D2741" s="133"/>
    </row>
    <row r="2742" spans="4:4" x14ac:dyDescent="0.2">
      <c r="D2742" s="133"/>
    </row>
    <row r="2743" spans="4:4" x14ac:dyDescent="0.2">
      <c r="D2743" s="133"/>
    </row>
    <row r="2744" spans="4:4" x14ac:dyDescent="0.2">
      <c r="D2744" s="133"/>
    </row>
    <row r="2745" spans="4:4" x14ac:dyDescent="0.2">
      <c r="D2745" s="133"/>
    </row>
    <row r="2746" spans="4:4" x14ac:dyDescent="0.2">
      <c r="D2746" s="133"/>
    </row>
    <row r="2747" spans="4:4" x14ac:dyDescent="0.2">
      <c r="D2747" s="133"/>
    </row>
    <row r="2748" spans="4:4" x14ac:dyDescent="0.2">
      <c r="D2748" s="133"/>
    </row>
    <row r="2749" spans="4:4" x14ac:dyDescent="0.2">
      <c r="D2749" s="133"/>
    </row>
    <row r="2750" spans="4:4" x14ac:dyDescent="0.2">
      <c r="D2750" s="133"/>
    </row>
    <row r="2751" spans="4:4" x14ac:dyDescent="0.2">
      <c r="D2751" s="133"/>
    </row>
    <row r="2752" spans="4:4" x14ac:dyDescent="0.2">
      <c r="D2752" s="133"/>
    </row>
    <row r="2753" spans="4:4" x14ac:dyDescent="0.2">
      <c r="D2753" s="133"/>
    </row>
    <row r="2754" spans="4:4" x14ac:dyDescent="0.2">
      <c r="D2754" s="133"/>
    </row>
    <row r="2755" spans="4:4" x14ac:dyDescent="0.2">
      <c r="D2755" s="133"/>
    </row>
    <row r="2756" spans="4:4" x14ac:dyDescent="0.2">
      <c r="D2756" s="133"/>
    </row>
    <row r="2757" spans="4:4" x14ac:dyDescent="0.2">
      <c r="D2757" s="133"/>
    </row>
    <row r="2758" spans="4:4" x14ac:dyDescent="0.2">
      <c r="D2758" s="133"/>
    </row>
    <row r="2759" spans="4:4" x14ac:dyDescent="0.2">
      <c r="D2759" s="133"/>
    </row>
    <row r="2760" spans="4:4" x14ac:dyDescent="0.2">
      <c r="D2760" s="133"/>
    </row>
    <row r="2761" spans="4:4" x14ac:dyDescent="0.2">
      <c r="D2761" s="133"/>
    </row>
    <row r="2762" spans="4:4" x14ac:dyDescent="0.2">
      <c r="D2762" s="133"/>
    </row>
    <row r="2763" spans="4:4" x14ac:dyDescent="0.2">
      <c r="D2763" s="133"/>
    </row>
    <row r="2764" spans="4:4" x14ac:dyDescent="0.2">
      <c r="D2764" s="133"/>
    </row>
    <row r="2765" spans="4:4" x14ac:dyDescent="0.2">
      <c r="D2765" s="133"/>
    </row>
    <row r="2766" spans="4:4" x14ac:dyDescent="0.2">
      <c r="D2766" s="133"/>
    </row>
    <row r="2767" spans="4:4" x14ac:dyDescent="0.2">
      <c r="D2767" s="133"/>
    </row>
    <row r="2768" spans="4:4" x14ac:dyDescent="0.2">
      <c r="D2768" s="133"/>
    </row>
    <row r="2769" spans="4:4" x14ac:dyDescent="0.2">
      <c r="D2769" s="133"/>
    </row>
    <row r="2770" spans="4:4" x14ac:dyDescent="0.2">
      <c r="D2770" s="133"/>
    </row>
    <row r="2771" spans="4:4" x14ac:dyDescent="0.2">
      <c r="D2771" s="133"/>
    </row>
    <row r="2772" spans="4:4" x14ac:dyDescent="0.2">
      <c r="D2772" s="133"/>
    </row>
    <row r="2773" spans="4:4" x14ac:dyDescent="0.2">
      <c r="D2773" s="133"/>
    </row>
    <row r="2774" spans="4:4" x14ac:dyDescent="0.2">
      <c r="D2774" s="133"/>
    </row>
    <row r="2775" spans="4:4" x14ac:dyDescent="0.2">
      <c r="D2775" s="133"/>
    </row>
    <row r="2776" spans="4:4" x14ac:dyDescent="0.2">
      <c r="D2776" s="133"/>
    </row>
    <row r="2777" spans="4:4" x14ac:dyDescent="0.2">
      <c r="D2777" s="133"/>
    </row>
    <row r="2778" spans="4:4" x14ac:dyDescent="0.2">
      <c r="D2778" s="133"/>
    </row>
    <row r="2779" spans="4:4" x14ac:dyDescent="0.2">
      <c r="D2779" s="133"/>
    </row>
    <row r="2780" spans="4:4" x14ac:dyDescent="0.2">
      <c r="D2780" s="133"/>
    </row>
    <row r="2781" spans="4:4" x14ac:dyDescent="0.2">
      <c r="D2781" s="133"/>
    </row>
    <row r="2782" spans="4:4" x14ac:dyDescent="0.2">
      <c r="D2782" s="133"/>
    </row>
    <row r="2783" spans="4:4" x14ac:dyDescent="0.2">
      <c r="D2783" s="133"/>
    </row>
    <row r="2784" spans="4:4" x14ac:dyDescent="0.2">
      <c r="D2784" s="133"/>
    </row>
    <row r="2785" spans="4:4" x14ac:dyDescent="0.2">
      <c r="D2785" s="133"/>
    </row>
    <row r="2786" spans="4:4" x14ac:dyDescent="0.2">
      <c r="D2786" s="133"/>
    </row>
    <row r="2787" spans="4:4" x14ac:dyDescent="0.2">
      <c r="D2787" s="133"/>
    </row>
    <row r="2788" spans="4:4" x14ac:dyDescent="0.2">
      <c r="D2788" s="133"/>
    </row>
    <row r="2789" spans="4:4" x14ac:dyDescent="0.2">
      <c r="D2789" s="133"/>
    </row>
    <row r="2790" spans="4:4" x14ac:dyDescent="0.2">
      <c r="D2790" s="133"/>
    </row>
    <row r="2791" spans="4:4" x14ac:dyDescent="0.2">
      <c r="D2791" s="133"/>
    </row>
    <row r="2792" spans="4:4" x14ac:dyDescent="0.2">
      <c r="D2792" s="133"/>
    </row>
    <row r="2793" spans="4:4" x14ac:dyDescent="0.2">
      <c r="D2793" s="133"/>
    </row>
    <row r="2794" spans="4:4" x14ac:dyDescent="0.2">
      <c r="D2794" s="133"/>
    </row>
    <row r="2795" spans="4:4" x14ac:dyDescent="0.2">
      <c r="D2795" s="133"/>
    </row>
    <row r="2796" spans="4:4" x14ac:dyDescent="0.2">
      <c r="D2796" s="133"/>
    </row>
    <row r="2797" spans="4:4" x14ac:dyDescent="0.2">
      <c r="D2797" s="133"/>
    </row>
    <row r="2798" spans="4:4" x14ac:dyDescent="0.2">
      <c r="D2798" s="133"/>
    </row>
    <row r="2799" spans="4:4" x14ac:dyDescent="0.2">
      <c r="D2799" s="133"/>
    </row>
    <row r="2800" spans="4:4" x14ac:dyDescent="0.2">
      <c r="D2800" s="133"/>
    </row>
    <row r="2801" spans="4:4" x14ac:dyDescent="0.2">
      <c r="D2801" s="133"/>
    </row>
    <row r="2802" spans="4:4" x14ac:dyDescent="0.2">
      <c r="D2802" s="133"/>
    </row>
    <row r="2803" spans="4:4" x14ac:dyDescent="0.2">
      <c r="D2803" s="133"/>
    </row>
    <row r="2804" spans="4:4" x14ac:dyDescent="0.2">
      <c r="D2804" s="133"/>
    </row>
    <row r="2805" spans="4:4" x14ac:dyDescent="0.2">
      <c r="D2805" s="133"/>
    </row>
    <row r="2806" spans="4:4" x14ac:dyDescent="0.2">
      <c r="D2806" s="133"/>
    </row>
    <row r="2807" spans="4:4" x14ac:dyDescent="0.2">
      <c r="D2807" s="133"/>
    </row>
    <row r="2808" spans="4:4" x14ac:dyDescent="0.2">
      <c r="D2808" s="133"/>
    </row>
    <row r="2809" spans="4:4" x14ac:dyDescent="0.2">
      <c r="D2809" s="133"/>
    </row>
    <row r="2810" spans="4:4" x14ac:dyDescent="0.2">
      <c r="D2810" s="133"/>
    </row>
    <row r="2811" spans="4:4" x14ac:dyDescent="0.2">
      <c r="D2811" s="133"/>
    </row>
    <row r="2812" spans="4:4" x14ac:dyDescent="0.2">
      <c r="D2812" s="133"/>
    </row>
    <row r="2813" spans="4:4" x14ac:dyDescent="0.2">
      <c r="D2813" s="133"/>
    </row>
    <row r="2814" spans="4:4" x14ac:dyDescent="0.2">
      <c r="D2814" s="133"/>
    </row>
    <row r="2815" spans="4:4" x14ac:dyDescent="0.2">
      <c r="D2815" s="133"/>
    </row>
    <row r="2816" spans="4:4" x14ac:dyDescent="0.2">
      <c r="D2816" s="133"/>
    </row>
    <row r="2817" spans="4:4" x14ac:dyDescent="0.2">
      <c r="D2817" s="133"/>
    </row>
    <row r="2818" spans="4:4" x14ac:dyDescent="0.2">
      <c r="D2818" s="133"/>
    </row>
    <row r="2819" spans="4:4" x14ac:dyDescent="0.2">
      <c r="D2819" s="133"/>
    </row>
    <row r="2820" spans="4:4" x14ac:dyDescent="0.2">
      <c r="D2820" s="133"/>
    </row>
    <row r="2821" spans="4:4" x14ac:dyDescent="0.2">
      <c r="D2821" s="133"/>
    </row>
    <row r="2822" spans="4:4" x14ac:dyDescent="0.2">
      <c r="D2822" s="133"/>
    </row>
    <row r="2823" spans="4:4" x14ac:dyDescent="0.2">
      <c r="D2823" s="133"/>
    </row>
    <row r="2824" spans="4:4" x14ac:dyDescent="0.2">
      <c r="D2824" s="133"/>
    </row>
    <row r="2825" spans="4:4" x14ac:dyDescent="0.2">
      <c r="D2825" s="133"/>
    </row>
    <row r="2826" spans="4:4" x14ac:dyDescent="0.2">
      <c r="D2826" s="133"/>
    </row>
    <row r="2827" spans="4:4" x14ac:dyDescent="0.2">
      <c r="D2827" s="133"/>
    </row>
    <row r="2828" spans="4:4" x14ac:dyDescent="0.2">
      <c r="D2828" s="133"/>
    </row>
    <row r="2829" spans="4:4" x14ac:dyDescent="0.2">
      <c r="D2829" s="133"/>
    </row>
    <row r="2830" spans="4:4" x14ac:dyDescent="0.2">
      <c r="D2830" s="133"/>
    </row>
    <row r="2831" spans="4:4" x14ac:dyDescent="0.2">
      <c r="D2831" s="133"/>
    </row>
    <row r="2832" spans="4:4" x14ac:dyDescent="0.2">
      <c r="D2832" s="133"/>
    </row>
    <row r="2833" spans="4:4" x14ac:dyDescent="0.2">
      <c r="D2833" s="133"/>
    </row>
    <row r="2834" spans="4:4" x14ac:dyDescent="0.2">
      <c r="D2834" s="133"/>
    </row>
    <row r="2835" spans="4:4" x14ac:dyDescent="0.2">
      <c r="D2835" s="133"/>
    </row>
    <row r="2836" spans="4:4" x14ac:dyDescent="0.2">
      <c r="D2836" s="133"/>
    </row>
    <row r="2837" spans="4:4" x14ac:dyDescent="0.2">
      <c r="D2837" s="133"/>
    </row>
    <row r="2838" spans="4:4" x14ac:dyDescent="0.2">
      <c r="D2838" s="133"/>
    </row>
    <row r="2839" spans="4:4" x14ac:dyDescent="0.2">
      <c r="D2839" s="133"/>
    </row>
    <row r="2840" spans="4:4" x14ac:dyDescent="0.2">
      <c r="D2840" s="133"/>
    </row>
    <row r="2841" spans="4:4" x14ac:dyDescent="0.2">
      <c r="D2841" s="133"/>
    </row>
    <row r="2842" spans="4:4" x14ac:dyDescent="0.2">
      <c r="D2842" s="133"/>
    </row>
    <row r="2843" spans="4:4" x14ac:dyDescent="0.2">
      <c r="D2843" s="133"/>
    </row>
    <row r="2844" spans="4:4" x14ac:dyDescent="0.2">
      <c r="D2844" s="133"/>
    </row>
    <row r="2845" spans="4:4" x14ac:dyDescent="0.2">
      <c r="D2845" s="133"/>
    </row>
    <row r="2846" spans="4:4" x14ac:dyDescent="0.2">
      <c r="D2846" s="133"/>
    </row>
    <row r="2847" spans="4:4" x14ac:dyDescent="0.2">
      <c r="D2847" s="133"/>
    </row>
    <row r="2848" spans="4:4" x14ac:dyDescent="0.2">
      <c r="D2848" s="133"/>
    </row>
    <row r="2849" spans="4:4" x14ac:dyDescent="0.2">
      <c r="D2849" s="133"/>
    </row>
    <row r="2850" spans="4:4" x14ac:dyDescent="0.2">
      <c r="D2850" s="133"/>
    </row>
    <row r="2851" spans="4:4" x14ac:dyDescent="0.2">
      <c r="D2851" s="133"/>
    </row>
    <row r="2852" spans="4:4" x14ac:dyDescent="0.2">
      <c r="D2852" s="133"/>
    </row>
    <row r="2853" spans="4:4" x14ac:dyDescent="0.2">
      <c r="D2853" s="133"/>
    </row>
    <row r="2854" spans="4:4" x14ac:dyDescent="0.2">
      <c r="D2854" s="133"/>
    </row>
    <row r="2855" spans="4:4" x14ac:dyDescent="0.2">
      <c r="D2855" s="133"/>
    </row>
    <row r="2856" spans="4:4" x14ac:dyDescent="0.2">
      <c r="D2856" s="133"/>
    </row>
    <row r="2857" spans="4:4" x14ac:dyDescent="0.2">
      <c r="D2857" s="133"/>
    </row>
    <row r="2858" spans="4:4" x14ac:dyDescent="0.2">
      <c r="D2858" s="133"/>
    </row>
    <row r="2859" spans="4:4" x14ac:dyDescent="0.2">
      <c r="D2859" s="133"/>
    </row>
    <row r="2860" spans="4:4" x14ac:dyDescent="0.2">
      <c r="D2860" s="133"/>
    </row>
    <row r="2861" spans="4:4" x14ac:dyDescent="0.2">
      <c r="D2861" s="133"/>
    </row>
    <row r="2862" spans="4:4" x14ac:dyDescent="0.2">
      <c r="D2862" s="133"/>
    </row>
    <row r="2863" spans="4:4" x14ac:dyDescent="0.2">
      <c r="D2863" s="133"/>
    </row>
    <row r="2864" spans="4:4" x14ac:dyDescent="0.2">
      <c r="D2864" s="133"/>
    </row>
    <row r="2865" spans="4:4" x14ac:dyDescent="0.2">
      <c r="D2865" s="133"/>
    </row>
    <row r="2866" spans="4:4" x14ac:dyDescent="0.2">
      <c r="D2866" s="133"/>
    </row>
    <row r="2867" spans="4:4" x14ac:dyDescent="0.2">
      <c r="D2867" s="133"/>
    </row>
    <row r="2868" spans="4:4" x14ac:dyDescent="0.2">
      <c r="D2868" s="133"/>
    </row>
    <row r="2869" spans="4:4" x14ac:dyDescent="0.2">
      <c r="D2869" s="133"/>
    </row>
    <row r="2870" spans="4:4" x14ac:dyDescent="0.2">
      <c r="D2870" s="133"/>
    </row>
    <row r="2871" spans="4:4" x14ac:dyDescent="0.2">
      <c r="D2871" s="133"/>
    </row>
    <row r="2872" spans="4:4" x14ac:dyDescent="0.2">
      <c r="D2872" s="133"/>
    </row>
    <row r="2873" spans="4:4" x14ac:dyDescent="0.2">
      <c r="D2873" s="133"/>
    </row>
    <row r="2874" spans="4:4" x14ac:dyDescent="0.2">
      <c r="D2874" s="133"/>
    </row>
    <row r="2875" spans="4:4" x14ac:dyDescent="0.2">
      <c r="D2875" s="133"/>
    </row>
    <row r="2876" spans="4:4" x14ac:dyDescent="0.2">
      <c r="D2876" s="133"/>
    </row>
    <row r="2877" spans="4:4" x14ac:dyDescent="0.2">
      <c r="D2877" s="133"/>
    </row>
    <row r="2878" spans="4:4" x14ac:dyDescent="0.2">
      <c r="D2878" s="133"/>
    </row>
    <row r="2879" spans="4:4" x14ac:dyDescent="0.2">
      <c r="D2879" s="133"/>
    </row>
    <row r="2880" spans="4:4" x14ac:dyDescent="0.2">
      <c r="D2880" s="133"/>
    </row>
    <row r="2881" spans="4:4" x14ac:dyDescent="0.2">
      <c r="D2881" s="133"/>
    </row>
    <row r="2882" spans="4:4" x14ac:dyDescent="0.2">
      <c r="D2882" s="133"/>
    </row>
    <row r="2883" spans="4:4" x14ac:dyDescent="0.2">
      <c r="D2883" s="133"/>
    </row>
    <row r="2884" spans="4:4" x14ac:dyDescent="0.2">
      <c r="D2884" s="133"/>
    </row>
    <row r="2885" spans="4:4" x14ac:dyDescent="0.2">
      <c r="D2885" s="133"/>
    </row>
    <row r="2886" spans="4:4" x14ac:dyDescent="0.2">
      <c r="D2886" s="133"/>
    </row>
    <row r="2887" spans="4:4" x14ac:dyDescent="0.2">
      <c r="D2887" s="133"/>
    </row>
    <row r="2888" spans="4:4" x14ac:dyDescent="0.2">
      <c r="D2888" s="133"/>
    </row>
    <row r="2889" spans="4:4" x14ac:dyDescent="0.2">
      <c r="D2889" s="133"/>
    </row>
    <row r="2890" spans="4:4" x14ac:dyDescent="0.2">
      <c r="D2890" s="133"/>
    </row>
    <row r="2891" spans="4:4" x14ac:dyDescent="0.2">
      <c r="D2891" s="133"/>
    </row>
    <row r="2892" spans="4:4" x14ac:dyDescent="0.2">
      <c r="D2892" s="133"/>
    </row>
    <row r="2893" spans="4:4" x14ac:dyDescent="0.2">
      <c r="D2893" s="133"/>
    </row>
    <row r="2894" spans="4:4" x14ac:dyDescent="0.2">
      <c r="D2894" s="133"/>
    </row>
    <row r="2895" spans="4:4" x14ac:dyDescent="0.2">
      <c r="D2895" s="133"/>
    </row>
    <row r="2896" spans="4:4" x14ac:dyDescent="0.2">
      <c r="D2896" s="133"/>
    </row>
    <row r="2897" spans="4:4" x14ac:dyDescent="0.2">
      <c r="D2897" s="133"/>
    </row>
    <row r="2898" spans="4:4" x14ac:dyDescent="0.2">
      <c r="D2898" s="133"/>
    </row>
    <row r="2899" spans="4:4" x14ac:dyDescent="0.2">
      <c r="D2899" s="133"/>
    </row>
    <row r="2900" spans="4:4" x14ac:dyDescent="0.2">
      <c r="D2900" s="133"/>
    </row>
    <row r="2901" spans="4:4" x14ac:dyDescent="0.2">
      <c r="D2901" s="133"/>
    </row>
    <row r="2902" spans="4:4" x14ac:dyDescent="0.2">
      <c r="D2902" s="133"/>
    </row>
    <row r="2903" spans="4:4" x14ac:dyDescent="0.2">
      <c r="D2903" s="133"/>
    </row>
    <row r="2904" spans="4:4" x14ac:dyDescent="0.2">
      <c r="D2904" s="133"/>
    </row>
    <row r="2905" spans="4:4" x14ac:dyDescent="0.2">
      <c r="D2905" s="133"/>
    </row>
    <row r="2906" spans="4:4" x14ac:dyDescent="0.2">
      <c r="D2906" s="133"/>
    </row>
    <row r="2907" spans="4:4" x14ac:dyDescent="0.2">
      <c r="D2907" s="133"/>
    </row>
    <row r="2908" spans="4:4" x14ac:dyDescent="0.2">
      <c r="D2908" s="133"/>
    </row>
    <row r="2909" spans="4:4" x14ac:dyDescent="0.2">
      <c r="D2909" s="133"/>
    </row>
    <row r="2910" spans="4:4" x14ac:dyDescent="0.2">
      <c r="D2910" s="133"/>
    </row>
    <row r="2911" spans="4:4" x14ac:dyDescent="0.2">
      <c r="D2911" s="133"/>
    </row>
    <row r="2912" spans="4:4" x14ac:dyDescent="0.2">
      <c r="D2912" s="133"/>
    </row>
    <row r="2913" spans="4:4" x14ac:dyDescent="0.2">
      <c r="D2913" s="133"/>
    </row>
    <row r="2914" spans="4:4" x14ac:dyDescent="0.2">
      <c r="D2914" s="133"/>
    </row>
    <row r="2915" spans="4:4" x14ac:dyDescent="0.2">
      <c r="D2915" s="133"/>
    </row>
    <row r="2916" spans="4:4" x14ac:dyDescent="0.2">
      <c r="D2916" s="133"/>
    </row>
    <row r="2917" spans="4:4" x14ac:dyDescent="0.2">
      <c r="D2917" s="133"/>
    </row>
    <row r="2918" spans="4:4" x14ac:dyDescent="0.2">
      <c r="D2918" s="133"/>
    </row>
    <row r="2919" spans="4:4" x14ac:dyDescent="0.2">
      <c r="D2919" s="133"/>
    </row>
    <row r="2920" spans="4:4" x14ac:dyDescent="0.2">
      <c r="D2920" s="133"/>
    </row>
    <row r="2921" spans="4:4" x14ac:dyDescent="0.2">
      <c r="D2921" s="133"/>
    </row>
    <row r="2922" spans="4:4" x14ac:dyDescent="0.2">
      <c r="D2922" s="133"/>
    </row>
    <row r="2923" spans="4:4" x14ac:dyDescent="0.2">
      <c r="D2923" s="133"/>
    </row>
    <row r="2924" spans="4:4" x14ac:dyDescent="0.2">
      <c r="D2924" s="133"/>
    </row>
    <row r="2925" spans="4:4" x14ac:dyDescent="0.2">
      <c r="D2925" s="133"/>
    </row>
    <row r="2926" spans="4:4" x14ac:dyDescent="0.2">
      <c r="D2926" s="133"/>
    </row>
    <row r="2927" spans="4:4" x14ac:dyDescent="0.2">
      <c r="D2927" s="133"/>
    </row>
    <row r="2928" spans="4:4" x14ac:dyDescent="0.2">
      <c r="D2928" s="133"/>
    </row>
    <row r="2929" spans="4:4" x14ac:dyDescent="0.2">
      <c r="D2929" s="133"/>
    </row>
    <row r="2930" spans="4:4" x14ac:dyDescent="0.2">
      <c r="D2930" s="133"/>
    </row>
    <row r="2931" spans="4:4" x14ac:dyDescent="0.2">
      <c r="D2931" s="133"/>
    </row>
    <row r="2932" spans="4:4" x14ac:dyDescent="0.2">
      <c r="D2932" s="133"/>
    </row>
    <row r="2933" spans="4:4" x14ac:dyDescent="0.2">
      <c r="D2933" s="133"/>
    </row>
    <row r="2934" spans="4:4" x14ac:dyDescent="0.2">
      <c r="D2934" s="133"/>
    </row>
    <row r="2935" spans="4:4" x14ac:dyDescent="0.2">
      <c r="D2935" s="133"/>
    </row>
    <row r="2936" spans="4:4" x14ac:dyDescent="0.2">
      <c r="D2936" s="133"/>
    </row>
    <row r="2937" spans="4:4" x14ac:dyDescent="0.2">
      <c r="D2937" s="133"/>
    </row>
    <row r="2938" spans="4:4" x14ac:dyDescent="0.2">
      <c r="D2938" s="133"/>
    </row>
    <row r="2939" spans="4:4" x14ac:dyDescent="0.2">
      <c r="D2939" s="133"/>
    </row>
    <row r="2940" spans="4:4" x14ac:dyDescent="0.2">
      <c r="D2940" s="133"/>
    </row>
    <row r="2941" spans="4:4" x14ac:dyDescent="0.2">
      <c r="D2941" s="133"/>
    </row>
    <row r="2942" spans="4:4" x14ac:dyDescent="0.2">
      <c r="D2942" s="133"/>
    </row>
    <row r="2943" spans="4:4" x14ac:dyDescent="0.2">
      <c r="D2943" s="133"/>
    </row>
    <row r="2944" spans="4:4" x14ac:dyDescent="0.2">
      <c r="D2944" s="133"/>
    </row>
    <row r="2945" spans="4:4" x14ac:dyDescent="0.2">
      <c r="D2945" s="133"/>
    </row>
    <row r="2946" spans="4:4" x14ac:dyDescent="0.2">
      <c r="D2946" s="133"/>
    </row>
    <row r="2947" spans="4:4" x14ac:dyDescent="0.2">
      <c r="D2947" s="133"/>
    </row>
    <row r="2948" spans="4:4" x14ac:dyDescent="0.2">
      <c r="D2948" s="133"/>
    </row>
    <row r="2949" spans="4:4" x14ac:dyDescent="0.2">
      <c r="D2949" s="133"/>
    </row>
    <row r="2950" spans="4:4" x14ac:dyDescent="0.2">
      <c r="D2950" s="133"/>
    </row>
    <row r="2951" spans="4:4" x14ac:dyDescent="0.2">
      <c r="D2951" s="133"/>
    </row>
    <row r="2952" spans="4:4" x14ac:dyDescent="0.2">
      <c r="D2952" s="133"/>
    </row>
    <row r="2953" spans="4:4" x14ac:dyDescent="0.2">
      <c r="D2953" s="133"/>
    </row>
    <row r="2954" spans="4:4" x14ac:dyDescent="0.2">
      <c r="D2954" s="133"/>
    </row>
    <row r="2955" spans="4:4" x14ac:dyDescent="0.2">
      <c r="D2955" s="133"/>
    </row>
    <row r="2956" spans="4:4" x14ac:dyDescent="0.2">
      <c r="D2956" s="133"/>
    </row>
    <row r="2957" spans="4:4" x14ac:dyDescent="0.2">
      <c r="D2957" s="133"/>
    </row>
    <row r="2958" spans="4:4" x14ac:dyDescent="0.2">
      <c r="D2958" s="133"/>
    </row>
    <row r="2959" spans="4:4" x14ac:dyDescent="0.2">
      <c r="D2959" s="133"/>
    </row>
    <row r="2960" spans="4:4" x14ac:dyDescent="0.2">
      <c r="D2960" s="133"/>
    </row>
    <row r="2961" spans="4:4" x14ac:dyDescent="0.2">
      <c r="D2961" s="133"/>
    </row>
    <row r="2962" spans="4:4" x14ac:dyDescent="0.2">
      <c r="D2962" s="133"/>
    </row>
    <row r="2963" spans="4:4" x14ac:dyDescent="0.2">
      <c r="D2963" s="133"/>
    </row>
    <row r="2964" spans="4:4" x14ac:dyDescent="0.2">
      <c r="D2964" s="133"/>
    </row>
    <row r="2965" spans="4:4" x14ac:dyDescent="0.2">
      <c r="D2965" s="133"/>
    </row>
    <row r="2966" spans="4:4" x14ac:dyDescent="0.2">
      <c r="D2966" s="133"/>
    </row>
    <row r="2967" spans="4:4" x14ac:dyDescent="0.2">
      <c r="D2967" s="133"/>
    </row>
    <row r="2968" spans="4:4" x14ac:dyDescent="0.2">
      <c r="D2968" s="133"/>
    </row>
    <row r="2969" spans="4:4" x14ac:dyDescent="0.2">
      <c r="D2969" s="133"/>
    </row>
    <row r="2970" spans="4:4" x14ac:dyDescent="0.2">
      <c r="D2970" s="133"/>
    </row>
    <row r="2971" spans="4:4" x14ac:dyDescent="0.2">
      <c r="D2971" s="133"/>
    </row>
    <row r="2972" spans="4:4" x14ac:dyDescent="0.2">
      <c r="D2972" s="133"/>
    </row>
    <row r="2973" spans="4:4" x14ac:dyDescent="0.2">
      <c r="D2973" s="133"/>
    </row>
    <row r="2974" spans="4:4" x14ac:dyDescent="0.2">
      <c r="D2974" s="133"/>
    </row>
    <row r="2975" spans="4:4" x14ac:dyDescent="0.2">
      <c r="D2975" s="133"/>
    </row>
    <row r="2976" spans="4:4" x14ac:dyDescent="0.2">
      <c r="D2976" s="133"/>
    </row>
    <row r="2977" spans="4:4" x14ac:dyDescent="0.2">
      <c r="D2977" s="133"/>
    </row>
    <row r="2978" spans="4:4" x14ac:dyDescent="0.2">
      <c r="D2978" s="133"/>
    </row>
    <row r="2979" spans="4:4" x14ac:dyDescent="0.2">
      <c r="D2979" s="133"/>
    </row>
    <row r="2980" spans="4:4" x14ac:dyDescent="0.2">
      <c r="D2980" s="133"/>
    </row>
    <row r="2981" spans="4:4" x14ac:dyDescent="0.2">
      <c r="D2981" s="133"/>
    </row>
    <row r="2982" spans="4:4" x14ac:dyDescent="0.2">
      <c r="D2982" s="133"/>
    </row>
    <row r="2983" spans="4:4" x14ac:dyDescent="0.2">
      <c r="D2983" s="133"/>
    </row>
    <row r="2984" spans="4:4" x14ac:dyDescent="0.2">
      <c r="D2984" s="133"/>
    </row>
    <row r="2985" spans="4:4" x14ac:dyDescent="0.2">
      <c r="D2985" s="133"/>
    </row>
    <row r="2986" spans="4:4" x14ac:dyDescent="0.2">
      <c r="D2986" s="133"/>
    </row>
    <row r="2987" spans="4:4" x14ac:dyDescent="0.2">
      <c r="D2987" s="133"/>
    </row>
    <row r="2988" spans="4:4" x14ac:dyDescent="0.2">
      <c r="D2988" s="133"/>
    </row>
    <row r="2989" spans="4:4" x14ac:dyDescent="0.2">
      <c r="D2989" s="133"/>
    </row>
    <row r="2990" spans="4:4" x14ac:dyDescent="0.2">
      <c r="D2990" s="133"/>
    </row>
    <row r="2991" spans="4:4" x14ac:dyDescent="0.2">
      <c r="D2991" s="133"/>
    </row>
    <row r="2992" spans="4:4" x14ac:dyDescent="0.2">
      <c r="D2992" s="133"/>
    </row>
    <row r="2993" spans="4:4" x14ac:dyDescent="0.2">
      <c r="D2993" s="133"/>
    </row>
    <row r="2994" spans="4:4" x14ac:dyDescent="0.2">
      <c r="D2994" s="133"/>
    </row>
    <row r="2995" spans="4:4" x14ac:dyDescent="0.2">
      <c r="D2995" s="133"/>
    </row>
    <row r="2996" spans="4:4" x14ac:dyDescent="0.2">
      <c r="D2996" s="133"/>
    </row>
    <row r="2997" spans="4:4" x14ac:dyDescent="0.2">
      <c r="D2997" s="133"/>
    </row>
    <row r="2998" spans="4:4" x14ac:dyDescent="0.2">
      <c r="D2998" s="133"/>
    </row>
    <row r="2999" spans="4:4" x14ac:dyDescent="0.2">
      <c r="D2999" s="133"/>
    </row>
    <row r="3000" spans="4:4" x14ac:dyDescent="0.2">
      <c r="D3000" s="133"/>
    </row>
    <row r="3001" spans="4:4" x14ac:dyDescent="0.2">
      <c r="D3001" s="133"/>
    </row>
    <row r="3002" spans="4:4" x14ac:dyDescent="0.2">
      <c r="D3002" s="133"/>
    </row>
    <row r="3003" spans="4:4" x14ac:dyDescent="0.2">
      <c r="D3003" s="133"/>
    </row>
    <row r="3004" spans="4:4" x14ac:dyDescent="0.2">
      <c r="D3004" s="133"/>
    </row>
    <row r="3005" spans="4:4" x14ac:dyDescent="0.2">
      <c r="D3005" s="133"/>
    </row>
    <row r="3006" spans="4:4" x14ac:dyDescent="0.2">
      <c r="D3006" s="133"/>
    </row>
    <row r="3007" spans="4:4" x14ac:dyDescent="0.2">
      <c r="D3007" s="133"/>
    </row>
    <row r="3008" spans="4:4" x14ac:dyDescent="0.2">
      <c r="D3008" s="133"/>
    </row>
    <row r="3009" spans="4:4" x14ac:dyDescent="0.2">
      <c r="D3009" s="133"/>
    </row>
    <row r="3010" spans="4:4" x14ac:dyDescent="0.2">
      <c r="D3010" s="133"/>
    </row>
    <row r="3011" spans="4:4" x14ac:dyDescent="0.2">
      <c r="D3011" s="133"/>
    </row>
    <row r="3012" spans="4:4" x14ac:dyDescent="0.2">
      <c r="D3012" s="133"/>
    </row>
    <row r="3013" spans="4:4" x14ac:dyDescent="0.2">
      <c r="D3013" s="133"/>
    </row>
    <row r="3014" spans="4:4" x14ac:dyDescent="0.2">
      <c r="D3014" s="133"/>
    </row>
    <row r="3015" spans="4:4" x14ac:dyDescent="0.2">
      <c r="D3015" s="133"/>
    </row>
    <row r="3016" spans="4:4" x14ac:dyDescent="0.2">
      <c r="D3016" s="133"/>
    </row>
    <row r="3017" spans="4:4" x14ac:dyDescent="0.2">
      <c r="D3017" s="133"/>
    </row>
    <row r="3018" spans="4:4" x14ac:dyDescent="0.2">
      <c r="D3018" s="133"/>
    </row>
    <row r="3019" spans="4:4" x14ac:dyDescent="0.2">
      <c r="D3019" s="133"/>
    </row>
    <row r="3020" spans="4:4" x14ac:dyDescent="0.2">
      <c r="D3020" s="133"/>
    </row>
    <row r="3021" spans="4:4" x14ac:dyDescent="0.2">
      <c r="D3021" s="133"/>
    </row>
    <row r="3022" spans="4:4" x14ac:dyDescent="0.2">
      <c r="D3022" s="133"/>
    </row>
    <row r="3023" spans="4:4" x14ac:dyDescent="0.2">
      <c r="D3023" s="133"/>
    </row>
    <row r="3024" spans="4:4" x14ac:dyDescent="0.2">
      <c r="D3024" s="133"/>
    </row>
    <row r="3025" spans="4:4" x14ac:dyDescent="0.2">
      <c r="D3025" s="133"/>
    </row>
    <row r="3026" spans="4:4" x14ac:dyDescent="0.2">
      <c r="D3026" s="133"/>
    </row>
    <row r="3027" spans="4:4" x14ac:dyDescent="0.2">
      <c r="D3027" s="133"/>
    </row>
    <row r="3028" spans="4:4" x14ac:dyDescent="0.2">
      <c r="D3028" s="133"/>
    </row>
    <row r="3029" spans="4:4" x14ac:dyDescent="0.2">
      <c r="D3029" s="133"/>
    </row>
    <row r="3030" spans="4:4" x14ac:dyDescent="0.2">
      <c r="D3030" s="133"/>
    </row>
    <row r="3031" spans="4:4" x14ac:dyDescent="0.2">
      <c r="D3031" s="133"/>
    </row>
    <row r="3032" spans="4:4" x14ac:dyDescent="0.2">
      <c r="D3032" s="133"/>
    </row>
    <row r="3033" spans="4:4" x14ac:dyDescent="0.2">
      <c r="D3033" s="133"/>
    </row>
    <row r="3034" spans="4:4" x14ac:dyDescent="0.2">
      <c r="D3034" s="133"/>
    </row>
    <row r="3035" spans="4:4" x14ac:dyDescent="0.2">
      <c r="D3035" s="133"/>
    </row>
    <row r="3036" spans="4:4" x14ac:dyDescent="0.2">
      <c r="D3036" s="133"/>
    </row>
    <row r="3037" spans="4:4" x14ac:dyDescent="0.2">
      <c r="D3037" s="133"/>
    </row>
    <row r="3038" spans="4:4" x14ac:dyDescent="0.2">
      <c r="D3038" s="133"/>
    </row>
    <row r="3039" spans="4:4" x14ac:dyDescent="0.2">
      <c r="D3039" s="133"/>
    </row>
    <row r="3040" spans="4:4" x14ac:dyDescent="0.2">
      <c r="D3040" s="133"/>
    </row>
    <row r="3041" spans="4:4" x14ac:dyDescent="0.2">
      <c r="D3041" s="133"/>
    </row>
    <row r="3042" spans="4:4" x14ac:dyDescent="0.2">
      <c r="D3042" s="133"/>
    </row>
    <row r="3043" spans="4:4" x14ac:dyDescent="0.2">
      <c r="D3043" s="133"/>
    </row>
    <row r="3044" spans="4:4" x14ac:dyDescent="0.2">
      <c r="D3044" s="133"/>
    </row>
    <row r="3045" spans="4:4" x14ac:dyDescent="0.2">
      <c r="D3045" s="133"/>
    </row>
    <row r="3046" spans="4:4" x14ac:dyDescent="0.2">
      <c r="D3046" s="133"/>
    </row>
    <row r="3047" spans="4:4" x14ac:dyDescent="0.2">
      <c r="D3047" s="133"/>
    </row>
    <row r="3048" spans="4:4" x14ac:dyDescent="0.2">
      <c r="D3048" s="133"/>
    </row>
    <row r="3049" spans="4:4" x14ac:dyDescent="0.2">
      <c r="D3049" s="133"/>
    </row>
    <row r="3050" spans="4:4" x14ac:dyDescent="0.2">
      <c r="D3050" s="133"/>
    </row>
    <row r="3051" spans="4:4" x14ac:dyDescent="0.2">
      <c r="D3051" s="133"/>
    </row>
    <row r="3052" spans="4:4" x14ac:dyDescent="0.2">
      <c r="D3052" s="133"/>
    </row>
    <row r="3053" spans="4:4" x14ac:dyDescent="0.2">
      <c r="D3053" s="133"/>
    </row>
    <row r="3054" spans="4:4" x14ac:dyDescent="0.2">
      <c r="D3054" s="133"/>
    </row>
    <row r="3055" spans="4:4" x14ac:dyDescent="0.2">
      <c r="D3055" s="133"/>
    </row>
    <row r="3056" spans="4:4" x14ac:dyDescent="0.2">
      <c r="D3056" s="133"/>
    </row>
    <row r="3057" spans="4:4" x14ac:dyDescent="0.2">
      <c r="D3057" s="133"/>
    </row>
    <row r="3058" spans="4:4" x14ac:dyDescent="0.2">
      <c r="D3058" s="133"/>
    </row>
    <row r="3059" spans="4:4" x14ac:dyDescent="0.2">
      <c r="D3059" s="133"/>
    </row>
    <row r="3060" spans="4:4" x14ac:dyDescent="0.2">
      <c r="D3060" s="133"/>
    </row>
    <row r="3061" spans="4:4" x14ac:dyDescent="0.2">
      <c r="D3061" s="133"/>
    </row>
    <row r="3062" spans="4:4" x14ac:dyDescent="0.2">
      <c r="D3062" s="133"/>
    </row>
    <row r="3063" spans="4:4" x14ac:dyDescent="0.2">
      <c r="D3063" s="133"/>
    </row>
    <row r="3064" spans="4:4" x14ac:dyDescent="0.2">
      <c r="D3064" s="133"/>
    </row>
    <row r="3065" spans="4:4" x14ac:dyDescent="0.2">
      <c r="D3065" s="133"/>
    </row>
    <row r="3066" spans="4:4" x14ac:dyDescent="0.2">
      <c r="D3066" s="133"/>
    </row>
    <row r="3067" spans="4:4" x14ac:dyDescent="0.2">
      <c r="D3067" s="133"/>
    </row>
    <row r="3068" spans="4:4" x14ac:dyDescent="0.2">
      <c r="D3068" s="133"/>
    </row>
    <row r="3069" spans="4:4" x14ac:dyDescent="0.2">
      <c r="D3069" s="133"/>
    </row>
    <row r="3070" spans="4:4" x14ac:dyDescent="0.2">
      <c r="D3070" s="133"/>
    </row>
    <row r="3071" spans="4:4" x14ac:dyDescent="0.2">
      <c r="D3071" s="133"/>
    </row>
    <row r="3072" spans="4:4" x14ac:dyDescent="0.2">
      <c r="D3072" s="133"/>
    </row>
    <row r="3073" spans="4:4" x14ac:dyDescent="0.2">
      <c r="D3073" s="133"/>
    </row>
    <row r="3074" spans="4:4" x14ac:dyDescent="0.2">
      <c r="D3074" s="133"/>
    </row>
    <row r="3075" spans="4:4" x14ac:dyDescent="0.2">
      <c r="D3075" s="133"/>
    </row>
    <row r="3076" spans="4:4" x14ac:dyDescent="0.2">
      <c r="D3076" s="133"/>
    </row>
    <row r="3077" spans="4:4" x14ac:dyDescent="0.2">
      <c r="D3077" s="133"/>
    </row>
    <row r="3078" spans="4:4" x14ac:dyDescent="0.2">
      <c r="D3078" s="133"/>
    </row>
    <row r="3079" spans="4:4" x14ac:dyDescent="0.2">
      <c r="D3079" s="133"/>
    </row>
    <row r="3080" spans="4:4" x14ac:dyDescent="0.2">
      <c r="D3080" s="133"/>
    </row>
    <row r="3081" spans="4:4" x14ac:dyDescent="0.2">
      <c r="D3081" s="133"/>
    </row>
    <row r="3082" spans="4:4" x14ac:dyDescent="0.2">
      <c r="D3082" s="133"/>
    </row>
    <row r="3083" spans="4:4" x14ac:dyDescent="0.2">
      <c r="D3083" s="133"/>
    </row>
    <row r="3084" spans="4:4" x14ac:dyDescent="0.2">
      <c r="D3084" s="133"/>
    </row>
    <row r="3085" spans="4:4" x14ac:dyDescent="0.2">
      <c r="D3085" s="133"/>
    </row>
    <row r="3086" spans="4:4" x14ac:dyDescent="0.2">
      <c r="D3086" s="133"/>
    </row>
    <row r="3087" spans="4:4" x14ac:dyDescent="0.2">
      <c r="D3087" s="133"/>
    </row>
    <row r="3088" spans="4:4" x14ac:dyDescent="0.2">
      <c r="D3088" s="133"/>
    </row>
    <row r="3089" spans="4:4" x14ac:dyDescent="0.2">
      <c r="D3089" s="133"/>
    </row>
    <row r="3090" spans="4:4" x14ac:dyDescent="0.2">
      <c r="D3090" s="133"/>
    </row>
    <row r="3091" spans="4:4" x14ac:dyDescent="0.2">
      <c r="D3091" s="133"/>
    </row>
    <row r="3092" spans="4:4" x14ac:dyDescent="0.2">
      <c r="D3092" s="133"/>
    </row>
    <row r="3093" spans="4:4" x14ac:dyDescent="0.2">
      <c r="D3093" s="133"/>
    </row>
    <row r="3094" spans="4:4" x14ac:dyDescent="0.2">
      <c r="D3094" s="133"/>
    </row>
    <row r="3095" spans="4:4" x14ac:dyDescent="0.2">
      <c r="D3095" s="133"/>
    </row>
    <row r="3096" spans="4:4" x14ac:dyDescent="0.2">
      <c r="D3096" s="133"/>
    </row>
    <row r="3097" spans="4:4" x14ac:dyDescent="0.2">
      <c r="D3097" s="133"/>
    </row>
    <row r="3098" spans="4:4" x14ac:dyDescent="0.2">
      <c r="D3098" s="133"/>
    </row>
    <row r="3099" spans="4:4" x14ac:dyDescent="0.2">
      <c r="D3099" s="133"/>
    </row>
    <row r="3100" spans="4:4" x14ac:dyDescent="0.2">
      <c r="D3100" s="133"/>
    </row>
    <row r="3101" spans="4:4" x14ac:dyDescent="0.2">
      <c r="D3101" s="133"/>
    </row>
    <row r="3102" spans="4:4" x14ac:dyDescent="0.2">
      <c r="D3102" s="133"/>
    </row>
    <row r="3103" spans="4:4" x14ac:dyDescent="0.2">
      <c r="D3103" s="133"/>
    </row>
    <row r="3104" spans="4:4" x14ac:dyDescent="0.2">
      <c r="D3104" s="133"/>
    </row>
    <row r="3105" spans="4:4" x14ac:dyDescent="0.2">
      <c r="D3105" s="133"/>
    </row>
    <row r="3106" spans="4:4" x14ac:dyDescent="0.2">
      <c r="D3106" s="133"/>
    </row>
    <row r="3107" spans="4:4" x14ac:dyDescent="0.2">
      <c r="D3107" s="133"/>
    </row>
    <row r="3108" spans="4:4" x14ac:dyDescent="0.2">
      <c r="D3108" s="133"/>
    </row>
    <row r="3109" spans="4:4" x14ac:dyDescent="0.2">
      <c r="D3109" s="133"/>
    </row>
    <row r="3110" spans="4:4" x14ac:dyDescent="0.2">
      <c r="D3110" s="133"/>
    </row>
    <row r="3111" spans="4:4" x14ac:dyDescent="0.2">
      <c r="D3111" s="133"/>
    </row>
    <row r="3112" spans="4:4" x14ac:dyDescent="0.2">
      <c r="D3112" s="133"/>
    </row>
    <row r="3113" spans="4:4" x14ac:dyDescent="0.2">
      <c r="D3113" s="133"/>
    </row>
    <row r="3114" spans="4:4" x14ac:dyDescent="0.2">
      <c r="D3114" s="133"/>
    </row>
    <row r="3115" spans="4:4" x14ac:dyDescent="0.2">
      <c r="D3115" s="133"/>
    </row>
    <row r="3116" spans="4:4" x14ac:dyDescent="0.2">
      <c r="D3116" s="133"/>
    </row>
    <row r="3117" spans="4:4" x14ac:dyDescent="0.2">
      <c r="D3117" s="133"/>
    </row>
    <row r="3118" spans="4:4" x14ac:dyDescent="0.2">
      <c r="D3118" s="133"/>
    </row>
    <row r="3119" spans="4:4" x14ac:dyDescent="0.2">
      <c r="D3119" s="133"/>
    </row>
    <row r="3120" spans="4:4" x14ac:dyDescent="0.2">
      <c r="D3120" s="133"/>
    </row>
    <row r="3121" spans="4:4" x14ac:dyDescent="0.2">
      <c r="D3121" s="133"/>
    </row>
    <row r="3122" spans="4:4" x14ac:dyDescent="0.2">
      <c r="D3122" s="133"/>
    </row>
    <row r="3123" spans="4:4" x14ac:dyDescent="0.2">
      <c r="D3123" s="133"/>
    </row>
    <row r="3124" spans="4:4" x14ac:dyDescent="0.2">
      <c r="D3124" s="133"/>
    </row>
    <row r="3125" spans="4:4" x14ac:dyDescent="0.2">
      <c r="D3125" s="133"/>
    </row>
    <row r="3126" spans="4:4" x14ac:dyDescent="0.2">
      <c r="D3126" s="133"/>
    </row>
    <row r="3127" spans="4:4" x14ac:dyDescent="0.2">
      <c r="D3127" s="133"/>
    </row>
    <row r="3128" spans="4:4" x14ac:dyDescent="0.2">
      <c r="D3128" s="133"/>
    </row>
    <row r="3129" spans="4:4" x14ac:dyDescent="0.2">
      <c r="D3129" s="133"/>
    </row>
    <row r="3130" spans="4:4" x14ac:dyDescent="0.2">
      <c r="D3130" s="133"/>
    </row>
    <row r="3131" spans="4:4" x14ac:dyDescent="0.2">
      <c r="D3131" s="133"/>
    </row>
    <row r="3132" spans="4:4" x14ac:dyDescent="0.2">
      <c r="D3132" s="133"/>
    </row>
    <row r="3133" spans="4:4" x14ac:dyDescent="0.2">
      <c r="D3133" s="133"/>
    </row>
    <row r="3134" spans="4:4" x14ac:dyDescent="0.2">
      <c r="D3134" s="133"/>
    </row>
    <row r="3135" spans="4:4" x14ac:dyDescent="0.2">
      <c r="D3135" s="133"/>
    </row>
    <row r="3136" spans="4:4" x14ac:dyDescent="0.2">
      <c r="D3136" s="133"/>
    </row>
    <row r="3137" spans="4:4" x14ac:dyDescent="0.2">
      <c r="D3137" s="133"/>
    </row>
    <row r="3138" spans="4:4" x14ac:dyDescent="0.2">
      <c r="D3138" s="133"/>
    </row>
    <row r="3139" spans="4:4" x14ac:dyDescent="0.2">
      <c r="D3139" s="133"/>
    </row>
    <row r="3140" spans="4:4" x14ac:dyDescent="0.2">
      <c r="D3140" s="133"/>
    </row>
    <row r="3141" spans="4:4" x14ac:dyDescent="0.2">
      <c r="D3141" s="133"/>
    </row>
    <row r="3142" spans="4:4" x14ac:dyDescent="0.2">
      <c r="D3142" s="133"/>
    </row>
    <row r="3143" spans="4:4" x14ac:dyDescent="0.2">
      <c r="D3143" s="133"/>
    </row>
    <row r="3144" spans="4:4" x14ac:dyDescent="0.2">
      <c r="D3144" s="133"/>
    </row>
    <row r="3145" spans="4:4" x14ac:dyDescent="0.2">
      <c r="D3145" s="133"/>
    </row>
    <row r="3146" spans="4:4" x14ac:dyDescent="0.2">
      <c r="D3146" s="133"/>
    </row>
    <row r="3147" spans="4:4" x14ac:dyDescent="0.2">
      <c r="D3147" s="133"/>
    </row>
    <row r="3148" spans="4:4" x14ac:dyDescent="0.2">
      <c r="D3148" s="133"/>
    </row>
    <row r="3149" spans="4:4" x14ac:dyDescent="0.2">
      <c r="D3149" s="133"/>
    </row>
    <row r="3150" spans="4:4" x14ac:dyDescent="0.2">
      <c r="D3150" s="133"/>
    </row>
    <row r="3151" spans="4:4" x14ac:dyDescent="0.2">
      <c r="D3151" s="133"/>
    </row>
    <row r="3152" spans="4:4" x14ac:dyDescent="0.2">
      <c r="D3152" s="133"/>
    </row>
    <row r="3153" spans="4:4" x14ac:dyDescent="0.2">
      <c r="D3153" s="133"/>
    </row>
    <row r="3154" spans="4:4" x14ac:dyDescent="0.2">
      <c r="D3154" s="133"/>
    </row>
    <row r="3155" spans="4:4" x14ac:dyDescent="0.2">
      <c r="D3155" s="133"/>
    </row>
    <row r="3156" spans="4:4" x14ac:dyDescent="0.2">
      <c r="D3156" s="133"/>
    </row>
    <row r="3157" spans="4:4" x14ac:dyDescent="0.2">
      <c r="D3157" s="133"/>
    </row>
    <row r="3158" spans="4:4" x14ac:dyDescent="0.2">
      <c r="D3158" s="133"/>
    </row>
    <row r="3159" spans="4:4" x14ac:dyDescent="0.2">
      <c r="D3159" s="133"/>
    </row>
    <row r="3160" spans="4:4" x14ac:dyDescent="0.2">
      <c r="D3160" s="133"/>
    </row>
    <row r="3161" spans="4:4" x14ac:dyDescent="0.2">
      <c r="D3161" s="133"/>
    </row>
    <row r="3162" spans="4:4" x14ac:dyDescent="0.2">
      <c r="D3162" s="133"/>
    </row>
    <row r="3163" spans="4:4" x14ac:dyDescent="0.2">
      <c r="D3163" s="133"/>
    </row>
    <row r="3164" spans="4:4" x14ac:dyDescent="0.2">
      <c r="D3164" s="133"/>
    </row>
    <row r="3165" spans="4:4" x14ac:dyDescent="0.2">
      <c r="D3165" s="133"/>
    </row>
    <row r="3166" spans="4:4" x14ac:dyDescent="0.2">
      <c r="D3166" s="133"/>
    </row>
    <row r="3167" spans="4:4" x14ac:dyDescent="0.2">
      <c r="D3167" s="133"/>
    </row>
    <row r="3168" spans="4:4" x14ac:dyDescent="0.2">
      <c r="D3168" s="133"/>
    </row>
    <row r="3169" spans="4:4" x14ac:dyDescent="0.2">
      <c r="D3169" s="133"/>
    </row>
    <row r="3170" spans="4:4" x14ac:dyDescent="0.2">
      <c r="D3170" s="133"/>
    </row>
    <row r="3171" spans="4:4" x14ac:dyDescent="0.2">
      <c r="D3171" s="133"/>
    </row>
    <row r="3172" spans="4:4" x14ac:dyDescent="0.2">
      <c r="D3172" s="133"/>
    </row>
    <row r="3173" spans="4:4" x14ac:dyDescent="0.2">
      <c r="D3173" s="133"/>
    </row>
    <row r="3174" spans="4:4" x14ac:dyDescent="0.2">
      <c r="D3174" s="133"/>
    </row>
    <row r="3175" spans="4:4" x14ac:dyDescent="0.2">
      <c r="D3175" s="133"/>
    </row>
    <row r="3176" spans="4:4" x14ac:dyDescent="0.2">
      <c r="D3176" s="133"/>
    </row>
    <row r="3177" spans="4:4" x14ac:dyDescent="0.2">
      <c r="D3177" s="133"/>
    </row>
    <row r="3178" spans="4:4" x14ac:dyDescent="0.2">
      <c r="D3178" s="133"/>
    </row>
    <row r="3179" spans="4:4" x14ac:dyDescent="0.2">
      <c r="D3179" s="133"/>
    </row>
    <row r="3180" spans="4:4" x14ac:dyDescent="0.2">
      <c r="D3180" s="133"/>
    </row>
    <row r="3181" spans="4:4" x14ac:dyDescent="0.2">
      <c r="D3181" s="133"/>
    </row>
    <row r="3182" spans="4:4" x14ac:dyDescent="0.2">
      <c r="D3182" s="133"/>
    </row>
    <row r="3183" spans="4:4" x14ac:dyDescent="0.2">
      <c r="D3183" s="133"/>
    </row>
    <row r="3184" spans="4:4" x14ac:dyDescent="0.2">
      <c r="D3184" s="133"/>
    </row>
    <row r="3185" spans="4:4" x14ac:dyDescent="0.2">
      <c r="D3185" s="133"/>
    </row>
    <row r="3186" spans="4:4" x14ac:dyDescent="0.2">
      <c r="D3186" s="133"/>
    </row>
    <row r="3187" spans="4:4" x14ac:dyDescent="0.2">
      <c r="D3187" s="133"/>
    </row>
    <row r="3188" spans="4:4" x14ac:dyDescent="0.2">
      <c r="D3188" s="133"/>
    </row>
    <row r="3189" spans="4:4" x14ac:dyDescent="0.2">
      <c r="D3189" s="133"/>
    </row>
    <row r="3190" spans="4:4" x14ac:dyDescent="0.2">
      <c r="D3190" s="133"/>
    </row>
    <row r="3191" spans="4:4" x14ac:dyDescent="0.2">
      <c r="D3191" s="133"/>
    </row>
    <row r="3192" spans="4:4" x14ac:dyDescent="0.2">
      <c r="D3192" s="133"/>
    </row>
    <row r="3193" spans="4:4" x14ac:dyDescent="0.2">
      <c r="D3193" s="133"/>
    </row>
    <row r="3194" spans="4:4" x14ac:dyDescent="0.2">
      <c r="D3194" s="133"/>
    </row>
    <row r="3195" spans="4:4" x14ac:dyDescent="0.2">
      <c r="D3195" s="133"/>
    </row>
    <row r="3196" spans="4:4" x14ac:dyDescent="0.2">
      <c r="D3196" s="133"/>
    </row>
    <row r="3197" spans="4:4" x14ac:dyDescent="0.2">
      <c r="D3197" s="133"/>
    </row>
    <row r="3198" spans="4:4" x14ac:dyDescent="0.2">
      <c r="D3198" s="133"/>
    </row>
    <row r="3199" spans="4:4" x14ac:dyDescent="0.2">
      <c r="D3199" s="133"/>
    </row>
    <row r="3200" spans="4:4" x14ac:dyDescent="0.2">
      <c r="D3200" s="133"/>
    </row>
    <row r="3201" spans="4:4" x14ac:dyDescent="0.2">
      <c r="D3201" s="133"/>
    </row>
    <row r="3202" spans="4:4" x14ac:dyDescent="0.2">
      <c r="D3202" s="133"/>
    </row>
    <row r="3203" spans="4:4" x14ac:dyDescent="0.2">
      <c r="D3203" s="133"/>
    </row>
    <row r="3204" spans="4:4" x14ac:dyDescent="0.2">
      <c r="D3204" s="133"/>
    </row>
    <row r="3205" spans="4:4" x14ac:dyDescent="0.2">
      <c r="D3205" s="133"/>
    </row>
    <row r="3206" spans="4:4" x14ac:dyDescent="0.2">
      <c r="D3206" s="133"/>
    </row>
    <row r="3207" spans="4:4" x14ac:dyDescent="0.2">
      <c r="D3207" s="133"/>
    </row>
    <row r="3208" spans="4:4" x14ac:dyDescent="0.2">
      <c r="D3208" s="133"/>
    </row>
    <row r="3209" spans="4:4" x14ac:dyDescent="0.2">
      <c r="D3209" s="133"/>
    </row>
    <row r="3210" spans="4:4" x14ac:dyDescent="0.2">
      <c r="D3210" s="133"/>
    </row>
    <row r="3211" spans="4:4" x14ac:dyDescent="0.2">
      <c r="D3211" s="133"/>
    </row>
    <row r="3212" spans="4:4" x14ac:dyDescent="0.2">
      <c r="D3212" s="133"/>
    </row>
    <row r="3213" spans="4:4" x14ac:dyDescent="0.2">
      <c r="D3213" s="133"/>
    </row>
    <row r="3214" spans="4:4" x14ac:dyDescent="0.2">
      <c r="D3214" s="133"/>
    </row>
    <row r="3215" spans="4:4" x14ac:dyDescent="0.2">
      <c r="D3215" s="133"/>
    </row>
    <row r="3216" spans="4:4" x14ac:dyDescent="0.2">
      <c r="D3216" s="133"/>
    </row>
    <row r="3217" spans="4:4" x14ac:dyDescent="0.2">
      <c r="D3217" s="133"/>
    </row>
    <row r="3218" spans="4:4" x14ac:dyDescent="0.2">
      <c r="D3218" s="133"/>
    </row>
    <row r="3219" spans="4:4" x14ac:dyDescent="0.2">
      <c r="D3219" s="133"/>
    </row>
    <row r="3220" spans="4:4" x14ac:dyDescent="0.2">
      <c r="D3220" s="133"/>
    </row>
    <row r="3221" spans="4:4" x14ac:dyDescent="0.2">
      <c r="D3221" s="133"/>
    </row>
    <row r="3222" spans="4:4" x14ac:dyDescent="0.2">
      <c r="D3222" s="133"/>
    </row>
    <row r="3223" spans="4:4" x14ac:dyDescent="0.2">
      <c r="D3223" s="133"/>
    </row>
    <row r="3224" spans="4:4" x14ac:dyDescent="0.2">
      <c r="D3224" s="133"/>
    </row>
    <row r="3225" spans="4:4" x14ac:dyDescent="0.2">
      <c r="D3225" s="133"/>
    </row>
    <row r="3226" spans="4:4" x14ac:dyDescent="0.2">
      <c r="D3226" s="133"/>
    </row>
    <row r="3227" spans="4:4" x14ac:dyDescent="0.2">
      <c r="D3227" s="133"/>
    </row>
    <row r="3228" spans="4:4" x14ac:dyDescent="0.2">
      <c r="D3228" s="133"/>
    </row>
    <row r="3229" spans="4:4" x14ac:dyDescent="0.2">
      <c r="D3229" s="133"/>
    </row>
    <row r="3230" spans="4:4" x14ac:dyDescent="0.2">
      <c r="D3230" s="133"/>
    </row>
    <row r="3231" spans="4:4" x14ac:dyDescent="0.2">
      <c r="D3231" s="133"/>
    </row>
    <row r="3232" spans="4:4" x14ac:dyDescent="0.2">
      <c r="D3232" s="133"/>
    </row>
    <row r="3233" spans="4:4" x14ac:dyDescent="0.2">
      <c r="D3233" s="133"/>
    </row>
    <row r="3234" spans="4:4" x14ac:dyDescent="0.2">
      <c r="D3234" s="133"/>
    </row>
    <row r="3235" spans="4:4" x14ac:dyDescent="0.2">
      <c r="D3235" s="133"/>
    </row>
    <row r="3236" spans="4:4" x14ac:dyDescent="0.2">
      <c r="D3236" s="133"/>
    </row>
    <row r="3237" spans="4:4" x14ac:dyDescent="0.2">
      <c r="D3237" s="133"/>
    </row>
    <row r="3238" spans="4:4" x14ac:dyDescent="0.2">
      <c r="D3238" s="133"/>
    </row>
    <row r="3239" spans="4:4" x14ac:dyDescent="0.2">
      <c r="D3239" s="133"/>
    </row>
    <row r="3240" spans="4:4" x14ac:dyDescent="0.2">
      <c r="D3240" s="133"/>
    </row>
    <row r="3241" spans="4:4" x14ac:dyDescent="0.2">
      <c r="D3241" s="133"/>
    </row>
    <row r="3242" spans="4:4" x14ac:dyDescent="0.2">
      <c r="D3242" s="133"/>
    </row>
    <row r="3243" spans="4:4" x14ac:dyDescent="0.2">
      <c r="D3243" s="133"/>
    </row>
    <row r="3244" spans="4:4" x14ac:dyDescent="0.2">
      <c r="D3244" s="133"/>
    </row>
    <row r="3245" spans="4:4" x14ac:dyDescent="0.2">
      <c r="D3245" s="133"/>
    </row>
    <row r="3246" spans="4:4" x14ac:dyDescent="0.2">
      <c r="D3246" s="133"/>
    </row>
    <row r="3247" spans="4:4" x14ac:dyDescent="0.2">
      <c r="D3247" s="133"/>
    </row>
    <row r="3248" spans="4:4" x14ac:dyDescent="0.2">
      <c r="D3248" s="133"/>
    </row>
    <row r="3249" spans="4:4" x14ac:dyDescent="0.2">
      <c r="D3249" s="133"/>
    </row>
    <row r="3250" spans="4:4" x14ac:dyDescent="0.2">
      <c r="D3250" s="133"/>
    </row>
    <row r="3251" spans="4:4" x14ac:dyDescent="0.2">
      <c r="D3251" s="133"/>
    </row>
    <row r="3252" spans="4:4" x14ac:dyDescent="0.2">
      <c r="D3252" s="133"/>
    </row>
    <row r="3253" spans="4:4" x14ac:dyDescent="0.2">
      <c r="D3253" s="133"/>
    </row>
    <row r="3254" spans="4:4" x14ac:dyDescent="0.2">
      <c r="D3254" s="133"/>
    </row>
    <row r="3255" spans="4:4" x14ac:dyDescent="0.2">
      <c r="D3255" s="133"/>
    </row>
    <row r="3256" spans="4:4" x14ac:dyDescent="0.2">
      <c r="D3256" s="133"/>
    </row>
    <row r="3257" spans="4:4" x14ac:dyDescent="0.2">
      <c r="D3257" s="133"/>
    </row>
    <row r="3258" spans="4:4" x14ac:dyDescent="0.2">
      <c r="D3258" s="133"/>
    </row>
    <row r="3259" spans="4:4" x14ac:dyDescent="0.2">
      <c r="D3259" s="133"/>
    </row>
    <row r="3260" spans="4:4" x14ac:dyDescent="0.2">
      <c r="D3260" s="133"/>
    </row>
    <row r="3261" spans="4:4" x14ac:dyDescent="0.2">
      <c r="D3261" s="133"/>
    </row>
    <row r="3262" spans="4:4" x14ac:dyDescent="0.2">
      <c r="D3262" s="133"/>
    </row>
    <row r="3263" spans="4:4" x14ac:dyDescent="0.2">
      <c r="D3263" s="133"/>
    </row>
    <row r="3264" spans="4:4" x14ac:dyDescent="0.2">
      <c r="D3264" s="133"/>
    </row>
    <row r="3265" spans="4:4" x14ac:dyDescent="0.2">
      <c r="D3265" s="133"/>
    </row>
    <row r="3266" spans="4:4" x14ac:dyDescent="0.2">
      <c r="D3266" s="133"/>
    </row>
    <row r="3267" spans="4:4" x14ac:dyDescent="0.2">
      <c r="D3267" s="133"/>
    </row>
    <row r="3268" spans="4:4" x14ac:dyDescent="0.2">
      <c r="D3268" s="133"/>
    </row>
    <row r="3269" spans="4:4" x14ac:dyDescent="0.2">
      <c r="D3269" s="133"/>
    </row>
    <row r="3270" spans="4:4" x14ac:dyDescent="0.2">
      <c r="D3270" s="133"/>
    </row>
    <row r="3271" spans="4:4" x14ac:dyDescent="0.2">
      <c r="D3271" s="133"/>
    </row>
    <row r="3272" spans="4:4" x14ac:dyDescent="0.2">
      <c r="D3272" s="133"/>
    </row>
    <row r="3273" spans="4:4" x14ac:dyDescent="0.2">
      <c r="D3273" s="133"/>
    </row>
    <row r="3274" spans="4:4" x14ac:dyDescent="0.2">
      <c r="D3274" s="133"/>
    </row>
    <row r="3275" spans="4:4" x14ac:dyDescent="0.2">
      <c r="D3275" s="133"/>
    </row>
    <row r="3276" spans="4:4" x14ac:dyDescent="0.2">
      <c r="D3276" s="133"/>
    </row>
    <row r="3277" spans="4:4" x14ac:dyDescent="0.2">
      <c r="D3277" s="133"/>
    </row>
    <row r="3278" spans="4:4" x14ac:dyDescent="0.2">
      <c r="D3278" s="133"/>
    </row>
    <row r="3279" spans="4:4" x14ac:dyDescent="0.2">
      <c r="D3279" s="133"/>
    </row>
    <row r="3280" spans="4:4" x14ac:dyDescent="0.2">
      <c r="D3280" s="133"/>
    </row>
    <row r="3281" spans="4:4" x14ac:dyDescent="0.2">
      <c r="D3281" s="133"/>
    </row>
    <row r="3282" spans="4:4" x14ac:dyDescent="0.2">
      <c r="D3282" s="133"/>
    </row>
    <row r="3283" spans="4:4" x14ac:dyDescent="0.2">
      <c r="D3283" s="133"/>
    </row>
    <row r="3284" spans="4:4" x14ac:dyDescent="0.2">
      <c r="D3284" s="133"/>
    </row>
    <row r="3285" spans="4:4" x14ac:dyDescent="0.2">
      <c r="D3285" s="133"/>
    </row>
    <row r="3286" spans="4:4" x14ac:dyDescent="0.2">
      <c r="D3286" s="133"/>
    </row>
    <row r="3287" spans="4:4" x14ac:dyDescent="0.2">
      <c r="D3287" s="133"/>
    </row>
    <row r="3288" spans="4:4" x14ac:dyDescent="0.2">
      <c r="D3288" s="133"/>
    </row>
    <row r="3289" spans="4:4" x14ac:dyDescent="0.2">
      <c r="D3289" s="133"/>
    </row>
    <row r="3290" spans="4:4" x14ac:dyDescent="0.2">
      <c r="D3290" s="133"/>
    </row>
    <row r="3291" spans="4:4" x14ac:dyDescent="0.2">
      <c r="D3291" s="133"/>
    </row>
    <row r="3292" spans="4:4" x14ac:dyDescent="0.2">
      <c r="D3292" s="133"/>
    </row>
    <row r="3293" spans="4:4" x14ac:dyDescent="0.2">
      <c r="D3293" s="133"/>
    </row>
    <row r="3294" spans="4:4" x14ac:dyDescent="0.2">
      <c r="D3294" s="133"/>
    </row>
    <row r="3295" spans="4:4" x14ac:dyDescent="0.2">
      <c r="D3295" s="133"/>
    </row>
    <row r="3296" spans="4:4" x14ac:dyDescent="0.2">
      <c r="D3296" s="133"/>
    </row>
    <row r="3297" spans="4:4" x14ac:dyDescent="0.2">
      <c r="D3297" s="133"/>
    </row>
    <row r="3298" spans="4:4" x14ac:dyDescent="0.2">
      <c r="D3298" s="133"/>
    </row>
    <row r="3299" spans="4:4" x14ac:dyDescent="0.2">
      <c r="D3299" s="133"/>
    </row>
    <row r="3300" spans="4:4" x14ac:dyDescent="0.2">
      <c r="D3300" s="133"/>
    </row>
    <row r="3301" spans="4:4" x14ac:dyDescent="0.2">
      <c r="D3301" s="133"/>
    </row>
    <row r="3302" spans="4:4" x14ac:dyDescent="0.2">
      <c r="D3302" s="133"/>
    </row>
    <row r="3303" spans="4:4" x14ac:dyDescent="0.2">
      <c r="D3303" s="133"/>
    </row>
    <row r="3304" spans="4:4" x14ac:dyDescent="0.2">
      <c r="D3304" s="133"/>
    </row>
    <row r="3305" spans="4:4" x14ac:dyDescent="0.2">
      <c r="D3305" s="133"/>
    </row>
    <row r="3306" spans="4:4" x14ac:dyDescent="0.2">
      <c r="D3306" s="133"/>
    </row>
    <row r="3307" spans="4:4" x14ac:dyDescent="0.2">
      <c r="D3307" s="133"/>
    </row>
    <row r="3308" spans="4:4" x14ac:dyDescent="0.2">
      <c r="D3308" s="133"/>
    </row>
    <row r="3309" spans="4:4" x14ac:dyDescent="0.2">
      <c r="D3309" s="133"/>
    </row>
    <row r="3310" spans="4:4" x14ac:dyDescent="0.2">
      <c r="D3310" s="133"/>
    </row>
    <row r="3311" spans="4:4" x14ac:dyDescent="0.2">
      <c r="D3311" s="133"/>
    </row>
    <row r="3312" spans="4:4" x14ac:dyDescent="0.2">
      <c r="D3312" s="133"/>
    </row>
    <row r="3313" spans="4:4" x14ac:dyDescent="0.2">
      <c r="D3313" s="133"/>
    </row>
    <row r="3314" spans="4:4" x14ac:dyDescent="0.2">
      <c r="D3314" s="133"/>
    </row>
    <row r="3315" spans="4:4" x14ac:dyDescent="0.2">
      <c r="D3315" s="133"/>
    </row>
    <row r="3316" spans="4:4" x14ac:dyDescent="0.2">
      <c r="D3316" s="133"/>
    </row>
    <row r="3317" spans="4:4" x14ac:dyDescent="0.2">
      <c r="D3317" s="133"/>
    </row>
    <row r="3318" spans="4:4" x14ac:dyDescent="0.2">
      <c r="D3318" s="133"/>
    </row>
    <row r="3319" spans="4:4" x14ac:dyDescent="0.2">
      <c r="D3319" s="133"/>
    </row>
    <row r="3320" spans="4:4" x14ac:dyDescent="0.2">
      <c r="D3320" s="133"/>
    </row>
    <row r="3321" spans="4:4" x14ac:dyDescent="0.2">
      <c r="D3321" s="133"/>
    </row>
    <row r="3322" spans="4:4" x14ac:dyDescent="0.2">
      <c r="D3322" s="133"/>
    </row>
    <row r="3323" spans="4:4" x14ac:dyDescent="0.2">
      <c r="D3323" s="133"/>
    </row>
    <row r="3324" spans="4:4" x14ac:dyDescent="0.2">
      <c r="D3324" s="133"/>
    </row>
    <row r="3325" spans="4:4" x14ac:dyDescent="0.2">
      <c r="D3325" s="133"/>
    </row>
    <row r="3326" spans="4:4" x14ac:dyDescent="0.2">
      <c r="D3326" s="133"/>
    </row>
    <row r="3327" spans="4:4" x14ac:dyDescent="0.2">
      <c r="D3327" s="133"/>
    </row>
    <row r="3328" spans="4:4" x14ac:dyDescent="0.2">
      <c r="D3328" s="133"/>
    </row>
    <row r="3329" spans="4:4" x14ac:dyDescent="0.2">
      <c r="D3329" s="133"/>
    </row>
    <row r="3330" spans="4:4" x14ac:dyDescent="0.2">
      <c r="D3330" s="133"/>
    </row>
    <row r="3331" spans="4:4" x14ac:dyDescent="0.2">
      <c r="D3331" s="133"/>
    </row>
    <row r="3332" spans="4:4" x14ac:dyDescent="0.2">
      <c r="D3332" s="133"/>
    </row>
    <row r="3333" spans="4:4" x14ac:dyDescent="0.2">
      <c r="D3333" s="133"/>
    </row>
    <row r="3334" spans="4:4" x14ac:dyDescent="0.2">
      <c r="D3334" s="133"/>
    </row>
    <row r="3335" spans="4:4" x14ac:dyDescent="0.2">
      <c r="D3335" s="133"/>
    </row>
    <row r="3336" spans="4:4" x14ac:dyDescent="0.2">
      <c r="D3336" s="133"/>
    </row>
    <row r="3337" spans="4:4" x14ac:dyDescent="0.2">
      <c r="D3337" s="133"/>
    </row>
    <row r="3338" spans="4:4" x14ac:dyDescent="0.2">
      <c r="D3338" s="133"/>
    </row>
    <row r="3339" spans="4:4" x14ac:dyDescent="0.2">
      <c r="D3339" s="133"/>
    </row>
    <row r="3340" spans="4:4" x14ac:dyDescent="0.2">
      <c r="D3340" s="133"/>
    </row>
    <row r="3341" spans="4:4" x14ac:dyDescent="0.2">
      <c r="D3341" s="133"/>
    </row>
    <row r="3342" spans="4:4" x14ac:dyDescent="0.2">
      <c r="D3342" s="133"/>
    </row>
    <row r="3343" spans="4:4" x14ac:dyDescent="0.2">
      <c r="D3343" s="133"/>
    </row>
    <row r="3344" spans="4:4" x14ac:dyDescent="0.2">
      <c r="D3344" s="133"/>
    </row>
    <row r="3345" spans="4:4" x14ac:dyDescent="0.2">
      <c r="D3345" s="133"/>
    </row>
    <row r="3346" spans="4:4" x14ac:dyDescent="0.2">
      <c r="D3346" s="133"/>
    </row>
    <row r="3347" spans="4:4" x14ac:dyDescent="0.2">
      <c r="D3347" s="133"/>
    </row>
    <row r="3348" spans="4:4" x14ac:dyDescent="0.2">
      <c r="D3348" s="133"/>
    </row>
    <row r="3349" spans="4:4" x14ac:dyDescent="0.2">
      <c r="D3349" s="133"/>
    </row>
    <row r="3350" spans="4:4" x14ac:dyDescent="0.2">
      <c r="D3350" s="133"/>
    </row>
    <row r="3351" spans="4:4" x14ac:dyDescent="0.2">
      <c r="D3351" s="133"/>
    </row>
    <row r="3352" spans="4:4" x14ac:dyDescent="0.2">
      <c r="D3352" s="133"/>
    </row>
    <row r="3353" spans="4:4" x14ac:dyDescent="0.2">
      <c r="D3353" s="133"/>
    </row>
    <row r="3354" spans="4:4" x14ac:dyDescent="0.2">
      <c r="D3354" s="133"/>
    </row>
    <row r="3355" spans="4:4" x14ac:dyDescent="0.2">
      <c r="D3355" s="133"/>
    </row>
    <row r="3356" spans="4:4" x14ac:dyDescent="0.2">
      <c r="D3356" s="133"/>
    </row>
    <row r="3357" spans="4:4" x14ac:dyDescent="0.2">
      <c r="D3357" s="133"/>
    </row>
    <row r="3358" spans="4:4" x14ac:dyDescent="0.2">
      <c r="D3358" s="133"/>
    </row>
    <row r="3359" spans="4:4" x14ac:dyDescent="0.2">
      <c r="D3359" s="133"/>
    </row>
    <row r="3360" spans="4:4" x14ac:dyDescent="0.2">
      <c r="D3360" s="133"/>
    </row>
    <row r="3361" spans="4:4" x14ac:dyDescent="0.2">
      <c r="D3361" s="133"/>
    </row>
    <row r="3362" spans="4:4" x14ac:dyDescent="0.2">
      <c r="D3362" s="133"/>
    </row>
    <row r="3363" spans="4:4" x14ac:dyDescent="0.2">
      <c r="D3363" s="133"/>
    </row>
    <row r="3364" spans="4:4" x14ac:dyDescent="0.2">
      <c r="D3364" s="133"/>
    </row>
    <row r="3365" spans="4:4" x14ac:dyDescent="0.2">
      <c r="D3365" s="133"/>
    </row>
    <row r="3366" spans="4:4" x14ac:dyDescent="0.2">
      <c r="D3366" s="133"/>
    </row>
    <row r="3367" spans="4:4" x14ac:dyDescent="0.2">
      <c r="D3367" s="133"/>
    </row>
    <row r="3368" spans="4:4" x14ac:dyDescent="0.2">
      <c r="D3368" s="133"/>
    </row>
    <row r="3369" spans="4:4" x14ac:dyDescent="0.2">
      <c r="D3369" s="133"/>
    </row>
    <row r="3370" spans="4:4" x14ac:dyDescent="0.2">
      <c r="D3370" s="133"/>
    </row>
    <row r="3371" spans="4:4" x14ac:dyDescent="0.2">
      <c r="D3371" s="133"/>
    </row>
    <row r="3372" spans="4:4" x14ac:dyDescent="0.2">
      <c r="D3372" s="133"/>
    </row>
    <row r="3373" spans="4:4" x14ac:dyDescent="0.2">
      <c r="D3373" s="133"/>
    </row>
    <row r="3374" spans="4:4" x14ac:dyDescent="0.2">
      <c r="D3374" s="133"/>
    </row>
    <row r="3375" spans="4:4" x14ac:dyDescent="0.2">
      <c r="D3375" s="133"/>
    </row>
    <row r="3376" spans="4:4" x14ac:dyDescent="0.2">
      <c r="D3376" s="133"/>
    </row>
    <row r="3377" spans="4:4" x14ac:dyDescent="0.2">
      <c r="D3377" s="133"/>
    </row>
    <row r="3378" spans="4:4" x14ac:dyDescent="0.2">
      <c r="D3378" s="133"/>
    </row>
    <row r="3379" spans="4:4" x14ac:dyDescent="0.2">
      <c r="D3379" s="133"/>
    </row>
    <row r="3380" spans="4:4" x14ac:dyDescent="0.2">
      <c r="D3380" s="133"/>
    </row>
    <row r="3381" spans="4:4" x14ac:dyDescent="0.2">
      <c r="D3381" s="133"/>
    </row>
    <row r="3382" spans="4:4" x14ac:dyDescent="0.2">
      <c r="D3382" s="133"/>
    </row>
    <row r="3383" spans="4:4" x14ac:dyDescent="0.2">
      <c r="D3383" s="133"/>
    </row>
    <row r="3384" spans="4:4" x14ac:dyDescent="0.2">
      <c r="D3384" s="133"/>
    </row>
    <row r="3385" spans="4:4" x14ac:dyDescent="0.2">
      <c r="D3385" s="133"/>
    </row>
    <row r="3386" spans="4:4" x14ac:dyDescent="0.2">
      <c r="D3386" s="133"/>
    </row>
    <row r="3387" spans="4:4" x14ac:dyDescent="0.2">
      <c r="D3387" s="133"/>
    </row>
    <row r="3388" spans="4:4" x14ac:dyDescent="0.2">
      <c r="D3388" s="133"/>
    </row>
    <row r="3389" spans="4:4" x14ac:dyDescent="0.2">
      <c r="D3389" s="133"/>
    </row>
    <row r="3390" spans="4:4" x14ac:dyDescent="0.2">
      <c r="D3390" s="133"/>
    </row>
    <row r="3391" spans="4:4" x14ac:dyDescent="0.2">
      <c r="D3391" s="133"/>
    </row>
    <row r="3392" spans="4:4" x14ac:dyDescent="0.2">
      <c r="D3392" s="133"/>
    </row>
    <row r="3393" spans="4:4" x14ac:dyDescent="0.2">
      <c r="D3393" s="133"/>
    </row>
    <row r="3394" spans="4:4" x14ac:dyDescent="0.2">
      <c r="D3394" s="133"/>
    </row>
    <row r="3395" spans="4:4" x14ac:dyDescent="0.2">
      <c r="D3395" s="133"/>
    </row>
    <row r="3396" spans="4:4" x14ac:dyDescent="0.2">
      <c r="D3396" s="133"/>
    </row>
    <row r="3397" spans="4:4" x14ac:dyDescent="0.2">
      <c r="D3397" s="133"/>
    </row>
    <row r="3398" spans="4:4" x14ac:dyDescent="0.2">
      <c r="D3398" s="133"/>
    </row>
    <row r="3399" spans="4:4" x14ac:dyDescent="0.2">
      <c r="D3399" s="133"/>
    </row>
    <row r="3400" spans="4:4" x14ac:dyDescent="0.2">
      <c r="D3400" s="133"/>
    </row>
    <row r="3401" spans="4:4" x14ac:dyDescent="0.2">
      <c r="D3401" s="133"/>
    </row>
    <row r="3402" spans="4:4" x14ac:dyDescent="0.2">
      <c r="D3402" s="133"/>
    </row>
    <row r="3403" spans="4:4" x14ac:dyDescent="0.2">
      <c r="D3403" s="133"/>
    </row>
    <row r="3404" spans="4:4" x14ac:dyDescent="0.2">
      <c r="D3404" s="133"/>
    </row>
    <row r="3405" spans="4:4" x14ac:dyDescent="0.2">
      <c r="D3405" s="133"/>
    </row>
    <row r="3406" spans="4:4" x14ac:dyDescent="0.2">
      <c r="D3406" s="133"/>
    </row>
    <row r="3407" spans="4:4" x14ac:dyDescent="0.2">
      <c r="D3407" s="133"/>
    </row>
    <row r="3408" spans="4:4" x14ac:dyDescent="0.2">
      <c r="D3408" s="133"/>
    </row>
    <row r="3409" spans="4:4" x14ac:dyDescent="0.2">
      <c r="D3409" s="133"/>
    </row>
    <row r="3410" spans="4:4" x14ac:dyDescent="0.2">
      <c r="D3410" s="133"/>
    </row>
    <row r="3411" spans="4:4" x14ac:dyDescent="0.2">
      <c r="D3411" s="133"/>
    </row>
    <row r="3412" spans="4:4" x14ac:dyDescent="0.2">
      <c r="D3412" s="133"/>
    </row>
    <row r="3413" spans="4:4" x14ac:dyDescent="0.2">
      <c r="D3413" s="133"/>
    </row>
    <row r="3414" spans="4:4" x14ac:dyDescent="0.2">
      <c r="D3414" s="133"/>
    </row>
    <row r="3415" spans="4:4" x14ac:dyDescent="0.2">
      <c r="D3415" s="133"/>
    </row>
    <row r="3416" spans="4:4" x14ac:dyDescent="0.2">
      <c r="D3416" s="133"/>
    </row>
    <row r="3417" spans="4:4" x14ac:dyDescent="0.2">
      <c r="D3417" s="133"/>
    </row>
    <row r="3418" spans="4:4" x14ac:dyDescent="0.2">
      <c r="D3418" s="133"/>
    </row>
    <row r="3419" spans="4:4" x14ac:dyDescent="0.2">
      <c r="D3419" s="133"/>
    </row>
    <row r="3420" spans="4:4" x14ac:dyDescent="0.2">
      <c r="D3420" s="133"/>
    </row>
    <row r="3421" spans="4:4" x14ac:dyDescent="0.2">
      <c r="D3421" s="133"/>
    </row>
    <row r="3422" spans="4:4" x14ac:dyDescent="0.2">
      <c r="D3422" s="133"/>
    </row>
    <row r="3423" spans="4:4" x14ac:dyDescent="0.2">
      <c r="D3423" s="133"/>
    </row>
    <row r="3424" spans="4:4" x14ac:dyDescent="0.2">
      <c r="D3424" s="133"/>
    </row>
    <row r="3425" spans="4:4" x14ac:dyDescent="0.2">
      <c r="D3425" s="133"/>
    </row>
    <row r="3426" spans="4:4" x14ac:dyDescent="0.2">
      <c r="D3426" s="133"/>
    </row>
    <row r="3427" spans="4:4" x14ac:dyDescent="0.2">
      <c r="D3427" s="133"/>
    </row>
    <row r="3428" spans="4:4" x14ac:dyDescent="0.2">
      <c r="D3428" s="133"/>
    </row>
    <row r="3429" spans="4:4" x14ac:dyDescent="0.2">
      <c r="D3429" s="133"/>
    </row>
    <row r="3430" spans="4:4" x14ac:dyDescent="0.2">
      <c r="D3430" s="133"/>
    </row>
    <row r="3431" spans="4:4" x14ac:dyDescent="0.2">
      <c r="D3431" s="133"/>
    </row>
    <row r="3432" spans="4:4" x14ac:dyDescent="0.2">
      <c r="D3432" s="133"/>
    </row>
    <row r="3433" spans="4:4" x14ac:dyDescent="0.2">
      <c r="D3433" s="133"/>
    </row>
    <row r="3434" spans="4:4" x14ac:dyDescent="0.2">
      <c r="D3434" s="133"/>
    </row>
    <row r="3435" spans="4:4" x14ac:dyDescent="0.2">
      <c r="D3435" s="133"/>
    </row>
    <row r="3436" spans="4:4" x14ac:dyDescent="0.2">
      <c r="D3436" s="133"/>
    </row>
    <row r="3437" spans="4:4" x14ac:dyDescent="0.2">
      <c r="D3437" s="133"/>
    </row>
    <row r="3438" spans="4:4" x14ac:dyDescent="0.2">
      <c r="D3438" s="133"/>
    </row>
    <row r="3439" spans="4:4" x14ac:dyDescent="0.2">
      <c r="D3439" s="133"/>
    </row>
    <row r="3440" spans="4:4" x14ac:dyDescent="0.2">
      <c r="D3440" s="133"/>
    </row>
    <row r="3441" spans="4:4" x14ac:dyDescent="0.2">
      <c r="D3441" s="133"/>
    </row>
    <row r="3442" spans="4:4" x14ac:dyDescent="0.2">
      <c r="D3442" s="133"/>
    </row>
    <row r="3443" spans="4:4" x14ac:dyDescent="0.2">
      <c r="D3443" s="133"/>
    </row>
    <row r="3444" spans="4:4" x14ac:dyDescent="0.2">
      <c r="D3444" s="133"/>
    </row>
    <row r="3445" spans="4:4" x14ac:dyDescent="0.2">
      <c r="D3445" s="133"/>
    </row>
    <row r="3446" spans="4:4" x14ac:dyDescent="0.2">
      <c r="D3446" s="133"/>
    </row>
    <row r="3447" spans="4:4" x14ac:dyDescent="0.2">
      <c r="D3447" s="133"/>
    </row>
    <row r="3448" spans="4:4" x14ac:dyDescent="0.2">
      <c r="D3448" s="133"/>
    </row>
    <row r="3449" spans="4:4" x14ac:dyDescent="0.2">
      <c r="D3449" s="133"/>
    </row>
    <row r="3450" spans="4:4" x14ac:dyDescent="0.2">
      <c r="D3450" s="133"/>
    </row>
    <row r="3451" spans="4:4" x14ac:dyDescent="0.2">
      <c r="D3451" s="133"/>
    </row>
    <row r="3452" spans="4:4" x14ac:dyDescent="0.2">
      <c r="D3452" s="133"/>
    </row>
    <row r="3453" spans="4:4" x14ac:dyDescent="0.2">
      <c r="D3453" s="133"/>
    </row>
    <row r="3454" spans="4:4" x14ac:dyDescent="0.2">
      <c r="D3454" s="133"/>
    </row>
    <row r="3455" spans="4:4" x14ac:dyDescent="0.2">
      <c r="D3455" s="133"/>
    </row>
    <row r="3456" spans="4:4" x14ac:dyDescent="0.2">
      <c r="D3456" s="133"/>
    </row>
    <row r="3457" spans="4:4" x14ac:dyDescent="0.2">
      <c r="D3457" s="133"/>
    </row>
    <row r="3458" spans="4:4" x14ac:dyDescent="0.2">
      <c r="D3458" s="133"/>
    </row>
    <row r="3459" spans="4:4" x14ac:dyDescent="0.2">
      <c r="D3459" s="133"/>
    </row>
    <row r="3460" spans="4:4" x14ac:dyDescent="0.2">
      <c r="D3460" s="133"/>
    </row>
    <row r="3461" spans="4:4" x14ac:dyDescent="0.2">
      <c r="D3461" s="133"/>
    </row>
    <row r="3462" spans="4:4" x14ac:dyDescent="0.2">
      <c r="D3462" s="133"/>
    </row>
    <row r="3463" spans="4:4" x14ac:dyDescent="0.2">
      <c r="D3463" s="133"/>
    </row>
    <row r="3464" spans="4:4" x14ac:dyDescent="0.2">
      <c r="D3464" s="133"/>
    </row>
    <row r="3465" spans="4:4" x14ac:dyDescent="0.2">
      <c r="D3465" s="133"/>
    </row>
    <row r="3466" spans="4:4" x14ac:dyDescent="0.2">
      <c r="D3466" s="133"/>
    </row>
    <row r="3467" spans="4:4" x14ac:dyDescent="0.2">
      <c r="D3467" s="133"/>
    </row>
    <row r="3468" spans="4:4" x14ac:dyDescent="0.2">
      <c r="D3468" s="133"/>
    </row>
    <row r="3469" spans="4:4" x14ac:dyDescent="0.2">
      <c r="D3469" s="133"/>
    </row>
    <row r="3470" spans="4:4" x14ac:dyDescent="0.2">
      <c r="D3470" s="133"/>
    </row>
    <row r="3471" spans="4:4" x14ac:dyDescent="0.2">
      <c r="D3471" s="133"/>
    </row>
    <row r="3472" spans="4:4" x14ac:dyDescent="0.2">
      <c r="D3472" s="133"/>
    </row>
    <row r="3473" spans="4:4" x14ac:dyDescent="0.2">
      <c r="D3473" s="133"/>
    </row>
    <row r="3474" spans="4:4" x14ac:dyDescent="0.2">
      <c r="D3474" s="133"/>
    </row>
    <row r="3475" spans="4:4" x14ac:dyDescent="0.2">
      <c r="D3475" s="133"/>
    </row>
    <row r="3476" spans="4:4" x14ac:dyDescent="0.2">
      <c r="D3476" s="133"/>
    </row>
    <row r="3477" spans="4:4" x14ac:dyDescent="0.2">
      <c r="D3477" s="133"/>
    </row>
    <row r="3478" spans="4:4" x14ac:dyDescent="0.2">
      <c r="D3478" s="133"/>
    </row>
    <row r="3479" spans="4:4" x14ac:dyDescent="0.2">
      <c r="D3479" s="133"/>
    </row>
    <row r="3480" spans="4:4" x14ac:dyDescent="0.2">
      <c r="D3480" s="133"/>
    </row>
    <row r="3481" spans="4:4" x14ac:dyDescent="0.2">
      <c r="D3481" s="133"/>
    </row>
    <row r="3482" spans="4:4" x14ac:dyDescent="0.2">
      <c r="D3482" s="133"/>
    </row>
    <row r="3483" spans="4:4" x14ac:dyDescent="0.2">
      <c r="D3483" s="133"/>
    </row>
    <row r="3484" spans="4:4" x14ac:dyDescent="0.2">
      <c r="D3484" s="133"/>
    </row>
    <row r="3485" spans="4:4" x14ac:dyDescent="0.2">
      <c r="D3485" s="133"/>
    </row>
    <row r="3486" spans="4:4" x14ac:dyDescent="0.2">
      <c r="D3486" s="133"/>
    </row>
    <row r="3487" spans="4:4" x14ac:dyDescent="0.2">
      <c r="D3487" s="133"/>
    </row>
    <row r="3488" spans="4:4" x14ac:dyDescent="0.2">
      <c r="D3488" s="133"/>
    </row>
    <row r="3489" spans="4:4" x14ac:dyDescent="0.2">
      <c r="D3489" s="133"/>
    </row>
    <row r="3490" spans="4:4" x14ac:dyDescent="0.2">
      <c r="D3490" s="133"/>
    </row>
    <row r="3491" spans="4:4" x14ac:dyDescent="0.2">
      <c r="D3491" s="133"/>
    </row>
    <row r="3492" spans="4:4" x14ac:dyDescent="0.2">
      <c r="D3492" s="133"/>
    </row>
    <row r="3493" spans="4:4" x14ac:dyDescent="0.2">
      <c r="D3493" s="133"/>
    </row>
    <row r="3494" spans="4:4" x14ac:dyDescent="0.2">
      <c r="D3494" s="133"/>
    </row>
    <row r="3495" spans="4:4" x14ac:dyDescent="0.2">
      <c r="D3495" s="133"/>
    </row>
    <row r="3496" spans="4:4" x14ac:dyDescent="0.2">
      <c r="D3496" s="133"/>
    </row>
    <row r="3497" spans="4:4" x14ac:dyDescent="0.2">
      <c r="D3497" s="133"/>
    </row>
    <row r="3498" spans="4:4" x14ac:dyDescent="0.2">
      <c r="D3498" s="133"/>
    </row>
    <row r="3499" spans="4:4" x14ac:dyDescent="0.2">
      <c r="D3499" s="133"/>
    </row>
    <row r="3500" spans="4:4" x14ac:dyDescent="0.2">
      <c r="D3500" s="133"/>
    </row>
    <row r="3501" spans="4:4" x14ac:dyDescent="0.2">
      <c r="D3501" s="133"/>
    </row>
    <row r="3502" spans="4:4" x14ac:dyDescent="0.2">
      <c r="D3502" s="133"/>
    </row>
    <row r="3503" spans="4:4" x14ac:dyDescent="0.2">
      <c r="D3503" s="133"/>
    </row>
    <row r="3504" spans="4:4" x14ac:dyDescent="0.2">
      <c r="D3504" s="133"/>
    </row>
    <row r="3505" spans="4:4" x14ac:dyDescent="0.2">
      <c r="D3505" s="133"/>
    </row>
    <row r="3506" spans="4:4" x14ac:dyDescent="0.2">
      <c r="D3506" s="133"/>
    </row>
    <row r="3507" spans="4:4" x14ac:dyDescent="0.2">
      <c r="D3507" s="133"/>
    </row>
    <row r="3508" spans="4:4" x14ac:dyDescent="0.2">
      <c r="D3508" s="133"/>
    </row>
    <row r="3509" spans="4:4" x14ac:dyDescent="0.2">
      <c r="D3509" s="133"/>
    </row>
    <row r="3510" spans="4:4" x14ac:dyDescent="0.2">
      <c r="D3510" s="133"/>
    </row>
    <row r="3511" spans="4:4" x14ac:dyDescent="0.2">
      <c r="D3511" s="133"/>
    </row>
    <row r="3512" spans="4:4" x14ac:dyDescent="0.2">
      <c r="D3512" s="133"/>
    </row>
    <row r="3513" spans="4:4" x14ac:dyDescent="0.2">
      <c r="D3513" s="133"/>
    </row>
    <row r="3514" spans="4:4" x14ac:dyDescent="0.2">
      <c r="D3514" s="133"/>
    </row>
    <row r="3515" spans="4:4" x14ac:dyDescent="0.2">
      <c r="D3515" s="133"/>
    </row>
    <row r="3516" spans="4:4" x14ac:dyDescent="0.2">
      <c r="D3516" s="133"/>
    </row>
    <row r="3517" spans="4:4" x14ac:dyDescent="0.2">
      <c r="D3517" s="133"/>
    </row>
    <row r="3518" spans="4:4" x14ac:dyDescent="0.2">
      <c r="D3518" s="133"/>
    </row>
    <row r="3519" spans="4:4" x14ac:dyDescent="0.2">
      <c r="D3519" s="133"/>
    </row>
    <row r="3520" spans="4:4" x14ac:dyDescent="0.2">
      <c r="D3520" s="133"/>
    </row>
    <row r="3521" spans="4:4" x14ac:dyDescent="0.2">
      <c r="D3521" s="133"/>
    </row>
    <row r="3522" spans="4:4" x14ac:dyDescent="0.2">
      <c r="D3522" s="133"/>
    </row>
    <row r="3523" spans="4:4" x14ac:dyDescent="0.2">
      <c r="D3523" s="133"/>
    </row>
    <row r="3524" spans="4:4" x14ac:dyDescent="0.2">
      <c r="D3524" s="133"/>
    </row>
    <row r="3525" spans="4:4" x14ac:dyDescent="0.2">
      <c r="D3525" s="133"/>
    </row>
    <row r="3526" spans="4:4" x14ac:dyDescent="0.2">
      <c r="D3526" s="133"/>
    </row>
    <row r="3527" spans="4:4" x14ac:dyDescent="0.2">
      <c r="D3527" s="133"/>
    </row>
    <row r="3528" spans="4:4" x14ac:dyDescent="0.2">
      <c r="D3528" s="133"/>
    </row>
    <row r="3529" spans="4:4" x14ac:dyDescent="0.2">
      <c r="D3529" s="133"/>
    </row>
    <row r="3530" spans="4:4" x14ac:dyDescent="0.2">
      <c r="D3530" s="133"/>
    </row>
    <row r="3531" spans="4:4" x14ac:dyDescent="0.2">
      <c r="D3531" s="133"/>
    </row>
    <row r="3532" spans="4:4" x14ac:dyDescent="0.2">
      <c r="D3532" s="133"/>
    </row>
    <row r="3533" spans="4:4" x14ac:dyDescent="0.2">
      <c r="D3533" s="133"/>
    </row>
    <row r="3534" spans="4:4" x14ac:dyDescent="0.2">
      <c r="D3534" s="133"/>
    </row>
    <row r="3535" spans="4:4" x14ac:dyDescent="0.2">
      <c r="D3535" s="133"/>
    </row>
    <row r="3536" spans="4:4" x14ac:dyDescent="0.2">
      <c r="D3536" s="133"/>
    </row>
    <row r="3537" spans="4:4" x14ac:dyDescent="0.2">
      <c r="D3537" s="133"/>
    </row>
    <row r="3538" spans="4:4" x14ac:dyDescent="0.2">
      <c r="D3538" s="133"/>
    </row>
    <row r="3539" spans="4:4" x14ac:dyDescent="0.2">
      <c r="D3539" s="133"/>
    </row>
    <row r="3540" spans="4:4" x14ac:dyDescent="0.2">
      <c r="D3540" s="133"/>
    </row>
    <row r="3541" spans="4:4" x14ac:dyDescent="0.2">
      <c r="D3541" s="133"/>
    </row>
    <row r="3542" spans="4:4" x14ac:dyDescent="0.2">
      <c r="D3542" s="133"/>
    </row>
    <row r="3543" spans="4:4" x14ac:dyDescent="0.2">
      <c r="D3543" s="133"/>
    </row>
    <row r="3544" spans="4:4" x14ac:dyDescent="0.2">
      <c r="D3544" s="133"/>
    </row>
    <row r="3545" spans="4:4" x14ac:dyDescent="0.2">
      <c r="D3545" s="133"/>
    </row>
    <row r="3546" spans="4:4" x14ac:dyDescent="0.2">
      <c r="D3546" s="133"/>
    </row>
    <row r="3547" spans="4:4" x14ac:dyDescent="0.2">
      <c r="D3547" s="133"/>
    </row>
    <row r="3548" spans="4:4" x14ac:dyDescent="0.2">
      <c r="D3548" s="133"/>
    </row>
    <row r="3549" spans="4:4" x14ac:dyDescent="0.2">
      <c r="D3549" s="133"/>
    </row>
    <row r="3550" spans="4:4" x14ac:dyDescent="0.2">
      <c r="D3550" s="133"/>
    </row>
    <row r="3551" spans="4:4" x14ac:dyDescent="0.2">
      <c r="D3551" s="133"/>
    </row>
    <row r="3552" spans="4:4" x14ac:dyDescent="0.2">
      <c r="D3552" s="133"/>
    </row>
    <row r="3553" spans="4:4" x14ac:dyDescent="0.2">
      <c r="D3553" s="133"/>
    </row>
    <row r="3554" spans="4:4" x14ac:dyDescent="0.2">
      <c r="D3554" s="133"/>
    </row>
    <row r="3555" spans="4:4" x14ac:dyDescent="0.2">
      <c r="D3555" s="133"/>
    </row>
    <row r="3556" spans="4:4" x14ac:dyDescent="0.2">
      <c r="D3556" s="133"/>
    </row>
    <row r="3557" spans="4:4" x14ac:dyDescent="0.2">
      <c r="D3557" s="133"/>
    </row>
    <row r="3558" spans="4:4" x14ac:dyDescent="0.2">
      <c r="D3558" s="133"/>
    </row>
    <row r="3559" spans="4:4" x14ac:dyDescent="0.2">
      <c r="D3559" s="133"/>
    </row>
    <row r="3560" spans="4:4" x14ac:dyDescent="0.2">
      <c r="D3560" s="133"/>
    </row>
    <row r="3561" spans="4:4" x14ac:dyDescent="0.2">
      <c r="D3561" s="133"/>
    </row>
    <row r="3562" spans="4:4" x14ac:dyDescent="0.2">
      <c r="D3562" s="133"/>
    </row>
    <row r="3563" spans="4:4" x14ac:dyDescent="0.2">
      <c r="D3563" s="133"/>
    </row>
    <row r="3564" spans="4:4" x14ac:dyDescent="0.2">
      <c r="D3564" s="133"/>
    </row>
    <row r="3565" spans="4:4" x14ac:dyDescent="0.2">
      <c r="D3565" s="133"/>
    </row>
    <row r="3566" spans="4:4" x14ac:dyDescent="0.2">
      <c r="D3566" s="133"/>
    </row>
    <row r="3567" spans="4:4" x14ac:dyDescent="0.2">
      <c r="D3567" s="133"/>
    </row>
    <row r="3568" spans="4:4" x14ac:dyDescent="0.2">
      <c r="D3568" s="133"/>
    </row>
    <row r="3569" spans="4:4" x14ac:dyDescent="0.2">
      <c r="D3569" s="133"/>
    </row>
    <row r="3570" spans="4:4" x14ac:dyDescent="0.2">
      <c r="D3570" s="133"/>
    </row>
    <row r="3571" spans="4:4" x14ac:dyDescent="0.2">
      <c r="D3571" s="133"/>
    </row>
    <row r="3572" spans="4:4" x14ac:dyDescent="0.2">
      <c r="D3572" s="133"/>
    </row>
    <row r="3573" spans="4:4" x14ac:dyDescent="0.2">
      <c r="D3573" s="133"/>
    </row>
    <row r="3574" spans="4:4" x14ac:dyDescent="0.2">
      <c r="D3574" s="133"/>
    </row>
    <row r="3575" spans="4:4" x14ac:dyDescent="0.2">
      <c r="D3575" s="133"/>
    </row>
    <row r="3576" spans="4:4" x14ac:dyDescent="0.2">
      <c r="D3576" s="133"/>
    </row>
    <row r="3577" spans="4:4" x14ac:dyDescent="0.2">
      <c r="D3577" s="133"/>
    </row>
    <row r="3578" spans="4:4" x14ac:dyDescent="0.2">
      <c r="D3578" s="133"/>
    </row>
    <row r="3579" spans="4:4" x14ac:dyDescent="0.2">
      <c r="D3579" s="133"/>
    </row>
    <row r="3580" spans="4:4" x14ac:dyDescent="0.2">
      <c r="D3580" s="133"/>
    </row>
    <row r="3581" spans="4:4" x14ac:dyDescent="0.2">
      <c r="D3581" s="133"/>
    </row>
    <row r="3582" spans="4:4" x14ac:dyDescent="0.2">
      <c r="D3582" s="133"/>
    </row>
    <row r="3583" spans="4:4" x14ac:dyDescent="0.2">
      <c r="D3583" s="133"/>
    </row>
    <row r="3584" spans="4:4" x14ac:dyDescent="0.2">
      <c r="D3584" s="133"/>
    </row>
    <row r="3585" spans="4:4" x14ac:dyDescent="0.2">
      <c r="D3585" s="133"/>
    </row>
    <row r="3586" spans="4:4" x14ac:dyDescent="0.2">
      <c r="D3586" s="133"/>
    </row>
    <row r="3587" spans="4:4" x14ac:dyDescent="0.2">
      <c r="D3587" s="133"/>
    </row>
    <row r="3588" spans="4:4" x14ac:dyDescent="0.2">
      <c r="D3588" s="133"/>
    </row>
    <row r="3589" spans="4:4" x14ac:dyDescent="0.2">
      <c r="D3589" s="133"/>
    </row>
    <row r="3590" spans="4:4" x14ac:dyDescent="0.2">
      <c r="D3590" s="133"/>
    </row>
    <row r="3591" spans="4:4" x14ac:dyDescent="0.2">
      <c r="D3591" s="133"/>
    </row>
    <row r="3592" spans="4:4" x14ac:dyDescent="0.2">
      <c r="D3592" s="133"/>
    </row>
    <row r="3593" spans="4:4" x14ac:dyDescent="0.2">
      <c r="D3593" s="133"/>
    </row>
    <row r="3594" spans="4:4" x14ac:dyDescent="0.2">
      <c r="D3594" s="133"/>
    </row>
    <row r="3595" spans="4:4" x14ac:dyDescent="0.2">
      <c r="D3595" s="133"/>
    </row>
    <row r="3596" spans="4:4" x14ac:dyDescent="0.2">
      <c r="D3596" s="133"/>
    </row>
    <row r="3597" spans="4:4" x14ac:dyDescent="0.2">
      <c r="D3597" s="133"/>
    </row>
    <row r="3598" spans="4:4" x14ac:dyDescent="0.2">
      <c r="D3598" s="133"/>
    </row>
    <row r="3599" spans="4:4" x14ac:dyDescent="0.2">
      <c r="D3599" s="133"/>
    </row>
    <row r="3600" spans="4:4" x14ac:dyDescent="0.2">
      <c r="D3600" s="133"/>
    </row>
    <row r="3601" spans="4:4" x14ac:dyDescent="0.2">
      <c r="D3601" s="133"/>
    </row>
    <row r="3602" spans="4:4" x14ac:dyDescent="0.2">
      <c r="D3602" s="133"/>
    </row>
    <row r="3603" spans="4:4" x14ac:dyDescent="0.2">
      <c r="D3603" s="133"/>
    </row>
    <row r="3604" spans="4:4" x14ac:dyDescent="0.2">
      <c r="D3604" s="133"/>
    </row>
    <row r="3605" spans="4:4" x14ac:dyDescent="0.2">
      <c r="D3605" s="133"/>
    </row>
    <row r="3606" spans="4:4" x14ac:dyDescent="0.2">
      <c r="D3606" s="133"/>
    </row>
    <row r="3607" spans="4:4" x14ac:dyDescent="0.2">
      <c r="D3607" s="133"/>
    </row>
    <row r="3608" spans="4:4" x14ac:dyDescent="0.2">
      <c r="D3608" s="133"/>
    </row>
    <row r="3609" spans="4:4" x14ac:dyDescent="0.2">
      <c r="D3609" s="133"/>
    </row>
    <row r="3610" spans="4:4" x14ac:dyDescent="0.2">
      <c r="D3610" s="133"/>
    </row>
    <row r="3611" spans="4:4" x14ac:dyDescent="0.2">
      <c r="D3611" s="133"/>
    </row>
    <row r="3612" spans="4:4" x14ac:dyDescent="0.2">
      <c r="D3612" s="133"/>
    </row>
    <row r="3613" spans="4:4" x14ac:dyDescent="0.2">
      <c r="D3613" s="133"/>
    </row>
    <row r="3614" spans="4:4" x14ac:dyDescent="0.2">
      <c r="D3614" s="133"/>
    </row>
    <row r="3615" spans="4:4" x14ac:dyDescent="0.2">
      <c r="D3615" s="133"/>
    </row>
    <row r="3616" spans="4:4" x14ac:dyDescent="0.2">
      <c r="D3616" s="133"/>
    </row>
    <row r="3617" spans="4:4" x14ac:dyDescent="0.2">
      <c r="D3617" s="133"/>
    </row>
    <row r="3618" spans="4:4" x14ac:dyDescent="0.2">
      <c r="D3618" s="133"/>
    </row>
    <row r="3619" spans="4:4" x14ac:dyDescent="0.2">
      <c r="D3619" s="133"/>
    </row>
    <row r="3620" spans="4:4" x14ac:dyDescent="0.2">
      <c r="D3620" s="133"/>
    </row>
    <row r="3621" spans="4:4" x14ac:dyDescent="0.2">
      <c r="D3621" s="133"/>
    </row>
    <row r="3622" spans="4:4" x14ac:dyDescent="0.2">
      <c r="D3622" s="133"/>
    </row>
    <row r="3623" spans="4:4" x14ac:dyDescent="0.2">
      <c r="D3623" s="133"/>
    </row>
    <row r="3624" spans="4:4" x14ac:dyDescent="0.2">
      <c r="D3624" s="133"/>
    </row>
    <row r="3625" spans="4:4" x14ac:dyDescent="0.2">
      <c r="D3625" s="133"/>
    </row>
    <row r="3626" spans="4:4" x14ac:dyDescent="0.2">
      <c r="D3626" s="133"/>
    </row>
    <row r="3627" spans="4:4" x14ac:dyDescent="0.2">
      <c r="D3627" s="133"/>
    </row>
    <row r="3628" spans="4:4" x14ac:dyDescent="0.2">
      <c r="D3628" s="133"/>
    </row>
    <row r="3629" spans="4:4" x14ac:dyDescent="0.2">
      <c r="D3629" s="133"/>
    </row>
    <row r="3630" spans="4:4" x14ac:dyDescent="0.2">
      <c r="D3630" s="133"/>
    </row>
    <row r="3631" spans="4:4" x14ac:dyDescent="0.2">
      <c r="D3631" s="133"/>
    </row>
    <row r="3632" spans="4:4" x14ac:dyDescent="0.2">
      <c r="D3632" s="133"/>
    </row>
    <row r="3633" spans="4:4" x14ac:dyDescent="0.2">
      <c r="D3633" s="133"/>
    </row>
    <row r="3634" spans="4:4" x14ac:dyDescent="0.2">
      <c r="D3634" s="133"/>
    </row>
    <row r="3635" spans="4:4" x14ac:dyDescent="0.2">
      <c r="D3635" s="133"/>
    </row>
    <row r="3636" spans="4:4" x14ac:dyDescent="0.2">
      <c r="D3636" s="133"/>
    </row>
    <row r="3637" spans="4:4" x14ac:dyDescent="0.2">
      <c r="D3637" s="133"/>
    </row>
    <row r="3638" spans="4:4" x14ac:dyDescent="0.2">
      <c r="D3638" s="133"/>
    </row>
    <row r="3639" spans="4:4" x14ac:dyDescent="0.2">
      <c r="D3639" s="133"/>
    </row>
    <row r="3640" spans="4:4" x14ac:dyDescent="0.2">
      <c r="D3640" s="133"/>
    </row>
    <row r="3641" spans="4:4" x14ac:dyDescent="0.2">
      <c r="D3641" s="133"/>
    </row>
    <row r="3642" spans="4:4" x14ac:dyDescent="0.2">
      <c r="D3642" s="133"/>
    </row>
    <row r="3643" spans="4:4" x14ac:dyDescent="0.2">
      <c r="D3643" s="133"/>
    </row>
    <row r="3644" spans="4:4" x14ac:dyDescent="0.2">
      <c r="D3644" s="133"/>
    </row>
    <row r="3645" spans="4:4" x14ac:dyDescent="0.2">
      <c r="D3645" s="133"/>
    </row>
    <row r="3646" spans="4:4" x14ac:dyDescent="0.2">
      <c r="D3646" s="133"/>
    </row>
    <row r="3647" spans="4:4" x14ac:dyDescent="0.2">
      <c r="D3647" s="133"/>
    </row>
    <row r="3648" spans="4:4" x14ac:dyDescent="0.2">
      <c r="D3648" s="133"/>
    </row>
    <row r="3649" spans="4:4" x14ac:dyDescent="0.2">
      <c r="D3649" s="133"/>
    </row>
    <row r="3650" spans="4:4" x14ac:dyDescent="0.2">
      <c r="D3650" s="133"/>
    </row>
    <row r="3651" spans="4:4" x14ac:dyDescent="0.2">
      <c r="D3651" s="133"/>
    </row>
    <row r="3652" spans="4:4" x14ac:dyDescent="0.2">
      <c r="D3652" s="133"/>
    </row>
    <row r="3653" spans="4:4" x14ac:dyDescent="0.2">
      <c r="D3653" s="133"/>
    </row>
    <row r="3654" spans="4:4" x14ac:dyDescent="0.2">
      <c r="D3654" s="133"/>
    </row>
    <row r="3655" spans="4:4" x14ac:dyDescent="0.2">
      <c r="D3655" s="133"/>
    </row>
    <row r="3656" spans="4:4" x14ac:dyDescent="0.2">
      <c r="D3656" s="133"/>
    </row>
    <row r="3657" spans="4:4" x14ac:dyDescent="0.2">
      <c r="D3657" s="133"/>
    </row>
    <row r="3658" spans="4:4" x14ac:dyDescent="0.2">
      <c r="D3658" s="133"/>
    </row>
    <row r="3659" spans="4:4" x14ac:dyDescent="0.2">
      <c r="D3659" s="133"/>
    </row>
    <row r="3660" spans="4:4" x14ac:dyDescent="0.2">
      <c r="D3660" s="133"/>
    </row>
    <row r="3661" spans="4:4" x14ac:dyDescent="0.2">
      <c r="D3661" s="133"/>
    </row>
    <row r="3662" spans="4:4" x14ac:dyDescent="0.2">
      <c r="D3662" s="133"/>
    </row>
    <row r="3663" spans="4:4" x14ac:dyDescent="0.2">
      <c r="D3663" s="133"/>
    </row>
    <row r="3664" spans="4:4" x14ac:dyDescent="0.2">
      <c r="D3664" s="133"/>
    </row>
    <row r="3665" spans="4:4" x14ac:dyDescent="0.2">
      <c r="D3665" s="133"/>
    </row>
    <row r="3666" spans="4:4" x14ac:dyDescent="0.2">
      <c r="D3666" s="133"/>
    </row>
    <row r="3667" spans="4:4" x14ac:dyDescent="0.2">
      <c r="D3667" s="133"/>
    </row>
    <row r="3668" spans="4:4" x14ac:dyDescent="0.2">
      <c r="D3668" s="133"/>
    </row>
    <row r="3669" spans="4:4" x14ac:dyDescent="0.2">
      <c r="D3669" s="133"/>
    </row>
    <row r="3670" spans="4:4" x14ac:dyDescent="0.2">
      <c r="D3670" s="133"/>
    </row>
    <row r="3671" spans="4:4" x14ac:dyDescent="0.2">
      <c r="D3671" s="133"/>
    </row>
    <row r="3672" spans="4:4" x14ac:dyDescent="0.2">
      <c r="D3672" s="133"/>
    </row>
    <row r="3673" spans="4:4" x14ac:dyDescent="0.2">
      <c r="D3673" s="133"/>
    </row>
    <row r="3674" spans="4:4" x14ac:dyDescent="0.2">
      <c r="D3674" s="133"/>
    </row>
    <row r="3675" spans="4:4" x14ac:dyDescent="0.2">
      <c r="D3675" s="133"/>
    </row>
    <row r="3676" spans="4:4" x14ac:dyDescent="0.2">
      <c r="D3676" s="133"/>
    </row>
    <row r="3677" spans="4:4" x14ac:dyDescent="0.2">
      <c r="D3677" s="133"/>
    </row>
    <row r="3678" spans="4:4" x14ac:dyDescent="0.2">
      <c r="D3678" s="133"/>
    </row>
    <row r="3679" spans="4:4" x14ac:dyDescent="0.2">
      <c r="D3679" s="133"/>
    </row>
    <row r="3680" spans="4:4" x14ac:dyDescent="0.2">
      <c r="D3680" s="133"/>
    </row>
    <row r="3681" spans="4:4" x14ac:dyDescent="0.2">
      <c r="D3681" s="133"/>
    </row>
    <row r="3682" spans="4:4" x14ac:dyDescent="0.2">
      <c r="D3682" s="133"/>
    </row>
    <row r="3683" spans="4:4" x14ac:dyDescent="0.2">
      <c r="D3683" s="133"/>
    </row>
    <row r="3684" spans="4:4" x14ac:dyDescent="0.2">
      <c r="D3684" s="133"/>
    </row>
    <row r="3685" spans="4:4" x14ac:dyDescent="0.2">
      <c r="D3685" s="133"/>
    </row>
    <row r="3686" spans="4:4" x14ac:dyDescent="0.2">
      <c r="D3686" s="133"/>
    </row>
    <row r="3687" spans="4:4" x14ac:dyDescent="0.2">
      <c r="D3687" s="133"/>
    </row>
    <row r="3688" spans="4:4" x14ac:dyDescent="0.2">
      <c r="D3688" s="133"/>
    </row>
    <row r="3689" spans="4:4" x14ac:dyDescent="0.2">
      <c r="D3689" s="133"/>
    </row>
    <row r="3690" spans="4:4" x14ac:dyDescent="0.2">
      <c r="D3690" s="133"/>
    </row>
    <row r="3691" spans="4:4" x14ac:dyDescent="0.2">
      <c r="D3691" s="133"/>
    </row>
    <row r="3692" spans="4:4" x14ac:dyDescent="0.2">
      <c r="D3692" s="133"/>
    </row>
    <row r="3693" spans="4:4" x14ac:dyDescent="0.2">
      <c r="D3693" s="133"/>
    </row>
    <row r="3694" spans="4:4" x14ac:dyDescent="0.2">
      <c r="D3694" s="133"/>
    </row>
    <row r="3695" spans="4:4" x14ac:dyDescent="0.2">
      <c r="D3695" s="133"/>
    </row>
    <row r="3696" spans="4:4" x14ac:dyDescent="0.2">
      <c r="D3696" s="133"/>
    </row>
    <row r="3697" spans="4:4" x14ac:dyDescent="0.2">
      <c r="D3697" s="133"/>
    </row>
    <row r="3698" spans="4:4" x14ac:dyDescent="0.2">
      <c r="D3698" s="133"/>
    </row>
    <row r="3699" spans="4:4" x14ac:dyDescent="0.2">
      <c r="D3699" s="133"/>
    </row>
    <row r="3700" spans="4:4" x14ac:dyDescent="0.2">
      <c r="D3700" s="133"/>
    </row>
    <row r="3701" spans="4:4" x14ac:dyDescent="0.2">
      <c r="D3701" s="133"/>
    </row>
    <row r="3702" spans="4:4" x14ac:dyDescent="0.2">
      <c r="D3702" s="133"/>
    </row>
    <row r="3703" spans="4:4" x14ac:dyDescent="0.2">
      <c r="D3703" s="133"/>
    </row>
    <row r="3704" spans="4:4" x14ac:dyDescent="0.2">
      <c r="D3704" s="133"/>
    </row>
    <row r="3705" spans="4:4" x14ac:dyDescent="0.2">
      <c r="D3705" s="133"/>
    </row>
    <row r="3706" spans="4:4" x14ac:dyDescent="0.2">
      <c r="D3706" s="133"/>
    </row>
    <row r="3707" spans="4:4" x14ac:dyDescent="0.2">
      <c r="D3707" s="133"/>
    </row>
    <row r="3708" spans="4:4" x14ac:dyDescent="0.2">
      <c r="D3708" s="133"/>
    </row>
    <row r="3709" spans="4:4" x14ac:dyDescent="0.2">
      <c r="D3709" s="133"/>
    </row>
    <row r="3710" spans="4:4" x14ac:dyDescent="0.2">
      <c r="D3710" s="133"/>
    </row>
    <row r="3711" spans="4:4" x14ac:dyDescent="0.2">
      <c r="D3711" s="133"/>
    </row>
    <row r="3712" spans="4:4" x14ac:dyDescent="0.2">
      <c r="D3712" s="133"/>
    </row>
    <row r="3713" spans="4:4" x14ac:dyDescent="0.2">
      <c r="D3713" s="133"/>
    </row>
    <row r="3714" spans="4:4" x14ac:dyDescent="0.2">
      <c r="D3714" s="133"/>
    </row>
    <row r="3715" spans="4:4" x14ac:dyDescent="0.2">
      <c r="D3715" s="133"/>
    </row>
    <row r="3716" spans="4:4" x14ac:dyDescent="0.2">
      <c r="D3716" s="133"/>
    </row>
    <row r="3717" spans="4:4" x14ac:dyDescent="0.2">
      <c r="D3717" s="133"/>
    </row>
    <row r="3718" spans="4:4" x14ac:dyDescent="0.2">
      <c r="D3718" s="133"/>
    </row>
    <row r="3719" spans="4:4" x14ac:dyDescent="0.2">
      <c r="D3719" s="133"/>
    </row>
    <row r="3720" spans="4:4" x14ac:dyDescent="0.2">
      <c r="D3720" s="133"/>
    </row>
    <row r="3721" spans="4:4" x14ac:dyDescent="0.2">
      <c r="D3721" s="133"/>
    </row>
    <row r="3722" spans="4:4" x14ac:dyDescent="0.2">
      <c r="D3722" s="133"/>
    </row>
    <row r="3723" spans="4:4" x14ac:dyDescent="0.2">
      <c r="D3723" s="133"/>
    </row>
    <row r="3724" spans="4:4" x14ac:dyDescent="0.2">
      <c r="D3724" s="133"/>
    </row>
    <row r="3725" spans="4:4" x14ac:dyDescent="0.2">
      <c r="D3725" s="133"/>
    </row>
    <row r="3726" spans="4:4" x14ac:dyDescent="0.2">
      <c r="D3726" s="133"/>
    </row>
    <row r="3727" spans="4:4" x14ac:dyDescent="0.2">
      <c r="D3727" s="133"/>
    </row>
    <row r="3728" spans="4:4" x14ac:dyDescent="0.2">
      <c r="D3728" s="133"/>
    </row>
    <row r="3729" spans="4:4" x14ac:dyDescent="0.2">
      <c r="D3729" s="133"/>
    </row>
    <row r="3730" spans="4:4" x14ac:dyDescent="0.2">
      <c r="D3730" s="133"/>
    </row>
    <row r="3731" spans="4:4" x14ac:dyDescent="0.2">
      <c r="D3731" s="133"/>
    </row>
    <row r="3732" spans="4:4" x14ac:dyDescent="0.2">
      <c r="D3732" s="133"/>
    </row>
    <row r="3733" spans="4:4" x14ac:dyDescent="0.2">
      <c r="D3733" s="133"/>
    </row>
    <row r="3734" spans="4:4" x14ac:dyDescent="0.2">
      <c r="D3734" s="133"/>
    </row>
    <row r="3735" spans="4:4" x14ac:dyDescent="0.2">
      <c r="D3735" s="133"/>
    </row>
    <row r="3736" spans="4:4" x14ac:dyDescent="0.2">
      <c r="D3736" s="133"/>
    </row>
    <row r="3737" spans="4:4" x14ac:dyDescent="0.2">
      <c r="D3737" s="133"/>
    </row>
    <row r="3738" spans="4:4" x14ac:dyDescent="0.2">
      <c r="D3738" s="133"/>
    </row>
    <row r="3739" spans="4:4" x14ac:dyDescent="0.2">
      <c r="D3739" s="133"/>
    </row>
    <row r="3740" spans="4:4" x14ac:dyDescent="0.2">
      <c r="D3740" s="133"/>
    </row>
    <row r="3741" spans="4:4" x14ac:dyDescent="0.2">
      <c r="D3741" s="133"/>
    </row>
    <row r="3742" spans="4:4" x14ac:dyDescent="0.2">
      <c r="D3742" s="133"/>
    </row>
    <row r="3743" spans="4:4" x14ac:dyDescent="0.2">
      <c r="D3743" s="133"/>
    </row>
    <row r="3744" spans="4:4" x14ac:dyDescent="0.2">
      <c r="D3744" s="133"/>
    </row>
    <row r="3745" spans="4:4" x14ac:dyDescent="0.2">
      <c r="D3745" s="133"/>
    </row>
    <row r="3746" spans="4:4" x14ac:dyDescent="0.2">
      <c r="D3746" s="133"/>
    </row>
    <row r="3747" spans="4:4" x14ac:dyDescent="0.2">
      <c r="D3747" s="133"/>
    </row>
    <row r="3748" spans="4:4" x14ac:dyDescent="0.2">
      <c r="D3748" s="133"/>
    </row>
    <row r="3749" spans="4:4" x14ac:dyDescent="0.2">
      <c r="D3749" s="133"/>
    </row>
    <row r="3750" spans="4:4" x14ac:dyDescent="0.2">
      <c r="D3750" s="133"/>
    </row>
    <row r="3751" spans="4:4" x14ac:dyDescent="0.2">
      <c r="D3751" s="133"/>
    </row>
    <row r="3752" spans="4:4" x14ac:dyDescent="0.2">
      <c r="D3752" s="133"/>
    </row>
    <row r="3753" spans="4:4" x14ac:dyDescent="0.2">
      <c r="D3753" s="133"/>
    </row>
    <row r="3754" spans="4:4" x14ac:dyDescent="0.2">
      <c r="D3754" s="133"/>
    </row>
    <row r="3755" spans="4:4" x14ac:dyDescent="0.2">
      <c r="D3755" s="133"/>
    </row>
    <row r="3756" spans="4:4" x14ac:dyDescent="0.2">
      <c r="D3756" s="133"/>
    </row>
    <row r="3757" spans="4:4" x14ac:dyDescent="0.2">
      <c r="D3757" s="133"/>
    </row>
    <row r="3758" spans="4:4" x14ac:dyDescent="0.2">
      <c r="D3758" s="133"/>
    </row>
    <row r="3759" spans="4:4" x14ac:dyDescent="0.2">
      <c r="D3759" s="133"/>
    </row>
    <row r="3760" spans="4:4" x14ac:dyDescent="0.2">
      <c r="D3760" s="133"/>
    </row>
    <row r="3761" spans="4:4" x14ac:dyDescent="0.2">
      <c r="D3761" s="133"/>
    </row>
    <row r="3762" spans="4:4" x14ac:dyDescent="0.2">
      <c r="D3762" s="133"/>
    </row>
    <row r="3763" spans="4:4" x14ac:dyDescent="0.2">
      <c r="D3763" s="133"/>
    </row>
    <row r="3764" spans="4:4" x14ac:dyDescent="0.2">
      <c r="D3764" s="133"/>
    </row>
    <row r="3765" spans="4:4" x14ac:dyDescent="0.2">
      <c r="D3765" s="133"/>
    </row>
    <row r="3766" spans="4:4" x14ac:dyDescent="0.2">
      <c r="D3766" s="133"/>
    </row>
    <row r="3767" spans="4:4" x14ac:dyDescent="0.2">
      <c r="D3767" s="133"/>
    </row>
    <row r="3768" spans="4:4" x14ac:dyDescent="0.2">
      <c r="D3768" s="133"/>
    </row>
    <row r="3769" spans="4:4" x14ac:dyDescent="0.2">
      <c r="D3769" s="133"/>
    </row>
    <row r="3770" spans="4:4" x14ac:dyDescent="0.2">
      <c r="D3770" s="133"/>
    </row>
    <row r="3771" spans="4:4" x14ac:dyDescent="0.2">
      <c r="D3771" s="133"/>
    </row>
    <row r="3772" spans="4:4" x14ac:dyDescent="0.2">
      <c r="D3772" s="133"/>
    </row>
    <row r="3773" spans="4:4" x14ac:dyDescent="0.2">
      <c r="D3773" s="133"/>
    </row>
    <row r="3774" spans="4:4" x14ac:dyDescent="0.2">
      <c r="D3774" s="133"/>
    </row>
    <row r="3775" spans="4:4" x14ac:dyDescent="0.2">
      <c r="D3775" s="133"/>
    </row>
    <row r="3776" spans="4:4" x14ac:dyDescent="0.2">
      <c r="D3776" s="133"/>
    </row>
    <row r="3777" spans="4:4" x14ac:dyDescent="0.2">
      <c r="D3777" s="133"/>
    </row>
    <row r="3778" spans="4:4" x14ac:dyDescent="0.2">
      <c r="D3778" s="133"/>
    </row>
    <row r="3779" spans="4:4" x14ac:dyDescent="0.2">
      <c r="D3779" s="133"/>
    </row>
    <row r="3780" spans="4:4" x14ac:dyDescent="0.2">
      <c r="D3780" s="133"/>
    </row>
    <row r="3781" spans="4:4" x14ac:dyDescent="0.2">
      <c r="D3781" s="133"/>
    </row>
    <row r="3782" spans="4:4" x14ac:dyDescent="0.2">
      <c r="D3782" s="133"/>
    </row>
    <row r="3783" spans="4:4" x14ac:dyDescent="0.2">
      <c r="D3783" s="133"/>
    </row>
    <row r="3784" spans="4:4" x14ac:dyDescent="0.2">
      <c r="D3784" s="133"/>
    </row>
    <row r="3785" spans="4:4" x14ac:dyDescent="0.2">
      <c r="D3785" s="133"/>
    </row>
    <row r="3786" spans="4:4" x14ac:dyDescent="0.2">
      <c r="D3786" s="133"/>
    </row>
    <row r="3787" spans="4:4" x14ac:dyDescent="0.2">
      <c r="D3787" s="133"/>
    </row>
    <row r="3788" spans="4:4" x14ac:dyDescent="0.2">
      <c r="D3788" s="133"/>
    </row>
    <row r="3789" spans="4:4" x14ac:dyDescent="0.2">
      <c r="D3789" s="133"/>
    </row>
    <row r="3790" spans="4:4" x14ac:dyDescent="0.2">
      <c r="D3790" s="133"/>
    </row>
    <row r="3791" spans="4:4" x14ac:dyDescent="0.2">
      <c r="D3791" s="133"/>
    </row>
    <row r="3792" spans="4:4" x14ac:dyDescent="0.2">
      <c r="D3792" s="133"/>
    </row>
    <row r="3793" spans="4:4" x14ac:dyDescent="0.2">
      <c r="D3793" s="133"/>
    </row>
    <row r="3794" spans="4:4" x14ac:dyDescent="0.2">
      <c r="D3794" s="133"/>
    </row>
    <row r="3795" spans="4:4" x14ac:dyDescent="0.2">
      <c r="D3795" s="133"/>
    </row>
    <row r="3796" spans="4:4" x14ac:dyDescent="0.2">
      <c r="D3796" s="133"/>
    </row>
    <row r="3797" spans="4:4" x14ac:dyDescent="0.2">
      <c r="D3797" s="133"/>
    </row>
    <row r="3798" spans="4:4" x14ac:dyDescent="0.2">
      <c r="D3798" s="133"/>
    </row>
    <row r="3799" spans="4:4" x14ac:dyDescent="0.2">
      <c r="D3799" s="133"/>
    </row>
    <row r="3800" spans="4:4" x14ac:dyDescent="0.2">
      <c r="D3800" s="133"/>
    </row>
    <row r="3801" spans="4:4" x14ac:dyDescent="0.2">
      <c r="D3801" s="133"/>
    </row>
    <row r="3802" spans="4:4" x14ac:dyDescent="0.2">
      <c r="D3802" s="133"/>
    </row>
    <row r="3803" spans="4:4" x14ac:dyDescent="0.2">
      <c r="D3803" s="133"/>
    </row>
    <row r="3804" spans="4:4" x14ac:dyDescent="0.2">
      <c r="D3804" s="133"/>
    </row>
    <row r="3805" spans="4:4" x14ac:dyDescent="0.2">
      <c r="D3805" s="133"/>
    </row>
    <row r="3806" spans="4:4" x14ac:dyDescent="0.2">
      <c r="D3806" s="133"/>
    </row>
    <row r="3807" spans="4:4" x14ac:dyDescent="0.2">
      <c r="D3807" s="133"/>
    </row>
    <row r="3808" spans="4:4" x14ac:dyDescent="0.2">
      <c r="D3808" s="133"/>
    </row>
    <row r="3809" spans="4:4" x14ac:dyDescent="0.2">
      <c r="D3809" s="133"/>
    </row>
    <row r="3810" spans="4:4" x14ac:dyDescent="0.2">
      <c r="D3810" s="133"/>
    </row>
    <row r="3811" spans="4:4" x14ac:dyDescent="0.2">
      <c r="D3811" s="133"/>
    </row>
    <row r="3812" spans="4:4" x14ac:dyDescent="0.2">
      <c r="D3812" s="133"/>
    </row>
    <row r="3813" spans="4:4" x14ac:dyDescent="0.2">
      <c r="D3813" s="133"/>
    </row>
    <row r="3814" spans="4:4" x14ac:dyDescent="0.2">
      <c r="D3814" s="133"/>
    </row>
    <row r="3815" spans="4:4" x14ac:dyDescent="0.2">
      <c r="D3815" s="133"/>
    </row>
    <row r="3816" spans="4:4" x14ac:dyDescent="0.2">
      <c r="D3816" s="133"/>
    </row>
    <row r="3817" spans="4:4" x14ac:dyDescent="0.2">
      <c r="D3817" s="133"/>
    </row>
    <row r="3818" spans="4:4" x14ac:dyDescent="0.2">
      <c r="D3818" s="133"/>
    </row>
    <row r="3819" spans="4:4" x14ac:dyDescent="0.2">
      <c r="D3819" s="133"/>
    </row>
    <row r="3820" spans="4:4" x14ac:dyDescent="0.2">
      <c r="D3820" s="133"/>
    </row>
    <row r="3821" spans="4:4" x14ac:dyDescent="0.2">
      <c r="D3821" s="133"/>
    </row>
    <row r="3822" spans="4:4" x14ac:dyDescent="0.2">
      <c r="D3822" s="133"/>
    </row>
    <row r="3823" spans="4:4" x14ac:dyDescent="0.2">
      <c r="D3823" s="133"/>
    </row>
    <row r="3824" spans="4:4" x14ac:dyDescent="0.2">
      <c r="D3824" s="133"/>
    </row>
    <row r="3825" spans="4:4" x14ac:dyDescent="0.2">
      <c r="D3825" s="133"/>
    </row>
    <row r="3826" spans="4:4" x14ac:dyDescent="0.2">
      <c r="D3826" s="133"/>
    </row>
    <row r="3827" spans="4:4" x14ac:dyDescent="0.2">
      <c r="D3827" s="133"/>
    </row>
    <row r="3828" spans="4:4" x14ac:dyDescent="0.2">
      <c r="D3828" s="133"/>
    </row>
    <row r="3829" spans="4:4" x14ac:dyDescent="0.2">
      <c r="D3829" s="133"/>
    </row>
    <row r="3830" spans="4:4" x14ac:dyDescent="0.2">
      <c r="D3830" s="133"/>
    </row>
    <row r="3831" spans="4:4" x14ac:dyDescent="0.2">
      <c r="D3831" s="133"/>
    </row>
    <row r="3832" spans="4:4" x14ac:dyDescent="0.2">
      <c r="D3832" s="133"/>
    </row>
    <row r="3833" spans="4:4" x14ac:dyDescent="0.2">
      <c r="D3833" s="133"/>
    </row>
    <row r="3834" spans="4:4" x14ac:dyDescent="0.2">
      <c r="D3834" s="133"/>
    </row>
    <row r="3835" spans="4:4" x14ac:dyDescent="0.2">
      <c r="D3835" s="133"/>
    </row>
    <row r="3836" spans="4:4" x14ac:dyDescent="0.2">
      <c r="D3836" s="133"/>
    </row>
    <row r="3837" spans="4:4" x14ac:dyDescent="0.2">
      <c r="D3837" s="133"/>
    </row>
    <row r="3838" spans="4:4" x14ac:dyDescent="0.2">
      <c r="D3838" s="133"/>
    </row>
    <row r="3839" spans="4:4" x14ac:dyDescent="0.2">
      <c r="D3839" s="133"/>
    </row>
    <row r="3840" spans="4:4" x14ac:dyDescent="0.2">
      <c r="D3840" s="133"/>
    </row>
    <row r="3841" spans="4:4" x14ac:dyDescent="0.2">
      <c r="D3841" s="133"/>
    </row>
    <row r="3842" spans="4:4" x14ac:dyDescent="0.2">
      <c r="D3842" s="133"/>
    </row>
    <row r="3843" spans="4:4" x14ac:dyDescent="0.2">
      <c r="D3843" s="133"/>
    </row>
    <row r="3844" spans="4:4" x14ac:dyDescent="0.2">
      <c r="D3844" s="133"/>
    </row>
    <row r="3845" spans="4:4" x14ac:dyDescent="0.2">
      <c r="D3845" s="133"/>
    </row>
    <row r="3846" spans="4:4" x14ac:dyDescent="0.2">
      <c r="D3846" s="133"/>
    </row>
    <row r="3847" spans="4:4" x14ac:dyDescent="0.2">
      <c r="D3847" s="133"/>
    </row>
    <row r="3848" spans="4:4" x14ac:dyDescent="0.2">
      <c r="D3848" s="133"/>
    </row>
    <row r="3849" spans="4:4" x14ac:dyDescent="0.2">
      <c r="D3849" s="133"/>
    </row>
    <row r="3850" spans="4:4" x14ac:dyDescent="0.2">
      <c r="D3850" s="133"/>
    </row>
    <row r="3851" spans="4:4" x14ac:dyDescent="0.2">
      <c r="D3851" s="133"/>
    </row>
    <row r="3852" spans="4:4" x14ac:dyDescent="0.2">
      <c r="D3852" s="133"/>
    </row>
    <row r="3853" spans="4:4" x14ac:dyDescent="0.2">
      <c r="D3853" s="133"/>
    </row>
    <row r="3854" spans="4:4" x14ac:dyDescent="0.2">
      <c r="D3854" s="133"/>
    </row>
    <row r="3855" spans="4:4" x14ac:dyDescent="0.2">
      <c r="D3855" s="133"/>
    </row>
    <row r="3856" spans="4:4" x14ac:dyDescent="0.2">
      <c r="D3856" s="133"/>
    </row>
    <row r="3857" spans="4:4" x14ac:dyDescent="0.2">
      <c r="D3857" s="133"/>
    </row>
    <row r="3858" spans="4:4" x14ac:dyDescent="0.2">
      <c r="D3858" s="133"/>
    </row>
    <row r="3859" spans="4:4" x14ac:dyDescent="0.2">
      <c r="D3859" s="133"/>
    </row>
    <row r="3860" spans="4:4" x14ac:dyDescent="0.2">
      <c r="D3860" s="133"/>
    </row>
    <row r="3861" spans="4:4" x14ac:dyDescent="0.2">
      <c r="D3861" s="133"/>
    </row>
    <row r="3862" spans="4:4" x14ac:dyDescent="0.2">
      <c r="D3862" s="133"/>
    </row>
    <row r="3863" spans="4:4" x14ac:dyDescent="0.2">
      <c r="D3863" s="133"/>
    </row>
    <row r="3864" spans="4:4" x14ac:dyDescent="0.2">
      <c r="D3864" s="133"/>
    </row>
    <row r="3865" spans="4:4" x14ac:dyDescent="0.2">
      <c r="D3865" s="133"/>
    </row>
    <row r="3866" spans="4:4" x14ac:dyDescent="0.2">
      <c r="D3866" s="133"/>
    </row>
    <row r="3867" spans="4:4" x14ac:dyDescent="0.2">
      <c r="D3867" s="133"/>
    </row>
    <row r="3868" spans="4:4" x14ac:dyDescent="0.2">
      <c r="D3868" s="133"/>
    </row>
    <row r="3869" spans="4:4" x14ac:dyDescent="0.2">
      <c r="D3869" s="133"/>
    </row>
    <row r="3870" spans="4:4" x14ac:dyDescent="0.2">
      <c r="D3870" s="133"/>
    </row>
    <row r="3871" spans="4:4" x14ac:dyDescent="0.2">
      <c r="D3871" s="133"/>
    </row>
    <row r="3872" spans="4:4" x14ac:dyDescent="0.2">
      <c r="D3872" s="133"/>
    </row>
    <row r="3873" spans="4:4" x14ac:dyDescent="0.2">
      <c r="D3873" s="133"/>
    </row>
    <row r="3874" spans="4:4" x14ac:dyDescent="0.2">
      <c r="D3874" s="133"/>
    </row>
    <row r="3875" spans="4:4" x14ac:dyDescent="0.2">
      <c r="D3875" s="133"/>
    </row>
    <row r="3876" spans="4:4" x14ac:dyDescent="0.2">
      <c r="D3876" s="133"/>
    </row>
    <row r="3877" spans="4:4" x14ac:dyDescent="0.2">
      <c r="D3877" s="133"/>
    </row>
    <row r="3878" spans="4:4" x14ac:dyDescent="0.2">
      <c r="D3878" s="133"/>
    </row>
    <row r="3879" spans="4:4" x14ac:dyDescent="0.2">
      <c r="D3879" s="133"/>
    </row>
    <row r="3880" spans="4:4" x14ac:dyDescent="0.2">
      <c r="D3880" s="133"/>
    </row>
    <row r="3881" spans="4:4" x14ac:dyDescent="0.2">
      <c r="D3881" s="133"/>
    </row>
    <row r="3882" spans="4:4" x14ac:dyDescent="0.2">
      <c r="D3882" s="133"/>
    </row>
    <row r="3883" spans="4:4" x14ac:dyDescent="0.2">
      <c r="D3883" s="133"/>
    </row>
    <row r="3884" spans="4:4" x14ac:dyDescent="0.2">
      <c r="D3884" s="133"/>
    </row>
    <row r="3885" spans="4:4" x14ac:dyDescent="0.2">
      <c r="D3885" s="133"/>
    </row>
    <row r="3886" spans="4:4" x14ac:dyDescent="0.2">
      <c r="D3886" s="133"/>
    </row>
    <row r="3887" spans="4:4" x14ac:dyDescent="0.2">
      <c r="D3887" s="133"/>
    </row>
    <row r="3888" spans="4:4" x14ac:dyDescent="0.2">
      <c r="D3888" s="133"/>
    </row>
    <row r="3889" spans="4:4" x14ac:dyDescent="0.2">
      <c r="D3889" s="133"/>
    </row>
    <row r="3890" spans="4:4" x14ac:dyDescent="0.2">
      <c r="D3890" s="133"/>
    </row>
    <row r="3891" spans="4:4" x14ac:dyDescent="0.2">
      <c r="D3891" s="133"/>
    </row>
    <row r="3892" spans="4:4" x14ac:dyDescent="0.2">
      <c r="D3892" s="133"/>
    </row>
    <row r="3893" spans="4:4" x14ac:dyDescent="0.2">
      <c r="D3893" s="133"/>
    </row>
    <row r="3894" spans="4:4" x14ac:dyDescent="0.2">
      <c r="D3894" s="133"/>
    </row>
    <row r="3895" spans="4:4" x14ac:dyDescent="0.2">
      <c r="D3895" s="133"/>
    </row>
    <row r="3896" spans="4:4" x14ac:dyDescent="0.2">
      <c r="D3896" s="133"/>
    </row>
    <row r="3897" spans="4:4" x14ac:dyDescent="0.2">
      <c r="D3897" s="133"/>
    </row>
    <row r="3898" spans="4:4" x14ac:dyDescent="0.2">
      <c r="D3898" s="133"/>
    </row>
    <row r="3899" spans="4:4" x14ac:dyDescent="0.2">
      <c r="D3899" s="133"/>
    </row>
    <row r="3900" spans="4:4" x14ac:dyDescent="0.2">
      <c r="D3900" s="133"/>
    </row>
    <row r="3901" spans="4:4" x14ac:dyDescent="0.2">
      <c r="D3901" s="133"/>
    </row>
    <row r="3902" spans="4:4" x14ac:dyDescent="0.2">
      <c r="D3902" s="133"/>
    </row>
    <row r="3903" spans="4:4" x14ac:dyDescent="0.2">
      <c r="D3903" s="133"/>
    </row>
    <row r="3904" spans="4:4" x14ac:dyDescent="0.2">
      <c r="D3904" s="133"/>
    </row>
    <row r="3905" spans="4:4" x14ac:dyDescent="0.2">
      <c r="D3905" s="133"/>
    </row>
    <row r="3906" spans="4:4" x14ac:dyDescent="0.2">
      <c r="D3906" s="133"/>
    </row>
    <row r="3907" spans="4:4" x14ac:dyDescent="0.2">
      <c r="D3907" s="133"/>
    </row>
    <row r="3908" spans="4:4" x14ac:dyDescent="0.2">
      <c r="D3908" s="133"/>
    </row>
    <row r="3909" spans="4:4" x14ac:dyDescent="0.2">
      <c r="D3909" s="133"/>
    </row>
    <row r="3910" spans="4:4" x14ac:dyDescent="0.2">
      <c r="D3910" s="133"/>
    </row>
    <row r="3911" spans="4:4" x14ac:dyDescent="0.2">
      <c r="D3911" s="133"/>
    </row>
    <row r="3912" spans="4:4" x14ac:dyDescent="0.2">
      <c r="D3912" s="133"/>
    </row>
    <row r="3913" spans="4:4" x14ac:dyDescent="0.2">
      <c r="D3913" s="133"/>
    </row>
    <row r="3914" spans="4:4" x14ac:dyDescent="0.2">
      <c r="D3914" s="133"/>
    </row>
    <row r="3915" spans="4:4" x14ac:dyDescent="0.2">
      <c r="D3915" s="133"/>
    </row>
    <row r="3916" spans="4:4" x14ac:dyDescent="0.2">
      <c r="D3916" s="133"/>
    </row>
    <row r="3917" spans="4:4" x14ac:dyDescent="0.2">
      <c r="D3917" s="133"/>
    </row>
    <row r="3918" spans="4:4" x14ac:dyDescent="0.2">
      <c r="D3918" s="133"/>
    </row>
    <row r="3919" spans="4:4" x14ac:dyDescent="0.2">
      <c r="D3919" s="133"/>
    </row>
    <row r="3920" spans="4:4" x14ac:dyDescent="0.2">
      <c r="D3920" s="133"/>
    </row>
    <row r="3921" spans="4:4" x14ac:dyDescent="0.2">
      <c r="D3921" s="133"/>
    </row>
    <row r="3922" spans="4:4" x14ac:dyDescent="0.2">
      <c r="D3922" s="133"/>
    </row>
    <row r="3923" spans="4:4" x14ac:dyDescent="0.2">
      <c r="D3923" s="133"/>
    </row>
    <row r="3924" spans="4:4" x14ac:dyDescent="0.2">
      <c r="D3924" s="133"/>
    </row>
    <row r="3925" spans="4:4" x14ac:dyDescent="0.2">
      <c r="D3925" s="133"/>
    </row>
    <row r="3926" spans="4:4" x14ac:dyDescent="0.2">
      <c r="D3926" s="133"/>
    </row>
    <row r="3927" spans="4:4" x14ac:dyDescent="0.2">
      <c r="D3927" s="133"/>
    </row>
    <row r="3928" spans="4:4" x14ac:dyDescent="0.2">
      <c r="D3928" s="133"/>
    </row>
    <row r="3929" spans="4:4" x14ac:dyDescent="0.2">
      <c r="D3929" s="133"/>
    </row>
    <row r="3930" spans="4:4" x14ac:dyDescent="0.2">
      <c r="D3930" s="133"/>
    </row>
    <row r="3931" spans="4:4" x14ac:dyDescent="0.2">
      <c r="D3931" s="133"/>
    </row>
    <row r="3932" spans="4:4" x14ac:dyDescent="0.2">
      <c r="D3932" s="133"/>
    </row>
    <row r="3933" spans="4:4" x14ac:dyDescent="0.2">
      <c r="D3933" s="133"/>
    </row>
    <row r="3934" spans="4:4" x14ac:dyDescent="0.2">
      <c r="D3934" s="133"/>
    </row>
    <row r="3935" spans="4:4" x14ac:dyDescent="0.2">
      <c r="D3935" s="133"/>
    </row>
    <row r="3936" spans="4:4" x14ac:dyDescent="0.2">
      <c r="D3936" s="133"/>
    </row>
    <row r="3937" spans="4:4" x14ac:dyDescent="0.2">
      <c r="D3937" s="133"/>
    </row>
    <row r="3938" spans="4:4" x14ac:dyDescent="0.2">
      <c r="D3938" s="133"/>
    </row>
    <row r="3939" spans="4:4" x14ac:dyDescent="0.2">
      <c r="D3939" s="133"/>
    </row>
    <row r="3940" spans="4:4" x14ac:dyDescent="0.2">
      <c r="D3940" s="133"/>
    </row>
    <row r="3941" spans="4:4" x14ac:dyDescent="0.2">
      <c r="D3941" s="133"/>
    </row>
    <row r="3942" spans="4:4" x14ac:dyDescent="0.2">
      <c r="D3942" s="133"/>
    </row>
    <row r="3943" spans="4:4" x14ac:dyDescent="0.2">
      <c r="D3943" s="133"/>
    </row>
    <row r="3944" spans="4:4" x14ac:dyDescent="0.2">
      <c r="D3944" s="133"/>
    </row>
    <row r="3945" spans="4:4" x14ac:dyDescent="0.2">
      <c r="D3945" s="133"/>
    </row>
    <row r="3946" spans="4:4" x14ac:dyDescent="0.2">
      <c r="D3946" s="133"/>
    </row>
    <row r="3947" spans="4:4" x14ac:dyDescent="0.2">
      <c r="D3947" s="133"/>
    </row>
    <row r="3948" spans="4:4" x14ac:dyDescent="0.2">
      <c r="D3948" s="133"/>
    </row>
    <row r="3949" spans="4:4" x14ac:dyDescent="0.2">
      <c r="D3949" s="133"/>
    </row>
    <row r="3950" spans="4:4" x14ac:dyDescent="0.2">
      <c r="D3950" s="133"/>
    </row>
    <row r="3951" spans="4:4" x14ac:dyDescent="0.2">
      <c r="D3951" s="133"/>
    </row>
    <row r="3952" spans="4:4" x14ac:dyDescent="0.2">
      <c r="D3952" s="133"/>
    </row>
    <row r="3953" spans="4:4" x14ac:dyDescent="0.2">
      <c r="D3953" s="133"/>
    </row>
    <row r="3954" spans="4:4" x14ac:dyDescent="0.2">
      <c r="D3954" s="133"/>
    </row>
    <row r="3955" spans="4:4" x14ac:dyDescent="0.2">
      <c r="D3955" s="133"/>
    </row>
    <row r="3956" spans="4:4" x14ac:dyDescent="0.2">
      <c r="D3956" s="133"/>
    </row>
    <row r="3957" spans="4:4" x14ac:dyDescent="0.2">
      <c r="D3957" s="133"/>
    </row>
    <row r="3958" spans="4:4" x14ac:dyDescent="0.2">
      <c r="D3958" s="133"/>
    </row>
    <row r="3959" spans="4:4" x14ac:dyDescent="0.2">
      <c r="D3959" s="133"/>
    </row>
    <row r="3960" spans="4:4" x14ac:dyDescent="0.2">
      <c r="D3960" s="133"/>
    </row>
    <row r="3961" spans="4:4" x14ac:dyDescent="0.2">
      <c r="D3961" s="133"/>
    </row>
    <row r="3962" spans="4:4" x14ac:dyDescent="0.2">
      <c r="D3962" s="133"/>
    </row>
    <row r="3963" spans="4:4" x14ac:dyDescent="0.2">
      <c r="D3963" s="133"/>
    </row>
    <row r="3964" spans="4:4" x14ac:dyDescent="0.2">
      <c r="D3964" s="133"/>
    </row>
    <row r="3965" spans="4:4" x14ac:dyDescent="0.2">
      <c r="D3965" s="133"/>
    </row>
    <row r="3966" spans="4:4" x14ac:dyDescent="0.2">
      <c r="D3966" s="133"/>
    </row>
    <row r="3967" spans="4:4" x14ac:dyDescent="0.2">
      <c r="D3967" s="133"/>
    </row>
    <row r="3968" spans="4:4" x14ac:dyDescent="0.2">
      <c r="D3968" s="133"/>
    </row>
    <row r="3969" spans="4:4" x14ac:dyDescent="0.2">
      <c r="D3969" s="133"/>
    </row>
    <row r="3970" spans="4:4" x14ac:dyDescent="0.2">
      <c r="D3970" s="133"/>
    </row>
    <row r="3971" spans="4:4" x14ac:dyDescent="0.2">
      <c r="D3971" s="133"/>
    </row>
    <row r="3972" spans="4:4" x14ac:dyDescent="0.2">
      <c r="D3972" s="133"/>
    </row>
    <row r="3973" spans="4:4" x14ac:dyDescent="0.2">
      <c r="D3973" s="133"/>
    </row>
    <row r="3974" spans="4:4" x14ac:dyDescent="0.2">
      <c r="D3974" s="133"/>
    </row>
    <row r="3975" spans="4:4" x14ac:dyDescent="0.2">
      <c r="D3975" s="133"/>
    </row>
    <row r="3976" spans="4:4" x14ac:dyDescent="0.2">
      <c r="D3976" s="133"/>
    </row>
    <row r="3977" spans="4:4" x14ac:dyDescent="0.2">
      <c r="D3977" s="133"/>
    </row>
    <row r="3978" spans="4:4" x14ac:dyDescent="0.2">
      <c r="D3978" s="133"/>
    </row>
    <row r="3979" spans="4:4" x14ac:dyDescent="0.2">
      <c r="D3979" s="133"/>
    </row>
    <row r="3980" spans="4:4" x14ac:dyDescent="0.2">
      <c r="D3980" s="133"/>
    </row>
    <row r="3981" spans="4:4" x14ac:dyDescent="0.2">
      <c r="D3981" s="133"/>
    </row>
    <row r="3982" spans="4:4" x14ac:dyDescent="0.2">
      <c r="D3982" s="133"/>
    </row>
    <row r="3983" spans="4:4" x14ac:dyDescent="0.2">
      <c r="D3983" s="133"/>
    </row>
    <row r="3984" spans="4:4" x14ac:dyDescent="0.2">
      <c r="D3984" s="133"/>
    </row>
    <row r="3985" spans="4:4" x14ac:dyDescent="0.2">
      <c r="D3985" s="133"/>
    </row>
    <row r="3986" spans="4:4" x14ac:dyDescent="0.2">
      <c r="D3986" s="133"/>
    </row>
    <row r="3987" spans="4:4" x14ac:dyDescent="0.2">
      <c r="D3987" s="133"/>
    </row>
    <row r="3988" spans="4:4" x14ac:dyDescent="0.2">
      <c r="D3988" s="133"/>
    </row>
    <row r="3989" spans="4:4" x14ac:dyDescent="0.2">
      <c r="D3989" s="133"/>
    </row>
    <row r="3990" spans="4:4" x14ac:dyDescent="0.2">
      <c r="D3990" s="133"/>
    </row>
    <row r="3991" spans="4:4" x14ac:dyDescent="0.2">
      <c r="D3991" s="133"/>
    </row>
    <row r="3992" spans="4:4" x14ac:dyDescent="0.2">
      <c r="D3992" s="133"/>
    </row>
    <row r="3993" spans="4:4" x14ac:dyDescent="0.2">
      <c r="D3993" s="133"/>
    </row>
    <row r="3994" spans="4:4" x14ac:dyDescent="0.2">
      <c r="D3994" s="133"/>
    </row>
    <row r="3995" spans="4:4" x14ac:dyDescent="0.2">
      <c r="D3995" s="133"/>
    </row>
    <row r="3996" spans="4:4" x14ac:dyDescent="0.2">
      <c r="D3996" s="133"/>
    </row>
    <row r="3997" spans="4:4" x14ac:dyDescent="0.2">
      <c r="D3997" s="133"/>
    </row>
    <row r="3998" spans="4:4" x14ac:dyDescent="0.2">
      <c r="D3998" s="133"/>
    </row>
    <row r="3999" spans="4:4" x14ac:dyDescent="0.2">
      <c r="D3999" s="133"/>
    </row>
    <row r="4000" spans="4:4" x14ac:dyDescent="0.2">
      <c r="D4000" s="133"/>
    </row>
    <row r="4001" spans="4:4" x14ac:dyDescent="0.2">
      <c r="D4001" s="133"/>
    </row>
    <row r="4002" spans="4:4" x14ac:dyDescent="0.2">
      <c r="D4002" s="133"/>
    </row>
    <row r="4003" spans="4:4" x14ac:dyDescent="0.2">
      <c r="D4003" s="133"/>
    </row>
    <row r="4004" spans="4:4" x14ac:dyDescent="0.2">
      <c r="D4004" s="133"/>
    </row>
    <row r="4005" spans="4:4" x14ac:dyDescent="0.2">
      <c r="D4005" s="133"/>
    </row>
    <row r="4006" spans="4:4" x14ac:dyDescent="0.2">
      <c r="D4006" s="133"/>
    </row>
    <row r="4007" spans="4:4" x14ac:dyDescent="0.2">
      <c r="D4007" s="133"/>
    </row>
    <row r="4008" spans="4:4" x14ac:dyDescent="0.2">
      <c r="D4008" s="133"/>
    </row>
    <row r="4009" spans="4:4" x14ac:dyDescent="0.2">
      <c r="D4009" s="133"/>
    </row>
    <row r="4010" spans="4:4" x14ac:dyDescent="0.2">
      <c r="D4010" s="133"/>
    </row>
    <row r="4011" spans="4:4" x14ac:dyDescent="0.2">
      <c r="D4011" s="133"/>
    </row>
    <row r="4012" spans="4:4" x14ac:dyDescent="0.2">
      <c r="D4012" s="133"/>
    </row>
    <row r="4013" spans="4:4" x14ac:dyDescent="0.2">
      <c r="D4013" s="133"/>
    </row>
    <row r="4014" spans="4:4" x14ac:dyDescent="0.2">
      <c r="D4014" s="133"/>
    </row>
    <row r="4015" spans="4:4" x14ac:dyDescent="0.2">
      <c r="D4015" s="133"/>
    </row>
    <row r="4016" spans="4:4" x14ac:dyDescent="0.2">
      <c r="D4016" s="133"/>
    </row>
    <row r="4017" spans="4:4" x14ac:dyDescent="0.2">
      <c r="D4017" s="133"/>
    </row>
    <row r="4018" spans="4:4" x14ac:dyDescent="0.2">
      <c r="D4018" s="133"/>
    </row>
    <row r="4019" spans="4:4" x14ac:dyDescent="0.2">
      <c r="D4019" s="133"/>
    </row>
    <row r="4020" spans="4:4" x14ac:dyDescent="0.2">
      <c r="D4020" s="133"/>
    </row>
    <row r="4021" spans="4:4" x14ac:dyDescent="0.2">
      <c r="D4021" s="133"/>
    </row>
    <row r="4022" spans="4:4" x14ac:dyDescent="0.2">
      <c r="D4022" s="133"/>
    </row>
    <row r="4023" spans="4:4" x14ac:dyDescent="0.2">
      <c r="D4023" s="133"/>
    </row>
    <row r="4024" spans="4:4" x14ac:dyDescent="0.2">
      <c r="D4024" s="133"/>
    </row>
    <row r="4025" spans="4:4" x14ac:dyDescent="0.2">
      <c r="D4025" s="133"/>
    </row>
    <row r="4026" spans="4:4" x14ac:dyDescent="0.2">
      <c r="D4026" s="133"/>
    </row>
    <row r="4027" spans="4:4" x14ac:dyDescent="0.2">
      <c r="D4027" s="133"/>
    </row>
    <row r="4028" spans="4:4" x14ac:dyDescent="0.2">
      <c r="D4028" s="133"/>
    </row>
    <row r="4029" spans="4:4" x14ac:dyDescent="0.2">
      <c r="D4029" s="133"/>
    </row>
    <row r="4030" spans="4:4" x14ac:dyDescent="0.2">
      <c r="D4030" s="133"/>
    </row>
    <row r="4031" spans="4:4" x14ac:dyDescent="0.2">
      <c r="D4031" s="133"/>
    </row>
    <row r="4032" spans="4:4" x14ac:dyDescent="0.2">
      <c r="D4032" s="133"/>
    </row>
    <row r="4033" spans="4:4" x14ac:dyDescent="0.2">
      <c r="D4033" s="133"/>
    </row>
    <row r="4034" spans="4:4" x14ac:dyDescent="0.2">
      <c r="D4034" s="133"/>
    </row>
    <row r="4035" spans="4:4" x14ac:dyDescent="0.2">
      <c r="D4035" s="133"/>
    </row>
    <row r="4036" spans="4:4" x14ac:dyDescent="0.2">
      <c r="D4036" s="133"/>
    </row>
    <row r="4037" spans="4:4" x14ac:dyDescent="0.2">
      <c r="D4037" s="133"/>
    </row>
    <row r="4038" spans="4:4" x14ac:dyDescent="0.2">
      <c r="D4038" s="133"/>
    </row>
    <row r="4039" spans="4:4" x14ac:dyDescent="0.2">
      <c r="D4039" s="133"/>
    </row>
    <row r="4040" spans="4:4" x14ac:dyDescent="0.2">
      <c r="D4040" s="133"/>
    </row>
    <row r="4041" spans="4:4" x14ac:dyDescent="0.2">
      <c r="D4041" s="133"/>
    </row>
    <row r="4042" spans="4:4" x14ac:dyDescent="0.2">
      <c r="D4042" s="133"/>
    </row>
    <row r="4043" spans="4:4" x14ac:dyDescent="0.2">
      <c r="D4043" s="133"/>
    </row>
    <row r="4044" spans="4:4" x14ac:dyDescent="0.2">
      <c r="D4044" s="133"/>
    </row>
    <row r="4045" spans="4:4" x14ac:dyDescent="0.2">
      <c r="D4045" s="133"/>
    </row>
    <row r="4046" spans="4:4" x14ac:dyDescent="0.2">
      <c r="D4046" s="133"/>
    </row>
    <row r="4047" spans="4:4" x14ac:dyDescent="0.2">
      <c r="D4047" s="133"/>
    </row>
    <row r="4048" spans="4:4" x14ac:dyDescent="0.2">
      <c r="D4048" s="133"/>
    </row>
    <row r="4049" spans="4:4" x14ac:dyDescent="0.2">
      <c r="D4049" s="133"/>
    </row>
    <row r="4050" spans="4:4" x14ac:dyDescent="0.2">
      <c r="D4050" s="133"/>
    </row>
    <row r="4051" spans="4:4" x14ac:dyDescent="0.2">
      <c r="D4051" s="133"/>
    </row>
    <row r="4052" spans="4:4" x14ac:dyDescent="0.2">
      <c r="D4052" s="133"/>
    </row>
    <row r="4053" spans="4:4" x14ac:dyDescent="0.2">
      <c r="D4053" s="133"/>
    </row>
    <row r="4054" spans="4:4" x14ac:dyDescent="0.2">
      <c r="D4054" s="133"/>
    </row>
    <row r="4055" spans="4:4" x14ac:dyDescent="0.2">
      <c r="D4055" s="133"/>
    </row>
    <row r="4056" spans="4:4" x14ac:dyDescent="0.2">
      <c r="D4056" s="133"/>
    </row>
    <row r="4057" spans="4:4" x14ac:dyDescent="0.2">
      <c r="D4057" s="133"/>
    </row>
    <row r="4058" spans="4:4" x14ac:dyDescent="0.2">
      <c r="D4058" s="133"/>
    </row>
    <row r="4059" spans="4:4" x14ac:dyDescent="0.2">
      <c r="D4059" s="133"/>
    </row>
    <row r="4060" spans="4:4" x14ac:dyDescent="0.2">
      <c r="D4060" s="133"/>
    </row>
    <row r="4061" spans="4:4" x14ac:dyDescent="0.2">
      <c r="D4061" s="133"/>
    </row>
    <row r="4062" spans="4:4" x14ac:dyDescent="0.2">
      <c r="D4062" s="133"/>
    </row>
    <row r="4063" spans="4:4" x14ac:dyDescent="0.2">
      <c r="D4063" s="133"/>
    </row>
    <row r="4064" spans="4:4" x14ac:dyDescent="0.2">
      <c r="D4064" s="133"/>
    </row>
    <row r="4065" spans="4:4" x14ac:dyDescent="0.2">
      <c r="D4065" s="133"/>
    </row>
    <row r="4066" spans="4:4" x14ac:dyDescent="0.2">
      <c r="D4066" s="133"/>
    </row>
    <row r="4067" spans="4:4" x14ac:dyDescent="0.2">
      <c r="D4067" s="133"/>
    </row>
    <row r="4068" spans="4:4" x14ac:dyDescent="0.2">
      <c r="D4068" s="133"/>
    </row>
    <row r="4069" spans="4:4" x14ac:dyDescent="0.2">
      <c r="D4069" s="133"/>
    </row>
    <row r="4070" spans="4:4" x14ac:dyDescent="0.2">
      <c r="D4070" s="133"/>
    </row>
    <row r="4071" spans="4:4" x14ac:dyDescent="0.2">
      <c r="D4071" s="133"/>
    </row>
    <row r="4072" spans="4:4" x14ac:dyDescent="0.2">
      <c r="D4072" s="133"/>
    </row>
    <row r="4073" spans="4:4" x14ac:dyDescent="0.2">
      <c r="D4073" s="133"/>
    </row>
    <row r="4074" spans="4:4" x14ac:dyDescent="0.2">
      <c r="D4074" s="133"/>
    </row>
    <row r="4075" spans="4:4" x14ac:dyDescent="0.2">
      <c r="D4075" s="133"/>
    </row>
    <row r="4076" spans="4:4" x14ac:dyDescent="0.2">
      <c r="D4076" s="133"/>
    </row>
    <row r="4077" spans="4:4" x14ac:dyDescent="0.2">
      <c r="D4077" s="133"/>
    </row>
    <row r="4078" spans="4:4" x14ac:dyDescent="0.2">
      <c r="D4078" s="133"/>
    </row>
    <row r="4079" spans="4:4" x14ac:dyDescent="0.2">
      <c r="D4079" s="133"/>
    </row>
    <row r="4080" spans="4:4" x14ac:dyDescent="0.2">
      <c r="D4080" s="133"/>
    </row>
    <row r="4081" spans="4:4" x14ac:dyDescent="0.2">
      <c r="D4081" s="133"/>
    </row>
    <row r="4082" spans="4:4" x14ac:dyDescent="0.2">
      <c r="D4082" s="133"/>
    </row>
    <row r="4083" spans="4:4" x14ac:dyDescent="0.2">
      <c r="D4083" s="133"/>
    </row>
    <row r="4084" spans="4:4" x14ac:dyDescent="0.2">
      <c r="D4084" s="133"/>
    </row>
    <row r="4085" spans="4:4" x14ac:dyDescent="0.2">
      <c r="D4085" s="133"/>
    </row>
    <row r="4086" spans="4:4" x14ac:dyDescent="0.2">
      <c r="D4086" s="133"/>
    </row>
    <row r="4087" spans="4:4" x14ac:dyDescent="0.2">
      <c r="D4087" s="133"/>
    </row>
    <row r="4088" spans="4:4" x14ac:dyDescent="0.2">
      <c r="D4088" s="133"/>
    </row>
    <row r="4089" spans="4:4" x14ac:dyDescent="0.2">
      <c r="D4089" s="133"/>
    </row>
    <row r="4090" spans="4:4" x14ac:dyDescent="0.2">
      <c r="D4090" s="133"/>
    </row>
    <row r="4091" spans="4:4" x14ac:dyDescent="0.2">
      <c r="D4091" s="133"/>
    </row>
    <row r="4092" spans="4:4" x14ac:dyDescent="0.2">
      <c r="D4092" s="133"/>
    </row>
    <row r="4093" spans="4:4" x14ac:dyDescent="0.2">
      <c r="D4093" s="133"/>
    </row>
    <row r="4094" spans="4:4" x14ac:dyDescent="0.2">
      <c r="D4094" s="133"/>
    </row>
    <row r="4095" spans="4:4" x14ac:dyDescent="0.2">
      <c r="D4095" s="133"/>
    </row>
    <row r="4096" spans="4:4" x14ac:dyDescent="0.2">
      <c r="D4096" s="133"/>
    </row>
    <row r="4097" spans="4:4" x14ac:dyDescent="0.2">
      <c r="D4097" s="133"/>
    </row>
    <row r="4098" spans="4:4" x14ac:dyDescent="0.2">
      <c r="D4098" s="133"/>
    </row>
    <row r="4099" spans="4:4" x14ac:dyDescent="0.2">
      <c r="D4099" s="133"/>
    </row>
    <row r="4100" spans="4:4" x14ac:dyDescent="0.2">
      <c r="D4100" s="133"/>
    </row>
    <row r="4101" spans="4:4" x14ac:dyDescent="0.2">
      <c r="D4101" s="133"/>
    </row>
    <row r="4102" spans="4:4" x14ac:dyDescent="0.2">
      <c r="D4102" s="133"/>
    </row>
    <row r="4103" spans="4:4" x14ac:dyDescent="0.2">
      <c r="D4103" s="133"/>
    </row>
    <row r="4104" spans="4:4" x14ac:dyDescent="0.2">
      <c r="D4104" s="133"/>
    </row>
    <row r="4105" spans="4:4" x14ac:dyDescent="0.2">
      <c r="D4105" s="133"/>
    </row>
    <row r="4106" spans="4:4" x14ac:dyDescent="0.2">
      <c r="D4106" s="133"/>
    </row>
    <row r="4107" spans="4:4" x14ac:dyDescent="0.2">
      <c r="D4107" s="133"/>
    </row>
    <row r="4108" spans="4:4" x14ac:dyDescent="0.2">
      <c r="D4108" s="133"/>
    </row>
    <row r="4109" spans="4:4" x14ac:dyDescent="0.2">
      <c r="D4109" s="133"/>
    </row>
    <row r="4110" spans="4:4" x14ac:dyDescent="0.2">
      <c r="D4110" s="133"/>
    </row>
    <row r="4111" spans="4:4" x14ac:dyDescent="0.2">
      <c r="D4111" s="133"/>
    </row>
    <row r="4112" spans="4:4" x14ac:dyDescent="0.2">
      <c r="D4112" s="133"/>
    </row>
    <row r="4113" spans="4:4" x14ac:dyDescent="0.2">
      <c r="D4113" s="133"/>
    </row>
    <row r="4114" spans="4:4" x14ac:dyDescent="0.2">
      <c r="D4114" s="133"/>
    </row>
    <row r="4115" spans="4:4" x14ac:dyDescent="0.2">
      <c r="D4115" s="133"/>
    </row>
    <row r="4116" spans="4:4" x14ac:dyDescent="0.2">
      <c r="D4116" s="133"/>
    </row>
    <row r="4117" spans="4:4" x14ac:dyDescent="0.2">
      <c r="D4117" s="133"/>
    </row>
    <row r="4118" spans="4:4" x14ac:dyDescent="0.2">
      <c r="D4118" s="133"/>
    </row>
    <row r="4119" spans="4:4" x14ac:dyDescent="0.2">
      <c r="D4119" s="133"/>
    </row>
    <row r="4120" spans="4:4" x14ac:dyDescent="0.2">
      <c r="D4120" s="133"/>
    </row>
    <row r="4121" spans="4:4" x14ac:dyDescent="0.2">
      <c r="D4121" s="133"/>
    </row>
    <row r="4122" spans="4:4" x14ac:dyDescent="0.2">
      <c r="D4122" s="133"/>
    </row>
    <row r="4123" spans="4:4" x14ac:dyDescent="0.2">
      <c r="D4123" s="133"/>
    </row>
    <row r="4124" spans="4:4" x14ac:dyDescent="0.2">
      <c r="D4124" s="133"/>
    </row>
    <row r="4125" spans="4:4" x14ac:dyDescent="0.2">
      <c r="D4125" s="133"/>
    </row>
    <row r="4126" spans="4:4" x14ac:dyDescent="0.2">
      <c r="D4126" s="133"/>
    </row>
    <row r="4127" spans="4:4" x14ac:dyDescent="0.2">
      <c r="D4127" s="133"/>
    </row>
    <row r="4128" spans="4:4" x14ac:dyDescent="0.2">
      <c r="D4128" s="133"/>
    </row>
    <row r="4129" spans="4:4" x14ac:dyDescent="0.2">
      <c r="D4129" s="133"/>
    </row>
    <row r="4130" spans="4:4" x14ac:dyDescent="0.2">
      <c r="D4130" s="133"/>
    </row>
    <row r="4131" spans="4:4" x14ac:dyDescent="0.2">
      <c r="D4131" s="133"/>
    </row>
    <row r="4132" spans="4:4" x14ac:dyDescent="0.2">
      <c r="D4132" s="133"/>
    </row>
    <row r="4133" spans="4:4" x14ac:dyDescent="0.2">
      <c r="D4133" s="133"/>
    </row>
    <row r="4134" spans="4:4" x14ac:dyDescent="0.2">
      <c r="D4134" s="133"/>
    </row>
    <row r="4135" spans="4:4" x14ac:dyDescent="0.2">
      <c r="D4135" s="133"/>
    </row>
    <row r="4136" spans="4:4" x14ac:dyDescent="0.2">
      <c r="D4136" s="133"/>
    </row>
    <row r="4137" spans="4:4" x14ac:dyDescent="0.2">
      <c r="D4137" s="133"/>
    </row>
    <row r="4138" spans="4:4" x14ac:dyDescent="0.2">
      <c r="D4138" s="133"/>
    </row>
    <row r="4139" spans="4:4" x14ac:dyDescent="0.2">
      <c r="D4139" s="133"/>
    </row>
    <row r="4140" spans="4:4" x14ac:dyDescent="0.2">
      <c r="D4140" s="133"/>
    </row>
    <row r="4141" spans="4:4" x14ac:dyDescent="0.2">
      <c r="D4141" s="133"/>
    </row>
    <row r="4142" spans="4:4" x14ac:dyDescent="0.2">
      <c r="D4142" s="133"/>
    </row>
    <row r="4143" spans="4:4" x14ac:dyDescent="0.2">
      <c r="D4143" s="133"/>
    </row>
    <row r="4144" spans="4:4" x14ac:dyDescent="0.2">
      <c r="D4144" s="133"/>
    </row>
    <row r="4145" spans="4:4" x14ac:dyDescent="0.2">
      <c r="D4145" s="133"/>
    </row>
    <row r="4146" spans="4:4" x14ac:dyDescent="0.2">
      <c r="D4146" s="133"/>
    </row>
    <row r="4147" spans="4:4" x14ac:dyDescent="0.2">
      <c r="D4147" s="133"/>
    </row>
    <row r="4148" spans="4:4" x14ac:dyDescent="0.2">
      <c r="D4148" s="133"/>
    </row>
    <row r="4149" spans="4:4" x14ac:dyDescent="0.2">
      <c r="D4149" s="133"/>
    </row>
    <row r="4150" spans="4:4" x14ac:dyDescent="0.2">
      <c r="D4150" s="133"/>
    </row>
    <row r="4151" spans="4:4" x14ac:dyDescent="0.2">
      <c r="D4151" s="133"/>
    </row>
    <row r="4152" spans="4:4" x14ac:dyDescent="0.2">
      <c r="D4152" s="133"/>
    </row>
    <row r="4153" spans="4:4" x14ac:dyDescent="0.2">
      <c r="D4153" s="133"/>
    </row>
    <row r="4154" spans="4:4" x14ac:dyDescent="0.2">
      <c r="D4154" s="133"/>
    </row>
    <row r="4155" spans="4:4" x14ac:dyDescent="0.2">
      <c r="D4155" s="133"/>
    </row>
    <row r="4156" spans="4:4" x14ac:dyDescent="0.2">
      <c r="D4156" s="133"/>
    </row>
    <row r="4157" spans="4:4" x14ac:dyDescent="0.2">
      <c r="D4157" s="133"/>
    </row>
    <row r="4158" spans="4:4" x14ac:dyDescent="0.2">
      <c r="D4158" s="133"/>
    </row>
    <row r="4159" spans="4:4" x14ac:dyDescent="0.2">
      <c r="D4159" s="133"/>
    </row>
    <row r="4160" spans="4:4" x14ac:dyDescent="0.2">
      <c r="D4160" s="133"/>
    </row>
    <row r="4161" spans="4:4" x14ac:dyDescent="0.2">
      <c r="D4161" s="133"/>
    </row>
    <row r="4162" spans="4:4" x14ac:dyDescent="0.2">
      <c r="D4162" s="133"/>
    </row>
    <row r="4163" spans="4:4" x14ac:dyDescent="0.2">
      <c r="D4163" s="133"/>
    </row>
    <row r="4164" spans="4:4" x14ac:dyDescent="0.2">
      <c r="D4164" s="133"/>
    </row>
    <row r="4165" spans="4:4" x14ac:dyDescent="0.2">
      <c r="D4165" s="133"/>
    </row>
    <row r="4166" spans="4:4" x14ac:dyDescent="0.2">
      <c r="D4166" s="133"/>
    </row>
    <row r="4167" spans="4:4" x14ac:dyDescent="0.2">
      <c r="D4167" s="133"/>
    </row>
    <row r="4168" spans="4:4" x14ac:dyDescent="0.2">
      <c r="D4168" s="133"/>
    </row>
    <row r="4169" spans="4:4" x14ac:dyDescent="0.2">
      <c r="D4169" s="133"/>
    </row>
    <row r="4170" spans="4:4" x14ac:dyDescent="0.2">
      <c r="D4170" s="133"/>
    </row>
    <row r="4171" spans="4:4" x14ac:dyDescent="0.2">
      <c r="D4171" s="133"/>
    </row>
    <row r="4172" spans="4:4" x14ac:dyDescent="0.2">
      <c r="D4172" s="133"/>
    </row>
    <row r="4173" spans="4:4" x14ac:dyDescent="0.2">
      <c r="D4173" s="133"/>
    </row>
    <row r="4174" spans="4:4" x14ac:dyDescent="0.2">
      <c r="D4174" s="133"/>
    </row>
    <row r="4175" spans="4:4" x14ac:dyDescent="0.2">
      <c r="D4175" s="133"/>
    </row>
    <row r="4176" spans="4:4" x14ac:dyDescent="0.2">
      <c r="D4176" s="133"/>
    </row>
    <row r="4177" spans="4:4" x14ac:dyDescent="0.2">
      <c r="D4177" s="133"/>
    </row>
    <row r="4178" spans="4:4" x14ac:dyDescent="0.2">
      <c r="D4178" s="133"/>
    </row>
    <row r="4179" spans="4:4" x14ac:dyDescent="0.2">
      <c r="D4179" s="133"/>
    </row>
    <row r="4180" spans="4:4" x14ac:dyDescent="0.2">
      <c r="D4180" s="133"/>
    </row>
    <row r="4181" spans="4:4" x14ac:dyDescent="0.2">
      <c r="D4181" s="133"/>
    </row>
    <row r="4182" spans="4:4" x14ac:dyDescent="0.2">
      <c r="D4182" s="133"/>
    </row>
    <row r="4183" spans="4:4" x14ac:dyDescent="0.2">
      <c r="D4183" s="133"/>
    </row>
    <row r="4184" spans="4:4" x14ac:dyDescent="0.2">
      <c r="D4184" s="133"/>
    </row>
    <row r="4185" spans="4:4" x14ac:dyDescent="0.2">
      <c r="D4185" s="133"/>
    </row>
    <row r="4186" spans="4:4" x14ac:dyDescent="0.2">
      <c r="D4186" s="133"/>
    </row>
    <row r="4187" spans="4:4" x14ac:dyDescent="0.2">
      <c r="D4187" s="133"/>
    </row>
    <row r="4188" spans="4:4" x14ac:dyDescent="0.2">
      <c r="D4188" s="133"/>
    </row>
    <row r="4189" spans="4:4" x14ac:dyDescent="0.2">
      <c r="D4189" s="133"/>
    </row>
    <row r="4190" spans="4:4" x14ac:dyDescent="0.2">
      <c r="D4190" s="133"/>
    </row>
    <row r="4191" spans="4:4" x14ac:dyDescent="0.2">
      <c r="D4191" s="133"/>
    </row>
    <row r="4192" spans="4:4" x14ac:dyDescent="0.2">
      <c r="D4192" s="133"/>
    </row>
    <row r="4193" spans="4:4" x14ac:dyDescent="0.2">
      <c r="D4193" s="133"/>
    </row>
    <row r="4194" spans="4:4" x14ac:dyDescent="0.2">
      <c r="D4194" s="133"/>
    </row>
    <row r="4195" spans="4:4" x14ac:dyDescent="0.2">
      <c r="D4195" s="133"/>
    </row>
    <row r="4196" spans="4:4" x14ac:dyDescent="0.2">
      <c r="D4196" s="133"/>
    </row>
    <row r="4197" spans="4:4" x14ac:dyDescent="0.2">
      <c r="D4197" s="133"/>
    </row>
    <row r="4198" spans="4:4" x14ac:dyDescent="0.2">
      <c r="D4198" s="133"/>
    </row>
    <row r="4199" spans="4:4" x14ac:dyDescent="0.2">
      <c r="D4199" s="133"/>
    </row>
    <row r="4200" spans="4:4" x14ac:dyDescent="0.2">
      <c r="D4200" s="133"/>
    </row>
    <row r="4201" spans="4:4" x14ac:dyDescent="0.2">
      <c r="D4201" s="133"/>
    </row>
    <row r="4202" spans="4:4" x14ac:dyDescent="0.2">
      <c r="D4202" s="133"/>
    </row>
    <row r="4203" spans="4:4" x14ac:dyDescent="0.2">
      <c r="D4203" s="133"/>
    </row>
    <row r="4204" spans="4:4" x14ac:dyDescent="0.2">
      <c r="D4204" s="133"/>
    </row>
    <row r="4205" spans="4:4" x14ac:dyDescent="0.2">
      <c r="D4205" s="133"/>
    </row>
    <row r="4206" spans="4:4" x14ac:dyDescent="0.2">
      <c r="D4206" s="133"/>
    </row>
    <row r="4207" spans="4:4" x14ac:dyDescent="0.2">
      <c r="D4207" s="133"/>
    </row>
    <row r="4208" spans="4:4" x14ac:dyDescent="0.2">
      <c r="D4208" s="133"/>
    </row>
    <row r="4209" spans="4:4" x14ac:dyDescent="0.2">
      <c r="D4209" s="133"/>
    </row>
    <row r="4210" spans="4:4" x14ac:dyDescent="0.2">
      <c r="D4210" s="133"/>
    </row>
    <row r="4211" spans="4:4" x14ac:dyDescent="0.2">
      <c r="D4211" s="133"/>
    </row>
    <row r="4212" spans="4:4" x14ac:dyDescent="0.2">
      <c r="D4212" s="133"/>
    </row>
    <row r="4213" spans="4:4" x14ac:dyDescent="0.2">
      <c r="D4213" s="133"/>
    </row>
    <row r="4214" spans="4:4" x14ac:dyDescent="0.2">
      <c r="D4214" s="133"/>
    </row>
    <row r="4215" spans="4:4" x14ac:dyDescent="0.2">
      <c r="D4215" s="133"/>
    </row>
    <row r="4216" spans="4:4" x14ac:dyDescent="0.2">
      <c r="D4216" s="133"/>
    </row>
    <row r="4217" spans="4:4" x14ac:dyDescent="0.2">
      <c r="D4217" s="133"/>
    </row>
    <row r="4218" spans="4:4" x14ac:dyDescent="0.2">
      <c r="D4218" s="133"/>
    </row>
    <row r="4219" spans="4:4" x14ac:dyDescent="0.2">
      <c r="D4219" s="133"/>
    </row>
    <row r="4220" spans="4:4" x14ac:dyDescent="0.2">
      <c r="D4220" s="133"/>
    </row>
    <row r="4221" spans="4:4" x14ac:dyDescent="0.2">
      <c r="D4221" s="133"/>
    </row>
    <row r="4222" spans="4:4" x14ac:dyDescent="0.2">
      <c r="D4222" s="133"/>
    </row>
    <row r="4223" spans="4:4" x14ac:dyDescent="0.2">
      <c r="D4223" s="133"/>
    </row>
    <row r="4224" spans="4:4" x14ac:dyDescent="0.2">
      <c r="D4224" s="133"/>
    </row>
    <row r="4225" spans="4:4" x14ac:dyDescent="0.2">
      <c r="D4225" s="133"/>
    </row>
    <row r="4226" spans="4:4" x14ac:dyDescent="0.2">
      <c r="D4226" s="133"/>
    </row>
    <row r="4227" spans="4:4" x14ac:dyDescent="0.2">
      <c r="D4227" s="133"/>
    </row>
    <row r="4228" spans="4:4" x14ac:dyDescent="0.2">
      <c r="D4228" s="133"/>
    </row>
    <row r="4229" spans="4:4" x14ac:dyDescent="0.2">
      <c r="D4229" s="133"/>
    </row>
    <row r="4230" spans="4:4" x14ac:dyDescent="0.2">
      <c r="D4230" s="133"/>
    </row>
    <row r="4231" spans="4:4" x14ac:dyDescent="0.2">
      <c r="D4231" s="133"/>
    </row>
    <row r="4232" spans="4:4" x14ac:dyDescent="0.2">
      <c r="D4232" s="133"/>
    </row>
    <row r="4233" spans="4:4" x14ac:dyDescent="0.2">
      <c r="D4233" s="133"/>
    </row>
    <row r="4234" spans="4:4" x14ac:dyDescent="0.2">
      <c r="D4234" s="133"/>
    </row>
    <row r="4235" spans="4:4" x14ac:dyDescent="0.2">
      <c r="D4235" s="133"/>
    </row>
    <row r="4236" spans="4:4" x14ac:dyDescent="0.2">
      <c r="D4236" s="133"/>
    </row>
    <row r="4237" spans="4:4" x14ac:dyDescent="0.2">
      <c r="D4237" s="133"/>
    </row>
    <row r="4238" spans="4:4" x14ac:dyDescent="0.2">
      <c r="D4238" s="133"/>
    </row>
    <row r="4239" spans="4:4" x14ac:dyDescent="0.2">
      <c r="D4239" s="133"/>
    </row>
    <row r="4240" spans="4:4" x14ac:dyDescent="0.2">
      <c r="D4240" s="133"/>
    </row>
    <row r="4241" spans="4:4" x14ac:dyDescent="0.2">
      <c r="D4241" s="133"/>
    </row>
    <row r="4242" spans="4:4" x14ac:dyDescent="0.2">
      <c r="D4242" s="133"/>
    </row>
    <row r="4243" spans="4:4" x14ac:dyDescent="0.2">
      <c r="D4243" s="133"/>
    </row>
    <row r="4244" spans="4:4" x14ac:dyDescent="0.2">
      <c r="D4244" s="133"/>
    </row>
    <row r="4245" spans="4:4" x14ac:dyDescent="0.2">
      <c r="D4245" s="133"/>
    </row>
    <row r="4246" spans="4:4" x14ac:dyDescent="0.2">
      <c r="D4246" s="133"/>
    </row>
    <row r="4247" spans="4:4" x14ac:dyDescent="0.2">
      <c r="D4247" s="133"/>
    </row>
    <row r="4248" spans="4:4" x14ac:dyDescent="0.2">
      <c r="D4248" s="133"/>
    </row>
    <row r="4249" spans="4:4" x14ac:dyDescent="0.2">
      <c r="D4249" s="133"/>
    </row>
    <row r="4250" spans="4:4" x14ac:dyDescent="0.2">
      <c r="D4250" s="133"/>
    </row>
    <row r="4251" spans="4:4" x14ac:dyDescent="0.2">
      <c r="D4251" s="133"/>
    </row>
    <row r="4252" spans="4:4" x14ac:dyDescent="0.2">
      <c r="D4252" s="133"/>
    </row>
    <row r="4253" spans="4:4" x14ac:dyDescent="0.2">
      <c r="D4253" s="133"/>
    </row>
    <row r="4254" spans="4:4" x14ac:dyDescent="0.2">
      <c r="D4254" s="133"/>
    </row>
    <row r="4255" spans="4:4" x14ac:dyDescent="0.2">
      <c r="D4255" s="133"/>
    </row>
    <row r="4256" spans="4:4" x14ac:dyDescent="0.2">
      <c r="D4256" s="133"/>
    </row>
    <row r="4257" spans="4:4" x14ac:dyDescent="0.2">
      <c r="D4257" s="133"/>
    </row>
    <row r="4258" spans="4:4" x14ac:dyDescent="0.2">
      <c r="D4258" s="133"/>
    </row>
    <row r="4259" spans="4:4" x14ac:dyDescent="0.2">
      <c r="D4259" s="133"/>
    </row>
    <row r="4260" spans="4:4" x14ac:dyDescent="0.2">
      <c r="D4260" s="133"/>
    </row>
    <row r="4261" spans="4:4" x14ac:dyDescent="0.2">
      <c r="D4261" s="133"/>
    </row>
    <row r="4262" spans="4:4" x14ac:dyDescent="0.2">
      <c r="D4262" s="133"/>
    </row>
    <row r="4263" spans="4:4" x14ac:dyDescent="0.2">
      <c r="D4263" s="133"/>
    </row>
    <row r="4264" spans="4:4" x14ac:dyDescent="0.2">
      <c r="D4264" s="133"/>
    </row>
    <row r="4265" spans="4:4" x14ac:dyDescent="0.2">
      <c r="D4265" s="133"/>
    </row>
    <row r="4266" spans="4:4" x14ac:dyDescent="0.2">
      <c r="D4266" s="133"/>
    </row>
    <row r="4267" spans="4:4" x14ac:dyDescent="0.2">
      <c r="D4267" s="133"/>
    </row>
    <row r="4268" spans="4:4" x14ac:dyDescent="0.2">
      <c r="D4268" s="133"/>
    </row>
    <row r="4269" spans="4:4" x14ac:dyDescent="0.2">
      <c r="D4269" s="133"/>
    </row>
    <row r="4270" spans="4:4" x14ac:dyDescent="0.2">
      <c r="D4270" s="133"/>
    </row>
    <row r="4271" spans="4:4" x14ac:dyDescent="0.2">
      <c r="D4271" s="133"/>
    </row>
    <row r="4272" spans="4:4" x14ac:dyDescent="0.2">
      <c r="D4272" s="133"/>
    </row>
    <row r="4273" spans="4:4" x14ac:dyDescent="0.2">
      <c r="D4273" s="133"/>
    </row>
    <row r="4274" spans="4:4" x14ac:dyDescent="0.2">
      <c r="D4274" s="133"/>
    </row>
    <row r="4275" spans="4:4" x14ac:dyDescent="0.2">
      <c r="D4275" s="133"/>
    </row>
    <row r="4276" spans="4:4" x14ac:dyDescent="0.2">
      <c r="D4276" s="133"/>
    </row>
    <row r="4277" spans="4:4" x14ac:dyDescent="0.2">
      <c r="D4277" s="133"/>
    </row>
    <row r="4278" spans="4:4" x14ac:dyDescent="0.2">
      <c r="D4278" s="133"/>
    </row>
    <row r="4279" spans="4:4" x14ac:dyDescent="0.2">
      <c r="D4279" s="133"/>
    </row>
    <row r="4280" spans="4:4" x14ac:dyDescent="0.2">
      <c r="D4280" s="133"/>
    </row>
    <row r="4281" spans="4:4" x14ac:dyDescent="0.2">
      <c r="D4281" s="133"/>
    </row>
    <row r="4282" spans="4:4" x14ac:dyDescent="0.2">
      <c r="D4282" s="133"/>
    </row>
    <row r="4283" spans="4:4" x14ac:dyDescent="0.2">
      <c r="D4283" s="133"/>
    </row>
    <row r="4284" spans="4:4" x14ac:dyDescent="0.2">
      <c r="D4284" s="133"/>
    </row>
    <row r="4285" spans="4:4" x14ac:dyDescent="0.2">
      <c r="D4285" s="133"/>
    </row>
    <row r="4286" spans="4:4" x14ac:dyDescent="0.2">
      <c r="D4286" s="133"/>
    </row>
    <row r="4287" spans="4:4" x14ac:dyDescent="0.2">
      <c r="D4287" s="133"/>
    </row>
    <row r="4288" spans="4:4" x14ac:dyDescent="0.2">
      <c r="D4288" s="133"/>
    </row>
    <row r="4289" spans="4:4" x14ac:dyDescent="0.2">
      <c r="D4289" s="133"/>
    </row>
    <row r="4290" spans="4:4" x14ac:dyDescent="0.2">
      <c r="D4290" s="133"/>
    </row>
    <row r="4291" spans="4:4" x14ac:dyDescent="0.2">
      <c r="D4291" s="133"/>
    </row>
    <row r="4292" spans="4:4" x14ac:dyDescent="0.2">
      <c r="D4292" s="133"/>
    </row>
    <row r="4293" spans="4:4" x14ac:dyDescent="0.2">
      <c r="D4293" s="133"/>
    </row>
    <row r="4294" spans="4:4" x14ac:dyDescent="0.2">
      <c r="D4294" s="133"/>
    </row>
    <row r="4295" spans="4:4" x14ac:dyDescent="0.2">
      <c r="D4295" s="133"/>
    </row>
    <row r="4296" spans="4:4" x14ac:dyDescent="0.2">
      <c r="D4296" s="133"/>
    </row>
    <row r="4297" spans="4:4" x14ac:dyDescent="0.2">
      <c r="D4297" s="133"/>
    </row>
    <row r="4298" spans="4:4" x14ac:dyDescent="0.2">
      <c r="D4298" s="133"/>
    </row>
    <row r="4299" spans="4:4" x14ac:dyDescent="0.2">
      <c r="D4299" s="133"/>
    </row>
    <row r="4300" spans="4:4" x14ac:dyDescent="0.2">
      <c r="D4300" s="133"/>
    </row>
    <row r="4301" spans="4:4" x14ac:dyDescent="0.2">
      <c r="D4301" s="133"/>
    </row>
    <row r="4302" spans="4:4" x14ac:dyDescent="0.2">
      <c r="D4302" s="133"/>
    </row>
    <row r="4303" spans="4:4" x14ac:dyDescent="0.2">
      <c r="D4303" s="133"/>
    </row>
    <row r="4304" spans="4:4" x14ac:dyDescent="0.2">
      <c r="D4304" s="133"/>
    </row>
    <row r="4305" spans="4:4" x14ac:dyDescent="0.2">
      <c r="D4305" s="133"/>
    </row>
    <row r="4306" spans="4:4" x14ac:dyDescent="0.2">
      <c r="D4306" s="133"/>
    </row>
    <row r="4307" spans="4:4" x14ac:dyDescent="0.2">
      <c r="D4307" s="133"/>
    </row>
    <row r="4308" spans="4:4" x14ac:dyDescent="0.2">
      <c r="D4308" s="133"/>
    </row>
    <row r="4309" spans="4:4" x14ac:dyDescent="0.2">
      <c r="D4309" s="133"/>
    </row>
    <row r="4310" spans="4:4" x14ac:dyDescent="0.2">
      <c r="D4310" s="133"/>
    </row>
    <row r="4311" spans="4:4" x14ac:dyDescent="0.2">
      <c r="D4311" s="133"/>
    </row>
    <row r="4312" spans="4:4" x14ac:dyDescent="0.2">
      <c r="D4312" s="133"/>
    </row>
    <row r="4313" spans="4:4" x14ac:dyDescent="0.2">
      <c r="D4313" s="133"/>
    </row>
    <row r="4314" spans="4:4" x14ac:dyDescent="0.2">
      <c r="D4314" s="133"/>
    </row>
    <row r="4315" spans="4:4" x14ac:dyDescent="0.2">
      <c r="D4315" s="133"/>
    </row>
    <row r="4316" spans="4:4" x14ac:dyDescent="0.2">
      <c r="D4316" s="133"/>
    </row>
    <row r="4317" spans="4:4" x14ac:dyDescent="0.2">
      <c r="D4317" s="133"/>
    </row>
    <row r="4318" spans="4:4" x14ac:dyDescent="0.2">
      <c r="D4318" s="133"/>
    </row>
    <row r="4319" spans="4:4" x14ac:dyDescent="0.2">
      <c r="D4319" s="133"/>
    </row>
    <row r="4320" spans="4:4" x14ac:dyDescent="0.2">
      <c r="D4320" s="133"/>
    </row>
    <row r="4321" spans="4:4" x14ac:dyDescent="0.2">
      <c r="D4321" s="133"/>
    </row>
    <row r="4322" spans="4:4" x14ac:dyDescent="0.2">
      <c r="D4322" s="133"/>
    </row>
    <row r="4323" spans="4:4" x14ac:dyDescent="0.2">
      <c r="D4323" s="133"/>
    </row>
    <row r="4324" spans="4:4" x14ac:dyDescent="0.2">
      <c r="D4324" s="133"/>
    </row>
    <row r="4325" spans="4:4" x14ac:dyDescent="0.2">
      <c r="D4325" s="133"/>
    </row>
    <row r="4326" spans="4:4" x14ac:dyDescent="0.2">
      <c r="D4326" s="133"/>
    </row>
    <row r="4327" spans="4:4" x14ac:dyDescent="0.2">
      <c r="D4327" s="133"/>
    </row>
    <row r="4328" spans="4:4" x14ac:dyDescent="0.2">
      <c r="D4328" s="133"/>
    </row>
    <row r="4329" spans="4:4" x14ac:dyDescent="0.2">
      <c r="D4329" s="133"/>
    </row>
    <row r="4330" spans="4:4" x14ac:dyDescent="0.2">
      <c r="D4330" s="133"/>
    </row>
    <row r="4331" spans="4:4" x14ac:dyDescent="0.2">
      <c r="D4331" s="133"/>
    </row>
    <row r="4332" spans="4:4" x14ac:dyDescent="0.2">
      <c r="D4332" s="133"/>
    </row>
    <row r="4333" spans="4:4" x14ac:dyDescent="0.2">
      <c r="D4333" s="133"/>
    </row>
    <row r="4334" spans="4:4" x14ac:dyDescent="0.2">
      <c r="D4334" s="133"/>
    </row>
    <row r="4335" spans="4:4" x14ac:dyDescent="0.2">
      <c r="D4335" s="133"/>
    </row>
    <row r="4336" spans="4:4" x14ac:dyDescent="0.2">
      <c r="D4336" s="133"/>
    </row>
    <row r="4337" spans="4:4" x14ac:dyDescent="0.2">
      <c r="D4337" s="133"/>
    </row>
    <row r="4338" spans="4:4" x14ac:dyDescent="0.2">
      <c r="D4338" s="133"/>
    </row>
    <row r="4339" spans="4:4" x14ac:dyDescent="0.2">
      <c r="D4339" s="133"/>
    </row>
    <row r="4340" spans="4:4" x14ac:dyDescent="0.2">
      <c r="D4340" s="133"/>
    </row>
    <row r="4341" spans="4:4" x14ac:dyDescent="0.2">
      <c r="D4341" s="133"/>
    </row>
    <row r="4342" spans="4:4" x14ac:dyDescent="0.2">
      <c r="D4342" s="133"/>
    </row>
    <row r="4343" spans="4:4" x14ac:dyDescent="0.2">
      <c r="D4343" s="133"/>
    </row>
    <row r="4344" spans="4:4" x14ac:dyDescent="0.2">
      <c r="D4344" s="133"/>
    </row>
    <row r="4345" spans="4:4" x14ac:dyDescent="0.2">
      <c r="D4345" s="133"/>
    </row>
    <row r="4346" spans="4:4" x14ac:dyDescent="0.2">
      <c r="D4346" s="133"/>
    </row>
    <row r="4347" spans="4:4" x14ac:dyDescent="0.2">
      <c r="D4347" s="133"/>
    </row>
    <row r="4348" spans="4:4" x14ac:dyDescent="0.2">
      <c r="D4348" s="133"/>
    </row>
    <row r="4349" spans="4:4" x14ac:dyDescent="0.2">
      <c r="D4349" s="133"/>
    </row>
    <row r="4350" spans="4:4" x14ac:dyDescent="0.2">
      <c r="D4350" s="133"/>
    </row>
    <row r="4351" spans="4:4" x14ac:dyDescent="0.2">
      <c r="D4351" s="133"/>
    </row>
    <row r="4352" spans="4:4" x14ac:dyDescent="0.2">
      <c r="D4352" s="133"/>
    </row>
    <row r="4353" spans="4:4" x14ac:dyDescent="0.2">
      <c r="D4353" s="133"/>
    </row>
    <row r="4354" spans="4:4" x14ac:dyDescent="0.2">
      <c r="D4354" s="133"/>
    </row>
    <row r="4355" spans="4:4" x14ac:dyDescent="0.2">
      <c r="D4355" s="133"/>
    </row>
    <row r="4356" spans="4:4" x14ac:dyDescent="0.2">
      <c r="D4356" s="133"/>
    </row>
    <row r="4357" spans="4:4" x14ac:dyDescent="0.2">
      <c r="D4357" s="133"/>
    </row>
    <row r="4358" spans="4:4" x14ac:dyDescent="0.2">
      <c r="D4358" s="133"/>
    </row>
    <row r="4359" spans="4:4" x14ac:dyDescent="0.2">
      <c r="D4359" s="133"/>
    </row>
    <row r="4360" spans="4:4" x14ac:dyDescent="0.2">
      <c r="D4360" s="133"/>
    </row>
    <row r="4361" spans="4:4" x14ac:dyDescent="0.2">
      <c r="D4361" s="133"/>
    </row>
    <row r="4362" spans="4:4" x14ac:dyDescent="0.2">
      <c r="D4362" s="133"/>
    </row>
    <row r="4363" spans="4:4" x14ac:dyDescent="0.2">
      <c r="D4363" s="133"/>
    </row>
    <row r="4364" spans="4:4" x14ac:dyDescent="0.2">
      <c r="D4364" s="133"/>
    </row>
    <row r="4365" spans="4:4" x14ac:dyDescent="0.2">
      <c r="D4365" s="133"/>
    </row>
    <row r="4366" spans="4:4" x14ac:dyDescent="0.2">
      <c r="D4366" s="133"/>
    </row>
    <row r="4367" spans="4:4" x14ac:dyDescent="0.2">
      <c r="D4367" s="133"/>
    </row>
    <row r="4368" spans="4:4" x14ac:dyDescent="0.2">
      <c r="D4368" s="133"/>
    </row>
    <row r="4369" spans="4:4" x14ac:dyDescent="0.2">
      <c r="D4369" s="133"/>
    </row>
    <row r="4370" spans="4:4" x14ac:dyDescent="0.2">
      <c r="D4370" s="133"/>
    </row>
    <row r="4371" spans="4:4" x14ac:dyDescent="0.2">
      <c r="D4371" s="133"/>
    </row>
    <row r="4372" spans="4:4" x14ac:dyDescent="0.2">
      <c r="D4372" s="133"/>
    </row>
    <row r="4373" spans="4:4" x14ac:dyDescent="0.2">
      <c r="D4373" s="133"/>
    </row>
    <row r="4374" spans="4:4" x14ac:dyDescent="0.2">
      <c r="D4374" s="133"/>
    </row>
    <row r="4375" spans="4:4" x14ac:dyDescent="0.2">
      <c r="D4375" s="133"/>
    </row>
    <row r="4376" spans="4:4" x14ac:dyDescent="0.2">
      <c r="D4376" s="133"/>
    </row>
    <row r="4377" spans="4:4" x14ac:dyDescent="0.2">
      <c r="D4377" s="133"/>
    </row>
    <row r="4378" spans="4:4" x14ac:dyDescent="0.2">
      <c r="D4378" s="133"/>
    </row>
    <row r="4379" spans="4:4" x14ac:dyDescent="0.2">
      <c r="D4379" s="133"/>
    </row>
    <row r="4380" spans="4:4" x14ac:dyDescent="0.2">
      <c r="D4380" s="133"/>
    </row>
    <row r="4381" spans="4:4" x14ac:dyDescent="0.2">
      <c r="D4381" s="133"/>
    </row>
    <row r="4382" spans="4:4" x14ac:dyDescent="0.2">
      <c r="D4382" s="133"/>
    </row>
    <row r="4383" spans="4:4" x14ac:dyDescent="0.2">
      <c r="D4383" s="133"/>
    </row>
    <row r="4384" spans="4:4" x14ac:dyDescent="0.2">
      <c r="D4384" s="133"/>
    </row>
    <row r="4385" spans="4:4" x14ac:dyDescent="0.2">
      <c r="D4385" s="133"/>
    </row>
    <row r="4386" spans="4:4" x14ac:dyDescent="0.2">
      <c r="D4386" s="133"/>
    </row>
    <row r="4387" spans="4:4" x14ac:dyDescent="0.2">
      <c r="D4387" s="133"/>
    </row>
    <row r="4388" spans="4:4" x14ac:dyDescent="0.2">
      <c r="D4388" s="133"/>
    </row>
    <row r="4389" spans="4:4" x14ac:dyDescent="0.2">
      <c r="D4389" s="133"/>
    </row>
    <row r="4390" spans="4:4" x14ac:dyDescent="0.2">
      <c r="D4390" s="133"/>
    </row>
    <row r="4391" spans="4:4" x14ac:dyDescent="0.2">
      <c r="D4391" s="133"/>
    </row>
    <row r="4392" spans="4:4" x14ac:dyDescent="0.2">
      <c r="D4392" s="133"/>
    </row>
    <row r="4393" spans="4:4" x14ac:dyDescent="0.2">
      <c r="D4393" s="133"/>
    </row>
    <row r="4394" spans="4:4" x14ac:dyDescent="0.2">
      <c r="D4394" s="133"/>
    </row>
    <row r="4395" spans="4:4" x14ac:dyDescent="0.2">
      <c r="D4395" s="133"/>
    </row>
    <row r="4396" spans="4:4" x14ac:dyDescent="0.2">
      <c r="D4396" s="133"/>
    </row>
    <row r="4397" spans="4:4" x14ac:dyDescent="0.2">
      <c r="D4397" s="133"/>
    </row>
    <row r="4398" spans="4:4" x14ac:dyDescent="0.2">
      <c r="D4398" s="133"/>
    </row>
    <row r="4399" spans="4:4" x14ac:dyDescent="0.2">
      <c r="D4399" s="133"/>
    </row>
    <row r="4400" spans="4:4" x14ac:dyDescent="0.2">
      <c r="D4400" s="133"/>
    </row>
    <row r="4401" spans="4:4" x14ac:dyDescent="0.2">
      <c r="D4401" s="133"/>
    </row>
    <row r="4402" spans="4:4" x14ac:dyDescent="0.2">
      <c r="D4402" s="133"/>
    </row>
    <row r="4403" spans="4:4" x14ac:dyDescent="0.2">
      <c r="D4403" s="133"/>
    </row>
    <row r="4404" spans="4:4" x14ac:dyDescent="0.2">
      <c r="D4404" s="133"/>
    </row>
    <row r="4405" spans="4:4" x14ac:dyDescent="0.2">
      <c r="D4405" s="133"/>
    </row>
    <row r="4406" spans="4:4" x14ac:dyDescent="0.2">
      <c r="D4406" s="133"/>
    </row>
    <row r="4407" spans="4:4" x14ac:dyDescent="0.2">
      <c r="D4407" s="133"/>
    </row>
    <row r="4408" spans="4:4" x14ac:dyDescent="0.2">
      <c r="D4408" s="133"/>
    </row>
    <row r="4409" spans="4:4" x14ac:dyDescent="0.2">
      <c r="D4409" s="133"/>
    </row>
    <row r="4410" spans="4:4" x14ac:dyDescent="0.2">
      <c r="D4410" s="133"/>
    </row>
    <row r="4411" spans="4:4" x14ac:dyDescent="0.2">
      <c r="D4411" s="133"/>
    </row>
    <row r="4412" spans="4:4" x14ac:dyDescent="0.2">
      <c r="D4412" s="133"/>
    </row>
    <row r="4413" spans="4:4" x14ac:dyDescent="0.2">
      <c r="D4413" s="133"/>
    </row>
    <row r="4414" spans="4:4" x14ac:dyDescent="0.2">
      <c r="D4414" s="133"/>
    </row>
    <row r="4415" spans="4:4" x14ac:dyDescent="0.2">
      <c r="D4415" s="133"/>
    </row>
    <row r="4416" spans="4:4" x14ac:dyDescent="0.2">
      <c r="D4416" s="133"/>
    </row>
    <row r="4417" spans="4:4" x14ac:dyDescent="0.2">
      <c r="D4417" s="133"/>
    </row>
    <row r="4418" spans="4:4" x14ac:dyDescent="0.2">
      <c r="D4418" s="133"/>
    </row>
    <row r="4419" spans="4:4" x14ac:dyDescent="0.2">
      <c r="D4419" s="133"/>
    </row>
    <row r="4420" spans="4:4" x14ac:dyDescent="0.2">
      <c r="D4420" s="133"/>
    </row>
    <row r="4421" spans="4:4" x14ac:dyDescent="0.2">
      <c r="D4421" s="133"/>
    </row>
    <row r="4422" spans="4:4" x14ac:dyDescent="0.2">
      <c r="D4422" s="133"/>
    </row>
    <row r="4423" spans="4:4" x14ac:dyDescent="0.2">
      <c r="D4423" s="133"/>
    </row>
    <row r="4424" spans="4:4" x14ac:dyDescent="0.2">
      <c r="D4424" s="133"/>
    </row>
    <row r="4425" spans="4:4" x14ac:dyDescent="0.2">
      <c r="D4425" s="133"/>
    </row>
    <row r="4426" spans="4:4" x14ac:dyDescent="0.2">
      <c r="D4426" s="133"/>
    </row>
    <row r="4427" spans="4:4" x14ac:dyDescent="0.2">
      <c r="D4427" s="133"/>
    </row>
    <row r="4428" spans="4:4" x14ac:dyDescent="0.2">
      <c r="D4428" s="133"/>
    </row>
    <row r="4429" spans="4:4" x14ac:dyDescent="0.2">
      <c r="D4429" s="133"/>
    </row>
    <row r="4430" spans="4:4" x14ac:dyDescent="0.2">
      <c r="D4430" s="133"/>
    </row>
    <row r="4431" spans="4:4" x14ac:dyDescent="0.2">
      <c r="D4431" s="133"/>
    </row>
    <row r="4432" spans="4:4" x14ac:dyDescent="0.2">
      <c r="D4432" s="133"/>
    </row>
    <row r="4433" spans="4:4" x14ac:dyDescent="0.2">
      <c r="D4433" s="133"/>
    </row>
    <row r="4434" spans="4:4" x14ac:dyDescent="0.2">
      <c r="D4434" s="133"/>
    </row>
    <row r="4435" spans="4:4" x14ac:dyDescent="0.2">
      <c r="D4435" s="133"/>
    </row>
    <row r="4436" spans="4:4" x14ac:dyDescent="0.2">
      <c r="D4436" s="133"/>
    </row>
    <row r="4437" spans="4:4" x14ac:dyDescent="0.2">
      <c r="D4437" s="133"/>
    </row>
    <row r="4438" spans="4:4" x14ac:dyDescent="0.2">
      <c r="D4438" s="133"/>
    </row>
    <row r="4439" spans="4:4" x14ac:dyDescent="0.2">
      <c r="D4439" s="133"/>
    </row>
    <row r="4440" spans="4:4" x14ac:dyDescent="0.2">
      <c r="D4440" s="133"/>
    </row>
    <row r="4441" spans="4:4" x14ac:dyDescent="0.2">
      <c r="D4441" s="133"/>
    </row>
    <row r="4442" spans="4:4" x14ac:dyDescent="0.2">
      <c r="D4442" s="133"/>
    </row>
    <row r="4443" spans="4:4" x14ac:dyDescent="0.2">
      <c r="D4443" s="133"/>
    </row>
    <row r="4444" spans="4:4" x14ac:dyDescent="0.2">
      <c r="D4444" s="133"/>
    </row>
    <row r="4445" spans="4:4" x14ac:dyDescent="0.2">
      <c r="D4445" s="133"/>
    </row>
    <row r="4446" spans="4:4" x14ac:dyDescent="0.2">
      <c r="D4446" s="133"/>
    </row>
    <row r="4447" spans="4:4" x14ac:dyDescent="0.2">
      <c r="D4447" s="133"/>
    </row>
    <row r="4448" spans="4:4" x14ac:dyDescent="0.2">
      <c r="D4448" s="133"/>
    </row>
    <row r="4449" spans="4:4" x14ac:dyDescent="0.2">
      <c r="D4449" s="133"/>
    </row>
    <row r="4450" spans="4:4" x14ac:dyDescent="0.2">
      <c r="D4450" s="133"/>
    </row>
    <row r="4451" spans="4:4" x14ac:dyDescent="0.2">
      <c r="D4451" s="133"/>
    </row>
    <row r="4452" spans="4:4" x14ac:dyDescent="0.2">
      <c r="D4452" s="133"/>
    </row>
    <row r="4453" spans="4:4" x14ac:dyDescent="0.2">
      <c r="D4453" s="133"/>
    </row>
    <row r="4454" spans="4:4" x14ac:dyDescent="0.2">
      <c r="D4454" s="133"/>
    </row>
    <row r="4455" spans="4:4" x14ac:dyDescent="0.2">
      <c r="D4455" s="133"/>
    </row>
    <row r="4456" spans="4:4" x14ac:dyDescent="0.2">
      <c r="D4456" s="133"/>
    </row>
    <row r="4457" spans="4:4" x14ac:dyDescent="0.2">
      <c r="D4457" s="133"/>
    </row>
    <row r="4458" spans="4:4" x14ac:dyDescent="0.2">
      <c r="D4458" s="133"/>
    </row>
    <row r="4459" spans="4:4" x14ac:dyDescent="0.2">
      <c r="D4459" s="133"/>
    </row>
    <row r="4460" spans="4:4" x14ac:dyDescent="0.2">
      <c r="D4460" s="133"/>
    </row>
    <row r="4461" spans="4:4" x14ac:dyDescent="0.2">
      <c r="D4461" s="133"/>
    </row>
    <row r="4462" spans="4:4" x14ac:dyDescent="0.2">
      <c r="D4462" s="133"/>
    </row>
    <row r="4463" spans="4:4" x14ac:dyDescent="0.2">
      <c r="D4463" s="133"/>
    </row>
    <row r="4464" spans="4:4" x14ac:dyDescent="0.2">
      <c r="D4464" s="133"/>
    </row>
    <row r="4465" spans="4:4" x14ac:dyDescent="0.2">
      <c r="D4465" s="133"/>
    </row>
    <row r="4466" spans="4:4" x14ac:dyDescent="0.2">
      <c r="D4466" s="133"/>
    </row>
    <row r="4467" spans="4:4" x14ac:dyDescent="0.2">
      <c r="D4467" s="133"/>
    </row>
    <row r="4468" spans="4:4" x14ac:dyDescent="0.2">
      <c r="D4468" s="133"/>
    </row>
    <row r="4469" spans="4:4" x14ac:dyDescent="0.2">
      <c r="D4469" s="133"/>
    </row>
    <row r="4470" spans="4:4" x14ac:dyDescent="0.2">
      <c r="D4470" s="133"/>
    </row>
    <row r="4471" spans="4:4" x14ac:dyDescent="0.2">
      <c r="D4471" s="133"/>
    </row>
    <row r="4472" spans="4:4" x14ac:dyDescent="0.2">
      <c r="D4472" s="133"/>
    </row>
    <row r="4473" spans="4:4" x14ac:dyDescent="0.2">
      <c r="D4473" s="133"/>
    </row>
    <row r="4474" spans="4:4" x14ac:dyDescent="0.2">
      <c r="D4474" s="133"/>
    </row>
    <row r="4475" spans="4:4" x14ac:dyDescent="0.2">
      <c r="D4475" s="133"/>
    </row>
    <row r="4476" spans="4:4" x14ac:dyDescent="0.2">
      <c r="D4476" s="133"/>
    </row>
    <row r="4477" spans="4:4" x14ac:dyDescent="0.2">
      <c r="D4477" s="133"/>
    </row>
    <row r="4478" spans="4:4" x14ac:dyDescent="0.2">
      <c r="D4478" s="133"/>
    </row>
    <row r="4479" spans="4:4" x14ac:dyDescent="0.2">
      <c r="D4479" s="133"/>
    </row>
    <row r="4480" spans="4:4" x14ac:dyDescent="0.2">
      <c r="D4480" s="133"/>
    </row>
    <row r="4481" spans="4:4" x14ac:dyDescent="0.2">
      <c r="D4481" s="133"/>
    </row>
    <row r="4482" spans="4:4" x14ac:dyDescent="0.2">
      <c r="D4482" s="133"/>
    </row>
    <row r="4483" spans="4:4" x14ac:dyDescent="0.2">
      <c r="D4483" s="133"/>
    </row>
    <row r="4484" spans="4:4" x14ac:dyDescent="0.2">
      <c r="D4484" s="133"/>
    </row>
    <row r="4485" spans="4:4" x14ac:dyDescent="0.2">
      <c r="D4485" s="133"/>
    </row>
    <row r="4486" spans="4:4" x14ac:dyDescent="0.2">
      <c r="D4486" s="133"/>
    </row>
    <row r="4487" spans="4:4" x14ac:dyDescent="0.2">
      <c r="D4487" s="133"/>
    </row>
    <row r="4488" spans="4:4" x14ac:dyDescent="0.2">
      <c r="D4488" s="133"/>
    </row>
    <row r="4489" spans="4:4" x14ac:dyDescent="0.2">
      <c r="D4489" s="133"/>
    </row>
    <row r="4490" spans="4:4" x14ac:dyDescent="0.2">
      <c r="D4490" s="133"/>
    </row>
    <row r="4491" spans="4:4" x14ac:dyDescent="0.2">
      <c r="D4491" s="133"/>
    </row>
    <row r="4492" spans="4:4" x14ac:dyDescent="0.2">
      <c r="D4492" s="133"/>
    </row>
    <row r="4493" spans="4:4" x14ac:dyDescent="0.2">
      <c r="D4493" s="133"/>
    </row>
    <row r="4494" spans="4:4" x14ac:dyDescent="0.2">
      <c r="D4494" s="133"/>
    </row>
    <row r="4495" spans="4:4" x14ac:dyDescent="0.2">
      <c r="D4495" s="133"/>
    </row>
    <row r="4496" spans="4:4" x14ac:dyDescent="0.2">
      <c r="D4496" s="133"/>
    </row>
    <row r="4497" spans="4:4" x14ac:dyDescent="0.2">
      <c r="D4497" s="133"/>
    </row>
    <row r="4498" spans="4:4" x14ac:dyDescent="0.2">
      <c r="D4498" s="133"/>
    </row>
    <row r="4499" spans="4:4" x14ac:dyDescent="0.2">
      <c r="D4499" s="133"/>
    </row>
    <row r="4500" spans="4:4" x14ac:dyDescent="0.2">
      <c r="D4500" s="133"/>
    </row>
    <row r="4501" spans="4:4" x14ac:dyDescent="0.2">
      <c r="D4501" s="133"/>
    </row>
    <row r="4502" spans="4:4" x14ac:dyDescent="0.2">
      <c r="D4502" s="133"/>
    </row>
    <row r="4503" spans="4:4" x14ac:dyDescent="0.2">
      <c r="D4503" s="133"/>
    </row>
    <row r="4504" spans="4:4" x14ac:dyDescent="0.2">
      <c r="D4504" s="133"/>
    </row>
    <row r="4505" spans="4:4" x14ac:dyDescent="0.2">
      <c r="D4505" s="133"/>
    </row>
    <row r="4506" spans="4:4" x14ac:dyDescent="0.2">
      <c r="D4506" s="133"/>
    </row>
    <row r="4507" spans="4:4" x14ac:dyDescent="0.2">
      <c r="D4507" s="133"/>
    </row>
    <row r="4508" spans="4:4" x14ac:dyDescent="0.2">
      <c r="D4508" s="133"/>
    </row>
    <row r="4509" spans="4:4" x14ac:dyDescent="0.2">
      <c r="D4509" s="133"/>
    </row>
    <row r="4510" spans="4:4" x14ac:dyDescent="0.2">
      <c r="D4510" s="133"/>
    </row>
    <row r="4511" spans="4:4" x14ac:dyDescent="0.2">
      <c r="D4511" s="133"/>
    </row>
    <row r="4512" spans="4:4" x14ac:dyDescent="0.2">
      <c r="D4512" s="133"/>
    </row>
    <row r="4513" spans="4:4" x14ac:dyDescent="0.2">
      <c r="D4513" s="133"/>
    </row>
    <row r="4514" spans="4:4" x14ac:dyDescent="0.2">
      <c r="D4514" s="133"/>
    </row>
    <row r="4515" spans="4:4" x14ac:dyDescent="0.2">
      <c r="D4515" s="133"/>
    </row>
    <row r="4516" spans="4:4" x14ac:dyDescent="0.2">
      <c r="D4516" s="133"/>
    </row>
    <row r="4517" spans="4:4" x14ac:dyDescent="0.2">
      <c r="D4517" s="133"/>
    </row>
    <row r="4518" spans="4:4" x14ac:dyDescent="0.2">
      <c r="D4518" s="133"/>
    </row>
    <row r="4519" spans="4:4" x14ac:dyDescent="0.2">
      <c r="D4519" s="133"/>
    </row>
    <row r="4520" spans="4:4" x14ac:dyDescent="0.2">
      <c r="D4520" s="133"/>
    </row>
    <row r="4521" spans="4:4" x14ac:dyDescent="0.2">
      <c r="D4521" s="133"/>
    </row>
    <row r="4522" spans="4:4" x14ac:dyDescent="0.2">
      <c r="D4522" s="133"/>
    </row>
    <row r="4523" spans="4:4" x14ac:dyDescent="0.2">
      <c r="D4523" s="133"/>
    </row>
    <row r="4524" spans="4:4" x14ac:dyDescent="0.2">
      <c r="D4524" s="133"/>
    </row>
    <row r="4525" spans="4:4" x14ac:dyDescent="0.2">
      <c r="D4525" s="133"/>
    </row>
    <row r="4526" spans="4:4" x14ac:dyDescent="0.2">
      <c r="D4526" s="133"/>
    </row>
    <row r="4527" spans="4:4" x14ac:dyDescent="0.2">
      <c r="D4527" s="133"/>
    </row>
    <row r="4528" spans="4:4" x14ac:dyDescent="0.2">
      <c r="D4528" s="133"/>
    </row>
    <row r="4529" spans="4:4" x14ac:dyDescent="0.2">
      <c r="D4529" s="133"/>
    </row>
    <row r="4530" spans="4:4" x14ac:dyDescent="0.2">
      <c r="D4530" s="133"/>
    </row>
    <row r="4531" spans="4:4" x14ac:dyDescent="0.2">
      <c r="D4531" s="133"/>
    </row>
    <row r="4532" spans="4:4" x14ac:dyDescent="0.2">
      <c r="D4532" s="133"/>
    </row>
    <row r="4533" spans="4:4" x14ac:dyDescent="0.2">
      <c r="D4533" s="133"/>
    </row>
    <row r="4534" spans="4:4" x14ac:dyDescent="0.2">
      <c r="D4534" s="133"/>
    </row>
    <row r="4535" spans="4:4" x14ac:dyDescent="0.2">
      <c r="D4535" s="133"/>
    </row>
    <row r="4536" spans="4:4" x14ac:dyDescent="0.2">
      <c r="D4536" s="133"/>
    </row>
    <row r="4537" spans="4:4" x14ac:dyDescent="0.2">
      <c r="D4537" s="133"/>
    </row>
    <row r="4538" spans="4:4" x14ac:dyDescent="0.2">
      <c r="D4538" s="133"/>
    </row>
    <row r="4539" spans="4:4" x14ac:dyDescent="0.2">
      <c r="D4539" s="133"/>
    </row>
    <row r="4540" spans="4:4" x14ac:dyDescent="0.2">
      <c r="D4540" s="133"/>
    </row>
    <row r="4541" spans="4:4" x14ac:dyDescent="0.2">
      <c r="D4541" s="133"/>
    </row>
    <row r="4542" spans="4:4" x14ac:dyDescent="0.2">
      <c r="D4542" s="133"/>
    </row>
    <row r="4543" spans="4:4" x14ac:dyDescent="0.2">
      <c r="D4543" s="133"/>
    </row>
    <row r="4544" spans="4:4" x14ac:dyDescent="0.2">
      <c r="D4544" s="133"/>
    </row>
    <row r="4545" spans="4:4" x14ac:dyDescent="0.2">
      <c r="D4545" s="133"/>
    </row>
    <row r="4546" spans="4:4" x14ac:dyDescent="0.2">
      <c r="D4546" s="133"/>
    </row>
    <row r="4547" spans="4:4" x14ac:dyDescent="0.2">
      <c r="D4547" s="133"/>
    </row>
    <row r="4548" spans="4:4" x14ac:dyDescent="0.2">
      <c r="D4548" s="133"/>
    </row>
    <row r="4549" spans="4:4" x14ac:dyDescent="0.2">
      <c r="D4549" s="133"/>
    </row>
    <row r="4550" spans="4:4" x14ac:dyDescent="0.2">
      <c r="D4550" s="133"/>
    </row>
    <row r="4551" spans="4:4" x14ac:dyDescent="0.2">
      <c r="D4551" s="133"/>
    </row>
    <row r="4552" spans="4:4" x14ac:dyDescent="0.2">
      <c r="D4552" s="133"/>
    </row>
    <row r="4553" spans="4:4" x14ac:dyDescent="0.2">
      <c r="D4553" s="133"/>
    </row>
    <row r="4554" spans="4:4" x14ac:dyDescent="0.2">
      <c r="D4554" s="133"/>
    </row>
    <row r="4555" spans="4:4" x14ac:dyDescent="0.2">
      <c r="D4555" s="133"/>
    </row>
    <row r="4556" spans="4:4" x14ac:dyDescent="0.2">
      <c r="D4556" s="133"/>
    </row>
    <row r="4557" spans="4:4" x14ac:dyDescent="0.2">
      <c r="D4557" s="133"/>
    </row>
    <row r="4558" spans="4:4" x14ac:dyDescent="0.2">
      <c r="D4558" s="133"/>
    </row>
    <row r="4559" spans="4:4" x14ac:dyDescent="0.2">
      <c r="D4559" s="133"/>
    </row>
    <row r="4560" spans="4:4" x14ac:dyDescent="0.2">
      <c r="D4560" s="133"/>
    </row>
    <row r="4561" spans="4:4" x14ac:dyDescent="0.2">
      <c r="D4561" s="133"/>
    </row>
    <row r="4562" spans="4:4" x14ac:dyDescent="0.2">
      <c r="D4562" s="133"/>
    </row>
    <row r="4563" spans="4:4" x14ac:dyDescent="0.2">
      <c r="D4563" s="133"/>
    </row>
    <row r="4564" spans="4:4" x14ac:dyDescent="0.2">
      <c r="D4564" s="133"/>
    </row>
    <row r="4565" spans="4:4" x14ac:dyDescent="0.2">
      <c r="D4565" s="133"/>
    </row>
    <row r="4566" spans="4:4" x14ac:dyDescent="0.2">
      <c r="D4566" s="133"/>
    </row>
    <row r="4567" spans="4:4" x14ac:dyDescent="0.2">
      <c r="D4567" s="133"/>
    </row>
    <row r="4568" spans="4:4" x14ac:dyDescent="0.2">
      <c r="D4568" s="133"/>
    </row>
    <row r="4569" spans="4:4" x14ac:dyDescent="0.2">
      <c r="D4569" s="133"/>
    </row>
    <row r="4570" spans="4:4" x14ac:dyDescent="0.2">
      <c r="D4570" s="133"/>
    </row>
    <row r="4571" spans="4:4" x14ac:dyDescent="0.2">
      <c r="D4571" s="133"/>
    </row>
    <row r="4572" spans="4:4" x14ac:dyDescent="0.2">
      <c r="D4572" s="133"/>
    </row>
    <row r="4573" spans="4:4" x14ac:dyDescent="0.2">
      <c r="D4573" s="133"/>
    </row>
    <row r="4574" spans="4:4" x14ac:dyDescent="0.2">
      <c r="D4574" s="133"/>
    </row>
    <row r="4575" spans="4:4" x14ac:dyDescent="0.2">
      <c r="D4575" s="133"/>
    </row>
    <row r="4576" spans="4:4" x14ac:dyDescent="0.2">
      <c r="D4576" s="133"/>
    </row>
    <row r="4577" spans="4:4" x14ac:dyDescent="0.2">
      <c r="D4577" s="133"/>
    </row>
    <row r="4578" spans="4:4" x14ac:dyDescent="0.2">
      <c r="D4578" s="133"/>
    </row>
    <row r="4579" spans="4:4" x14ac:dyDescent="0.2">
      <c r="D4579" s="133"/>
    </row>
    <row r="4580" spans="4:4" x14ac:dyDescent="0.2">
      <c r="D4580" s="133"/>
    </row>
    <row r="4581" spans="4:4" x14ac:dyDescent="0.2">
      <c r="D4581" s="133"/>
    </row>
    <row r="4582" spans="4:4" x14ac:dyDescent="0.2">
      <c r="D4582" s="133"/>
    </row>
    <row r="4583" spans="4:4" x14ac:dyDescent="0.2">
      <c r="D4583" s="133"/>
    </row>
    <row r="4584" spans="4:4" x14ac:dyDescent="0.2">
      <c r="D4584" s="133"/>
    </row>
    <row r="4585" spans="4:4" x14ac:dyDescent="0.2">
      <c r="D4585" s="133"/>
    </row>
    <row r="4586" spans="4:4" x14ac:dyDescent="0.2">
      <c r="D4586" s="133"/>
    </row>
    <row r="4587" spans="4:4" x14ac:dyDescent="0.2">
      <c r="D4587" s="133"/>
    </row>
    <row r="4588" spans="4:4" x14ac:dyDescent="0.2">
      <c r="D4588" s="133"/>
    </row>
    <row r="4589" spans="4:4" x14ac:dyDescent="0.2">
      <c r="D4589" s="133"/>
    </row>
    <row r="4590" spans="4:4" x14ac:dyDescent="0.2">
      <c r="D4590" s="133"/>
    </row>
    <row r="4591" spans="4:4" x14ac:dyDescent="0.2">
      <c r="D4591" s="133"/>
    </row>
    <row r="4592" spans="4:4" x14ac:dyDescent="0.2">
      <c r="D4592" s="133"/>
    </row>
    <row r="4593" spans="4:4" x14ac:dyDescent="0.2">
      <c r="D4593" s="133"/>
    </row>
    <row r="4594" spans="4:4" x14ac:dyDescent="0.2">
      <c r="D4594" s="133"/>
    </row>
    <row r="4595" spans="4:4" x14ac:dyDescent="0.2">
      <c r="D4595" s="133"/>
    </row>
    <row r="4596" spans="4:4" x14ac:dyDescent="0.2">
      <c r="D4596" s="133"/>
    </row>
    <row r="4597" spans="4:4" x14ac:dyDescent="0.2">
      <c r="D4597" s="133"/>
    </row>
    <row r="4598" spans="4:4" x14ac:dyDescent="0.2">
      <c r="D4598" s="133"/>
    </row>
    <row r="4599" spans="4:4" x14ac:dyDescent="0.2">
      <c r="D4599" s="133"/>
    </row>
    <row r="4600" spans="4:4" x14ac:dyDescent="0.2">
      <c r="D4600" s="133"/>
    </row>
    <row r="4601" spans="4:4" x14ac:dyDescent="0.2">
      <c r="D4601" s="133"/>
    </row>
    <row r="4602" spans="4:4" x14ac:dyDescent="0.2">
      <c r="D4602" s="133"/>
    </row>
    <row r="4603" spans="4:4" x14ac:dyDescent="0.2">
      <c r="D4603" s="133"/>
    </row>
    <row r="4604" spans="4:4" x14ac:dyDescent="0.2">
      <c r="D4604" s="133"/>
    </row>
    <row r="4605" spans="4:4" x14ac:dyDescent="0.2">
      <c r="D4605" s="133"/>
    </row>
    <row r="4606" spans="4:4" x14ac:dyDescent="0.2">
      <c r="D4606" s="133"/>
    </row>
    <row r="4607" spans="4:4" x14ac:dyDescent="0.2">
      <c r="D4607" s="133"/>
    </row>
    <row r="4608" spans="4:4" x14ac:dyDescent="0.2">
      <c r="D4608" s="133"/>
    </row>
    <row r="4609" spans="4:4" x14ac:dyDescent="0.2">
      <c r="D4609" s="133"/>
    </row>
    <row r="4610" spans="4:4" x14ac:dyDescent="0.2">
      <c r="D4610" s="133"/>
    </row>
    <row r="4611" spans="4:4" x14ac:dyDescent="0.2">
      <c r="D4611" s="133"/>
    </row>
    <row r="4612" spans="4:4" x14ac:dyDescent="0.2">
      <c r="D4612" s="133"/>
    </row>
    <row r="4613" spans="4:4" x14ac:dyDescent="0.2">
      <c r="D4613" s="133"/>
    </row>
    <row r="4614" spans="4:4" x14ac:dyDescent="0.2">
      <c r="D4614" s="133"/>
    </row>
    <row r="4615" spans="4:4" x14ac:dyDescent="0.2">
      <c r="D4615" s="133"/>
    </row>
    <row r="4616" spans="4:4" x14ac:dyDescent="0.2">
      <c r="D4616" s="133"/>
    </row>
    <row r="4617" spans="4:4" x14ac:dyDescent="0.2">
      <c r="D4617" s="133"/>
    </row>
    <row r="4618" spans="4:4" x14ac:dyDescent="0.2">
      <c r="D4618" s="133"/>
    </row>
    <row r="4619" spans="4:4" x14ac:dyDescent="0.2">
      <c r="D4619" s="133"/>
    </row>
    <row r="4620" spans="4:4" x14ac:dyDescent="0.2">
      <c r="D4620" s="133"/>
    </row>
    <row r="4621" spans="4:4" x14ac:dyDescent="0.2">
      <c r="D4621" s="133"/>
    </row>
    <row r="4622" spans="4:4" x14ac:dyDescent="0.2">
      <c r="D4622" s="133"/>
    </row>
    <row r="4623" spans="4:4" x14ac:dyDescent="0.2">
      <c r="D4623" s="133"/>
    </row>
    <row r="4624" spans="4:4" x14ac:dyDescent="0.2">
      <c r="D4624" s="133"/>
    </row>
    <row r="4625" spans="4:4" x14ac:dyDescent="0.2">
      <c r="D4625" s="133"/>
    </row>
    <row r="4626" spans="4:4" x14ac:dyDescent="0.2">
      <c r="D4626" s="133"/>
    </row>
    <row r="4627" spans="4:4" x14ac:dyDescent="0.2">
      <c r="D4627" s="133"/>
    </row>
    <row r="4628" spans="4:4" x14ac:dyDescent="0.2">
      <c r="D4628" s="133"/>
    </row>
    <row r="4629" spans="4:4" x14ac:dyDescent="0.2">
      <c r="D4629" s="133"/>
    </row>
    <row r="4630" spans="4:4" x14ac:dyDescent="0.2">
      <c r="D4630" s="133"/>
    </row>
    <row r="4631" spans="4:4" x14ac:dyDescent="0.2">
      <c r="D4631" s="133"/>
    </row>
    <row r="4632" spans="4:4" x14ac:dyDescent="0.2">
      <c r="D4632" s="133"/>
    </row>
    <row r="4633" spans="4:4" x14ac:dyDescent="0.2">
      <c r="D4633" s="133"/>
    </row>
    <row r="4634" spans="4:4" x14ac:dyDescent="0.2">
      <c r="D4634" s="133"/>
    </row>
    <row r="4635" spans="4:4" x14ac:dyDescent="0.2">
      <c r="D4635" s="133"/>
    </row>
    <row r="4636" spans="4:4" x14ac:dyDescent="0.2">
      <c r="D4636" s="133"/>
    </row>
    <row r="4637" spans="4:4" x14ac:dyDescent="0.2">
      <c r="D4637" s="133"/>
    </row>
    <row r="4638" spans="4:4" x14ac:dyDescent="0.2">
      <c r="D4638" s="133"/>
    </row>
    <row r="4639" spans="4:4" x14ac:dyDescent="0.2">
      <c r="D4639" s="133"/>
    </row>
    <row r="4640" spans="4:4" x14ac:dyDescent="0.2">
      <c r="D4640" s="133"/>
    </row>
    <row r="4641" spans="4:4" x14ac:dyDescent="0.2">
      <c r="D4641" s="133"/>
    </row>
    <row r="4642" spans="4:4" x14ac:dyDescent="0.2">
      <c r="D4642" s="133"/>
    </row>
    <row r="4643" spans="4:4" x14ac:dyDescent="0.2">
      <c r="D4643" s="133"/>
    </row>
    <row r="4644" spans="4:4" x14ac:dyDescent="0.2">
      <c r="D4644" s="133"/>
    </row>
    <row r="4645" spans="4:4" x14ac:dyDescent="0.2">
      <c r="D4645" s="133"/>
    </row>
    <row r="4646" spans="4:4" x14ac:dyDescent="0.2">
      <c r="D4646" s="133"/>
    </row>
    <row r="4647" spans="4:4" x14ac:dyDescent="0.2">
      <c r="D4647" s="133"/>
    </row>
    <row r="4648" spans="4:4" x14ac:dyDescent="0.2">
      <c r="D4648" s="133"/>
    </row>
    <row r="4649" spans="4:4" x14ac:dyDescent="0.2">
      <c r="D4649" s="133"/>
    </row>
    <row r="4650" spans="4:4" x14ac:dyDescent="0.2">
      <c r="D4650" s="133"/>
    </row>
    <row r="4651" spans="4:4" x14ac:dyDescent="0.2">
      <c r="D4651" s="133"/>
    </row>
    <row r="4652" spans="4:4" x14ac:dyDescent="0.2">
      <c r="D4652" s="133"/>
    </row>
    <row r="4653" spans="4:4" x14ac:dyDescent="0.2">
      <c r="D4653" s="133"/>
    </row>
    <row r="4654" spans="4:4" x14ac:dyDescent="0.2">
      <c r="D4654" s="133"/>
    </row>
    <row r="4655" spans="4:4" x14ac:dyDescent="0.2">
      <c r="D4655" s="133"/>
    </row>
    <row r="4656" spans="4:4" x14ac:dyDescent="0.2">
      <c r="D4656" s="133"/>
    </row>
    <row r="4657" spans="4:4" x14ac:dyDescent="0.2">
      <c r="D4657" s="133"/>
    </row>
    <row r="4658" spans="4:4" x14ac:dyDescent="0.2">
      <c r="D4658" s="133"/>
    </row>
    <row r="4659" spans="4:4" x14ac:dyDescent="0.2">
      <c r="D4659" s="133"/>
    </row>
    <row r="4660" spans="4:4" x14ac:dyDescent="0.2">
      <c r="D4660" s="133"/>
    </row>
    <row r="4661" spans="4:4" x14ac:dyDescent="0.2">
      <c r="D4661" s="133"/>
    </row>
    <row r="4662" spans="4:4" x14ac:dyDescent="0.2">
      <c r="D4662" s="133"/>
    </row>
    <row r="4663" spans="4:4" x14ac:dyDescent="0.2">
      <c r="D4663" s="133"/>
    </row>
    <row r="4664" spans="4:4" x14ac:dyDescent="0.2">
      <c r="D4664" s="133"/>
    </row>
    <row r="4665" spans="4:4" x14ac:dyDescent="0.2">
      <c r="D4665" s="133"/>
    </row>
    <row r="4666" spans="4:4" x14ac:dyDescent="0.2">
      <c r="D4666" s="133"/>
    </row>
    <row r="4667" spans="4:4" x14ac:dyDescent="0.2">
      <c r="D4667" s="133"/>
    </row>
    <row r="4668" spans="4:4" x14ac:dyDescent="0.2">
      <c r="D4668" s="133"/>
    </row>
    <row r="4669" spans="4:4" x14ac:dyDescent="0.2">
      <c r="D4669" s="133"/>
    </row>
    <row r="4670" spans="4:4" x14ac:dyDescent="0.2">
      <c r="D4670" s="133"/>
    </row>
    <row r="4671" spans="4:4" x14ac:dyDescent="0.2">
      <c r="D4671" s="133"/>
    </row>
    <row r="4672" spans="4:4" x14ac:dyDescent="0.2">
      <c r="D4672" s="133"/>
    </row>
    <row r="4673" spans="4:4" x14ac:dyDescent="0.2">
      <c r="D4673" s="133"/>
    </row>
    <row r="4674" spans="4:4" x14ac:dyDescent="0.2">
      <c r="D4674" s="133"/>
    </row>
    <row r="4675" spans="4:4" x14ac:dyDescent="0.2">
      <c r="D4675" s="133"/>
    </row>
    <row r="4676" spans="4:4" x14ac:dyDescent="0.2">
      <c r="D4676" s="133"/>
    </row>
    <row r="4677" spans="4:4" x14ac:dyDescent="0.2">
      <c r="D4677" s="133"/>
    </row>
    <row r="4678" spans="4:4" x14ac:dyDescent="0.2">
      <c r="D4678" s="133"/>
    </row>
    <row r="4679" spans="4:4" x14ac:dyDescent="0.2">
      <c r="D4679" s="133"/>
    </row>
    <row r="4680" spans="4:4" x14ac:dyDescent="0.2">
      <c r="D4680" s="133"/>
    </row>
    <row r="4681" spans="4:4" x14ac:dyDescent="0.2">
      <c r="D4681" s="133"/>
    </row>
    <row r="4682" spans="4:4" x14ac:dyDescent="0.2">
      <c r="D4682" s="133"/>
    </row>
    <row r="4683" spans="4:4" x14ac:dyDescent="0.2">
      <c r="D4683" s="133"/>
    </row>
    <row r="4684" spans="4:4" x14ac:dyDescent="0.2">
      <c r="D4684" s="133"/>
    </row>
    <row r="4685" spans="4:4" x14ac:dyDescent="0.2">
      <c r="D4685" s="133"/>
    </row>
    <row r="4686" spans="4:4" x14ac:dyDescent="0.2">
      <c r="D4686" s="133"/>
    </row>
    <row r="4687" spans="4:4" x14ac:dyDescent="0.2">
      <c r="D4687" s="133"/>
    </row>
    <row r="4688" spans="4:4" x14ac:dyDescent="0.2">
      <c r="D4688" s="133"/>
    </row>
    <row r="4689" spans="4:4" x14ac:dyDescent="0.2">
      <c r="D4689" s="133"/>
    </row>
    <row r="4690" spans="4:4" x14ac:dyDescent="0.2">
      <c r="D4690" s="133"/>
    </row>
    <row r="4691" spans="4:4" x14ac:dyDescent="0.2">
      <c r="D4691" s="133"/>
    </row>
    <row r="4692" spans="4:4" x14ac:dyDescent="0.2">
      <c r="D4692" s="133"/>
    </row>
    <row r="4693" spans="4:4" x14ac:dyDescent="0.2">
      <c r="D4693" s="133"/>
    </row>
    <row r="4694" spans="4:4" x14ac:dyDescent="0.2">
      <c r="D4694" s="133"/>
    </row>
    <row r="4695" spans="4:4" x14ac:dyDescent="0.2">
      <c r="D4695" s="133"/>
    </row>
    <row r="4696" spans="4:4" x14ac:dyDescent="0.2">
      <c r="D4696" s="133"/>
    </row>
    <row r="4697" spans="4:4" x14ac:dyDescent="0.2">
      <c r="D4697" s="133"/>
    </row>
    <row r="4698" spans="4:4" x14ac:dyDescent="0.2">
      <c r="D4698" s="133"/>
    </row>
    <row r="4699" spans="4:4" x14ac:dyDescent="0.2">
      <c r="D4699" s="133"/>
    </row>
    <row r="4700" spans="4:4" x14ac:dyDescent="0.2">
      <c r="D4700" s="133"/>
    </row>
    <row r="4701" spans="4:4" x14ac:dyDescent="0.2">
      <c r="D4701" s="133"/>
    </row>
    <row r="4702" spans="4:4" x14ac:dyDescent="0.2">
      <c r="D4702" s="133"/>
    </row>
    <row r="4703" spans="4:4" x14ac:dyDescent="0.2">
      <c r="D4703" s="133"/>
    </row>
    <row r="4704" spans="4:4" x14ac:dyDescent="0.2">
      <c r="D4704" s="133"/>
    </row>
    <row r="4705" spans="4:4" x14ac:dyDescent="0.2">
      <c r="D4705" s="133"/>
    </row>
    <row r="4706" spans="4:4" x14ac:dyDescent="0.2">
      <c r="D4706" s="133"/>
    </row>
    <row r="4707" spans="4:4" x14ac:dyDescent="0.2">
      <c r="D4707" s="133"/>
    </row>
    <row r="4708" spans="4:4" x14ac:dyDescent="0.2">
      <c r="D4708" s="133"/>
    </row>
    <row r="4709" spans="4:4" x14ac:dyDescent="0.2">
      <c r="D4709" s="133"/>
    </row>
    <row r="4710" spans="4:4" x14ac:dyDescent="0.2">
      <c r="D4710" s="133"/>
    </row>
    <row r="4711" spans="4:4" x14ac:dyDescent="0.2">
      <c r="D4711" s="133"/>
    </row>
    <row r="4712" spans="4:4" x14ac:dyDescent="0.2">
      <c r="D4712" s="133"/>
    </row>
    <row r="4713" spans="4:4" x14ac:dyDescent="0.2">
      <c r="D4713" s="133"/>
    </row>
    <row r="4714" spans="4:4" x14ac:dyDescent="0.2">
      <c r="D4714" s="133"/>
    </row>
    <row r="4715" spans="4:4" x14ac:dyDescent="0.2">
      <c r="D4715" s="133"/>
    </row>
    <row r="4716" spans="4:4" x14ac:dyDescent="0.2">
      <c r="D4716" s="133"/>
    </row>
    <row r="4717" spans="4:4" x14ac:dyDescent="0.2">
      <c r="D4717" s="133"/>
    </row>
    <row r="4718" spans="4:4" x14ac:dyDescent="0.2">
      <c r="D4718" s="133"/>
    </row>
    <row r="4719" spans="4:4" x14ac:dyDescent="0.2">
      <c r="D4719" s="133"/>
    </row>
    <row r="4720" spans="4:4" x14ac:dyDescent="0.2">
      <c r="D4720" s="133"/>
    </row>
    <row r="4721" spans="4:4" x14ac:dyDescent="0.2">
      <c r="D4721" s="133"/>
    </row>
    <row r="4722" spans="4:4" x14ac:dyDescent="0.2">
      <c r="D4722" s="133"/>
    </row>
    <row r="4723" spans="4:4" x14ac:dyDescent="0.2">
      <c r="D4723" s="133"/>
    </row>
    <row r="4724" spans="4:4" x14ac:dyDescent="0.2">
      <c r="D4724" s="133"/>
    </row>
    <row r="4725" spans="4:4" x14ac:dyDescent="0.2">
      <c r="D4725" s="133"/>
    </row>
    <row r="4726" spans="4:4" x14ac:dyDescent="0.2">
      <c r="D4726" s="133"/>
    </row>
    <row r="4727" spans="4:4" x14ac:dyDescent="0.2">
      <c r="D4727" s="133"/>
    </row>
    <row r="4728" spans="4:4" x14ac:dyDescent="0.2">
      <c r="D4728" s="133"/>
    </row>
    <row r="4729" spans="4:4" x14ac:dyDescent="0.2">
      <c r="D4729" s="133"/>
    </row>
    <row r="4730" spans="4:4" x14ac:dyDescent="0.2">
      <c r="D4730" s="133"/>
    </row>
    <row r="4731" spans="4:4" x14ac:dyDescent="0.2">
      <c r="D4731" s="133"/>
    </row>
    <row r="4732" spans="4:4" x14ac:dyDescent="0.2">
      <c r="D4732" s="133"/>
    </row>
    <row r="4733" spans="4:4" x14ac:dyDescent="0.2">
      <c r="D4733" s="133"/>
    </row>
    <row r="4734" spans="4:4" x14ac:dyDescent="0.2">
      <c r="D4734" s="133"/>
    </row>
    <row r="4735" spans="4:4" x14ac:dyDescent="0.2">
      <c r="D4735" s="133"/>
    </row>
    <row r="4736" spans="4:4" x14ac:dyDescent="0.2">
      <c r="D4736" s="133"/>
    </row>
    <row r="4737" spans="4:4" x14ac:dyDescent="0.2">
      <c r="D4737" s="133"/>
    </row>
    <row r="4738" spans="4:4" x14ac:dyDescent="0.2">
      <c r="D4738" s="133"/>
    </row>
    <row r="4739" spans="4:4" x14ac:dyDescent="0.2">
      <c r="D4739" s="133"/>
    </row>
    <row r="4740" spans="4:4" x14ac:dyDescent="0.2">
      <c r="D4740" s="133"/>
    </row>
    <row r="4741" spans="4:4" x14ac:dyDescent="0.2">
      <c r="D4741" s="133"/>
    </row>
    <row r="4742" spans="4:4" x14ac:dyDescent="0.2">
      <c r="D4742" s="133"/>
    </row>
    <row r="4743" spans="4:4" x14ac:dyDescent="0.2">
      <c r="D4743" s="133"/>
    </row>
    <row r="4744" spans="4:4" x14ac:dyDescent="0.2">
      <c r="D4744" s="133"/>
    </row>
    <row r="4745" spans="4:4" x14ac:dyDescent="0.2">
      <c r="D4745" s="133"/>
    </row>
    <row r="4746" spans="4:4" x14ac:dyDescent="0.2">
      <c r="D4746" s="133"/>
    </row>
    <row r="4747" spans="4:4" x14ac:dyDescent="0.2">
      <c r="D4747" s="133"/>
    </row>
    <row r="4748" spans="4:4" x14ac:dyDescent="0.2">
      <c r="D4748" s="133"/>
    </row>
    <row r="4749" spans="4:4" x14ac:dyDescent="0.2">
      <c r="D4749" s="133"/>
    </row>
    <row r="4750" spans="4:4" x14ac:dyDescent="0.2">
      <c r="D4750" s="133"/>
    </row>
    <row r="4751" spans="4:4" x14ac:dyDescent="0.2">
      <c r="D4751" s="133"/>
    </row>
    <row r="4752" spans="4:4" x14ac:dyDescent="0.2">
      <c r="D4752" s="133"/>
    </row>
    <row r="4753" spans="4:4" x14ac:dyDescent="0.2">
      <c r="D4753" s="133"/>
    </row>
    <row r="4754" spans="4:4" x14ac:dyDescent="0.2">
      <c r="D4754" s="133"/>
    </row>
    <row r="4755" spans="4:4" x14ac:dyDescent="0.2">
      <c r="D4755" s="133"/>
    </row>
    <row r="4756" spans="4:4" x14ac:dyDescent="0.2">
      <c r="D4756" s="133"/>
    </row>
    <row r="4757" spans="4:4" x14ac:dyDescent="0.2">
      <c r="D4757" s="133"/>
    </row>
    <row r="4758" spans="4:4" x14ac:dyDescent="0.2">
      <c r="D4758" s="133"/>
    </row>
    <row r="4759" spans="4:4" x14ac:dyDescent="0.2">
      <c r="D4759" s="133"/>
    </row>
    <row r="4760" spans="4:4" x14ac:dyDescent="0.2">
      <c r="D4760" s="133"/>
    </row>
    <row r="4761" spans="4:4" x14ac:dyDescent="0.2">
      <c r="D4761" s="133"/>
    </row>
    <row r="4762" spans="4:4" x14ac:dyDescent="0.2">
      <c r="D4762" s="133"/>
    </row>
    <row r="4763" spans="4:4" x14ac:dyDescent="0.2">
      <c r="D4763" s="133"/>
    </row>
    <row r="4764" spans="4:4" x14ac:dyDescent="0.2">
      <c r="D4764" s="133"/>
    </row>
    <row r="4765" spans="4:4" x14ac:dyDescent="0.2">
      <c r="D4765" s="133"/>
    </row>
    <row r="4766" spans="4:4" x14ac:dyDescent="0.2">
      <c r="D4766" s="133"/>
    </row>
    <row r="4767" spans="4:4" x14ac:dyDescent="0.2">
      <c r="D4767" s="133"/>
    </row>
    <row r="4768" spans="4:4" x14ac:dyDescent="0.2">
      <c r="D4768" s="133"/>
    </row>
    <row r="4769" spans="4:4" x14ac:dyDescent="0.2">
      <c r="D4769" s="133"/>
    </row>
    <row r="4770" spans="4:4" x14ac:dyDescent="0.2">
      <c r="D4770" s="133"/>
    </row>
    <row r="4771" spans="4:4" x14ac:dyDescent="0.2">
      <c r="D4771" s="133"/>
    </row>
    <row r="4772" spans="4:4" x14ac:dyDescent="0.2">
      <c r="D4772" s="133"/>
    </row>
    <row r="4773" spans="4:4" x14ac:dyDescent="0.2">
      <c r="D4773" s="133"/>
    </row>
    <row r="4774" spans="4:4" x14ac:dyDescent="0.2">
      <c r="D4774" s="133"/>
    </row>
    <row r="4775" spans="4:4" x14ac:dyDescent="0.2">
      <c r="D4775" s="133"/>
    </row>
    <row r="4776" spans="4:4" x14ac:dyDescent="0.2">
      <c r="D4776" s="133"/>
    </row>
    <row r="4777" spans="4:4" x14ac:dyDescent="0.2">
      <c r="D4777" s="133"/>
    </row>
    <row r="4778" spans="4:4" x14ac:dyDescent="0.2">
      <c r="D4778" s="133"/>
    </row>
    <row r="4779" spans="4:4" x14ac:dyDescent="0.2">
      <c r="D4779" s="133"/>
    </row>
    <row r="4780" spans="4:4" x14ac:dyDescent="0.2">
      <c r="D4780" s="133"/>
    </row>
    <row r="4781" spans="4:4" x14ac:dyDescent="0.2">
      <c r="D4781" s="133"/>
    </row>
    <row r="4782" spans="4:4" x14ac:dyDescent="0.2">
      <c r="D4782" s="133"/>
    </row>
    <row r="4783" spans="4:4" x14ac:dyDescent="0.2">
      <c r="D4783" s="133"/>
    </row>
    <row r="4784" spans="4:4" x14ac:dyDescent="0.2">
      <c r="D4784" s="133"/>
    </row>
    <row r="4785" spans="4:4" x14ac:dyDescent="0.2">
      <c r="D4785" s="133"/>
    </row>
    <row r="4786" spans="4:4" x14ac:dyDescent="0.2">
      <c r="D4786" s="133"/>
    </row>
    <row r="4787" spans="4:4" x14ac:dyDescent="0.2">
      <c r="D4787" s="133"/>
    </row>
    <row r="4788" spans="4:4" x14ac:dyDescent="0.2">
      <c r="D4788" s="133"/>
    </row>
    <row r="4789" spans="4:4" x14ac:dyDescent="0.2">
      <c r="D4789" s="133"/>
    </row>
    <row r="4790" spans="4:4" x14ac:dyDescent="0.2">
      <c r="D4790" s="133"/>
    </row>
    <row r="4791" spans="4:4" x14ac:dyDescent="0.2">
      <c r="D4791" s="133"/>
    </row>
    <row r="4792" spans="4:4" x14ac:dyDescent="0.2">
      <c r="D4792" s="133"/>
    </row>
    <row r="4793" spans="4:4" x14ac:dyDescent="0.2">
      <c r="D4793" s="133"/>
    </row>
    <row r="4794" spans="4:4" x14ac:dyDescent="0.2">
      <c r="D4794" s="133"/>
    </row>
    <row r="4795" spans="4:4" x14ac:dyDescent="0.2">
      <c r="D4795" s="133"/>
    </row>
    <row r="4796" spans="4:4" x14ac:dyDescent="0.2">
      <c r="D4796" s="133"/>
    </row>
    <row r="4797" spans="4:4" x14ac:dyDescent="0.2">
      <c r="D4797" s="133"/>
    </row>
    <row r="4798" spans="4:4" x14ac:dyDescent="0.2">
      <c r="D4798" s="133"/>
    </row>
    <row r="4799" spans="4:4" x14ac:dyDescent="0.2">
      <c r="D4799" s="133"/>
    </row>
    <row r="4800" spans="4:4" x14ac:dyDescent="0.2">
      <c r="D4800" s="133"/>
    </row>
    <row r="4801" spans="4:4" x14ac:dyDescent="0.2">
      <c r="D4801" s="133"/>
    </row>
    <row r="4802" spans="4:4" x14ac:dyDescent="0.2">
      <c r="D4802" s="133"/>
    </row>
    <row r="4803" spans="4:4" x14ac:dyDescent="0.2">
      <c r="D4803" s="133"/>
    </row>
    <row r="4804" spans="4:4" x14ac:dyDescent="0.2">
      <c r="D4804" s="133"/>
    </row>
    <row r="4805" spans="4:4" x14ac:dyDescent="0.2">
      <c r="D4805" s="133"/>
    </row>
    <row r="4806" spans="4:4" x14ac:dyDescent="0.2">
      <c r="D4806" s="133"/>
    </row>
    <row r="4807" spans="4:4" x14ac:dyDescent="0.2">
      <c r="D4807" s="133"/>
    </row>
    <row r="4808" spans="4:4" x14ac:dyDescent="0.2">
      <c r="D4808" s="133"/>
    </row>
    <row r="4809" spans="4:4" x14ac:dyDescent="0.2">
      <c r="D4809" s="133"/>
    </row>
    <row r="4810" spans="4:4" x14ac:dyDescent="0.2">
      <c r="D4810" s="133"/>
    </row>
    <row r="4811" spans="4:4" x14ac:dyDescent="0.2">
      <c r="D4811" s="133"/>
    </row>
    <row r="4812" spans="4:4" x14ac:dyDescent="0.2">
      <c r="D4812" s="133"/>
    </row>
    <row r="4813" spans="4:4" x14ac:dyDescent="0.2">
      <c r="D4813" s="133"/>
    </row>
    <row r="4814" spans="4:4" x14ac:dyDescent="0.2">
      <c r="D4814" s="133"/>
    </row>
    <row r="4815" spans="4:4" x14ac:dyDescent="0.2">
      <c r="D4815" s="133"/>
    </row>
    <row r="4816" spans="4:4" x14ac:dyDescent="0.2">
      <c r="D4816" s="133"/>
    </row>
    <row r="4817" spans="4:4" x14ac:dyDescent="0.2">
      <c r="D4817" s="133"/>
    </row>
    <row r="4818" spans="4:4" x14ac:dyDescent="0.2">
      <c r="D4818" s="133"/>
    </row>
    <row r="4819" spans="4:4" x14ac:dyDescent="0.2">
      <c r="D4819" s="133"/>
    </row>
    <row r="4820" spans="4:4" x14ac:dyDescent="0.2">
      <c r="D4820" s="133"/>
    </row>
    <row r="4821" spans="4:4" x14ac:dyDescent="0.2">
      <c r="D4821" s="133"/>
    </row>
    <row r="4822" spans="4:4" x14ac:dyDescent="0.2">
      <c r="D4822" s="133"/>
    </row>
    <row r="4823" spans="4:4" x14ac:dyDescent="0.2">
      <c r="D4823" s="133"/>
    </row>
    <row r="4824" spans="4:4" x14ac:dyDescent="0.2">
      <c r="D4824" s="133"/>
    </row>
    <row r="4825" spans="4:4" x14ac:dyDescent="0.2">
      <c r="D4825" s="133"/>
    </row>
    <row r="4826" spans="4:4" x14ac:dyDescent="0.2">
      <c r="D4826" s="133"/>
    </row>
    <row r="4827" spans="4:4" x14ac:dyDescent="0.2">
      <c r="D4827" s="133"/>
    </row>
    <row r="4828" spans="4:4" x14ac:dyDescent="0.2">
      <c r="D4828" s="133"/>
    </row>
    <row r="4829" spans="4:4" x14ac:dyDescent="0.2">
      <c r="D4829" s="133"/>
    </row>
    <row r="4830" spans="4:4" x14ac:dyDescent="0.2">
      <c r="D4830" s="133"/>
    </row>
    <row r="4831" spans="4:4" x14ac:dyDescent="0.2">
      <c r="D4831" s="133"/>
    </row>
    <row r="4832" spans="4:4" x14ac:dyDescent="0.2">
      <c r="D4832" s="133"/>
    </row>
    <row r="4833" spans="4:4" x14ac:dyDescent="0.2">
      <c r="D4833" s="133"/>
    </row>
    <row r="4834" spans="4:4" x14ac:dyDescent="0.2">
      <c r="D4834" s="133"/>
    </row>
    <row r="4835" spans="4:4" x14ac:dyDescent="0.2">
      <c r="D4835" s="133"/>
    </row>
    <row r="4836" spans="4:4" x14ac:dyDescent="0.2">
      <c r="D4836" s="133"/>
    </row>
    <row r="4837" spans="4:4" x14ac:dyDescent="0.2">
      <c r="D4837" s="133"/>
    </row>
    <row r="4838" spans="4:4" x14ac:dyDescent="0.2">
      <c r="D4838" s="133"/>
    </row>
    <row r="4839" spans="4:4" x14ac:dyDescent="0.2">
      <c r="D4839" s="133"/>
    </row>
    <row r="4840" spans="4:4" x14ac:dyDescent="0.2">
      <c r="D4840" s="133"/>
    </row>
    <row r="4841" spans="4:4" x14ac:dyDescent="0.2">
      <c r="D4841" s="133"/>
    </row>
    <row r="4842" spans="4:4" x14ac:dyDescent="0.2">
      <c r="D4842" s="133"/>
    </row>
    <row r="4843" spans="4:4" x14ac:dyDescent="0.2">
      <c r="D4843" s="133"/>
    </row>
    <row r="4844" spans="4:4" x14ac:dyDescent="0.2">
      <c r="D4844" s="133"/>
    </row>
    <row r="4845" spans="4:4" x14ac:dyDescent="0.2">
      <c r="D4845" s="133"/>
    </row>
    <row r="4846" spans="4:4" x14ac:dyDescent="0.2">
      <c r="D4846" s="133"/>
    </row>
    <row r="4847" spans="4:4" x14ac:dyDescent="0.2">
      <c r="D4847" s="133"/>
    </row>
    <row r="4848" spans="4:4" x14ac:dyDescent="0.2">
      <c r="D4848" s="133"/>
    </row>
    <row r="4849" spans="4:4" x14ac:dyDescent="0.2">
      <c r="D4849" s="133"/>
    </row>
    <row r="4850" spans="4:4" x14ac:dyDescent="0.2">
      <c r="D4850" s="133"/>
    </row>
    <row r="4851" spans="4:4" x14ac:dyDescent="0.2">
      <c r="D4851" s="133"/>
    </row>
    <row r="4852" spans="4:4" x14ac:dyDescent="0.2">
      <c r="D4852" s="133"/>
    </row>
    <row r="4853" spans="4:4" x14ac:dyDescent="0.2">
      <c r="D4853" s="133"/>
    </row>
    <row r="4854" spans="4:4" x14ac:dyDescent="0.2">
      <c r="D4854" s="133"/>
    </row>
    <row r="4855" spans="4:4" x14ac:dyDescent="0.2">
      <c r="D4855" s="133"/>
    </row>
    <row r="4856" spans="4:4" x14ac:dyDescent="0.2">
      <c r="D4856" s="133"/>
    </row>
    <row r="4857" spans="4:4" x14ac:dyDescent="0.2">
      <c r="D4857" s="133"/>
    </row>
    <row r="4858" spans="4:4" x14ac:dyDescent="0.2">
      <c r="D4858" s="133"/>
    </row>
    <row r="4859" spans="4:4" x14ac:dyDescent="0.2">
      <c r="D4859" s="133"/>
    </row>
    <row r="4860" spans="4:4" x14ac:dyDescent="0.2">
      <c r="D4860" s="133"/>
    </row>
    <row r="4861" spans="4:4" x14ac:dyDescent="0.2">
      <c r="D4861" s="133"/>
    </row>
    <row r="4862" spans="4:4" x14ac:dyDescent="0.2">
      <c r="D4862" s="133"/>
    </row>
    <row r="4863" spans="4:4" x14ac:dyDescent="0.2">
      <c r="D4863" s="133"/>
    </row>
    <row r="4864" spans="4:4" x14ac:dyDescent="0.2">
      <c r="D4864" s="133"/>
    </row>
    <row r="4865" spans="4:4" x14ac:dyDescent="0.2">
      <c r="D4865" s="133"/>
    </row>
    <row r="4866" spans="4:4" x14ac:dyDescent="0.2">
      <c r="D4866" s="133"/>
    </row>
    <row r="4867" spans="4:4" x14ac:dyDescent="0.2">
      <c r="D4867" s="133"/>
    </row>
    <row r="4868" spans="4:4" x14ac:dyDescent="0.2">
      <c r="D4868" s="133"/>
    </row>
    <row r="4869" spans="4:4" x14ac:dyDescent="0.2">
      <c r="D4869" s="133"/>
    </row>
    <row r="4870" spans="4:4" x14ac:dyDescent="0.2">
      <c r="D4870" s="133"/>
    </row>
    <row r="4871" spans="4:4" x14ac:dyDescent="0.2">
      <c r="D4871" s="133"/>
    </row>
    <row r="4872" spans="4:4" x14ac:dyDescent="0.2">
      <c r="D4872" s="133"/>
    </row>
    <row r="4873" spans="4:4" x14ac:dyDescent="0.2">
      <c r="D4873" s="133"/>
    </row>
    <row r="4874" spans="4:4" x14ac:dyDescent="0.2">
      <c r="D4874" s="133"/>
    </row>
    <row r="4875" spans="4:4" x14ac:dyDescent="0.2">
      <c r="D4875" s="133"/>
    </row>
    <row r="4876" spans="4:4" x14ac:dyDescent="0.2">
      <c r="D4876" s="133"/>
    </row>
    <row r="4877" spans="4:4" x14ac:dyDescent="0.2">
      <c r="D4877" s="133"/>
    </row>
    <row r="4878" spans="4:4" x14ac:dyDescent="0.2">
      <c r="D4878" s="133"/>
    </row>
    <row r="4879" spans="4:4" x14ac:dyDescent="0.2">
      <c r="D4879" s="133"/>
    </row>
    <row r="4880" spans="4:4" x14ac:dyDescent="0.2">
      <c r="D4880" s="133"/>
    </row>
    <row r="4881" spans="4:4" x14ac:dyDescent="0.2">
      <c r="D4881" s="133"/>
    </row>
    <row r="4882" spans="4:4" x14ac:dyDescent="0.2">
      <c r="D4882" s="133"/>
    </row>
    <row r="4883" spans="4:4" x14ac:dyDescent="0.2">
      <c r="D4883" s="133"/>
    </row>
    <row r="4884" spans="4:4" x14ac:dyDescent="0.2">
      <c r="D4884" s="133"/>
    </row>
    <row r="4885" spans="4:4" x14ac:dyDescent="0.2">
      <c r="D4885" s="133"/>
    </row>
    <row r="4886" spans="4:4" x14ac:dyDescent="0.2">
      <c r="D4886" s="133"/>
    </row>
    <row r="4887" spans="4:4" x14ac:dyDescent="0.2">
      <c r="D4887" s="133"/>
    </row>
    <row r="4888" spans="4:4" x14ac:dyDescent="0.2">
      <c r="D4888" s="133"/>
    </row>
    <row r="4889" spans="4:4" x14ac:dyDescent="0.2">
      <c r="D4889" s="133"/>
    </row>
    <row r="4890" spans="4:4" x14ac:dyDescent="0.2">
      <c r="D4890" s="133"/>
    </row>
    <row r="4891" spans="4:4" x14ac:dyDescent="0.2">
      <c r="D4891" s="133"/>
    </row>
    <row r="4892" spans="4:4" x14ac:dyDescent="0.2">
      <c r="D4892" s="133"/>
    </row>
    <row r="4893" spans="4:4" x14ac:dyDescent="0.2">
      <c r="D4893" s="133"/>
    </row>
    <row r="4894" spans="4:4" x14ac:dyDescent="0.2">
      <c r="D4894" s="133"/>
    </row>
    <row r="4895" spans="4:4" x14ac:dyDescent="0.2">
      <c r="D4895" s="133"/>
    </row>
    <row r="4896" spans="4:4" x14ac:dyDescent="0.2">
      <c r="D4896" s="133"/>
    </row>
    <row r="4897" spans="4:4" x14ac:dyDescent="0.2">
      <c r="D4897" s="133"/>
    </row>
    <row r="4898" spans="4:4" x14ac:dyDescent="0.2">
      <c r="D4898" s="133"/>
    </row>
    <row r="4899" spans="4:4" x14ac:dyDescent="0.2">
      <c r="D4899" s="133"/>
    </row>
    <row r="4900" spans="4:4" x14ac:dyDescent="0.2">
      <c r="D4900" s="133"/>
    </row>
    <row r="4901" spans="4:4" x14ac:dyDescent="0.2">
      <c r="D4901" s="133"/>
    </row>
    <row r="4902" spans="4:4" x14ac:dyDescent="0.2">
      <c r="D4902" s="133"/>
    </row>
    <row r="4903" spans="4:4" x14ac:dyDescent="0.2">
      <c r="D4903" s="133"/>
    </row>
    <row r="4904" spans="4:4" x14ac:dyDescent="0.2">
      <c r="D4904" s="133"/>
    </row>
    <row r="4905" spans="4:4" x14ac:dyDescent="0.2">
      <c r="D4905" s="133"/>
    </row>
    <row r="4906" spans="4:4" x14ac:dyDescent="0.2">
      <c r="D4906" s="133"/>
    </row>
    <row r="4907" spans="4:4" x14ac:dyDescent="0.2">
      <c r="D4907" s="133"/>
    </row>
    <row r="4908" spans="4:4" x14ac:dyDescent="0.2">
      <c r="D4908" s="133"/>
    </row>
    <row r="4909" spans="4:4" x14ac:dyDescent="0.2">
      <c r="D4909" s="133"/>
    </row>
    <row r="4910" spans="4:4" x14ac:dyDescent="0.2">
      <c r="D4910" s="133"/>
    </row>
    <row r="4911" spans="4:4" x14ac:dyDescent="0.2">
      <c r="D4911" s="133"/>
    </row>
    <row r="4912" spans="4:4" x14ac:dyDescent="0.2">
      <c r="D4912" s="133"/>
    </row>
    <row r="4913" spans="4:4" x14ac:dyDescent="0.2">
      <c r="D4913" s="133"/>
    </row>
    <row r="4914" spans="4:4" x14ac:dyDescent="0.2">
      <c r="D4914" s="133"/>
    </row>
    <row r="4915" spans="4:4" x14ac:dyDescent="0.2">
      <c r="D4915" s="133"/>
    </row>
    <row r="4916" spans="4:4" x14ac:dyDescent="0.2">
      <c r="D4916" s="133"/>
    </row>
    <row r="4917" spans="4:4" x14ac:dyDescent="0.2">
      <c r="D4917" s="133"/>
    </row>
    <row r="4918" spans="4:4" x14ac:dyDescent="0.2">
      <c r="D4918" s="133"/>
    </row>
    <row r="4919" spans="4:4" x14ac:dyDescent="0.2">
      <c r="D4919" s="133"/>
    </row>
    <row r="4920" spans="4:4" x14ac:dyDescent="0.2">
      <c r="D4920" s="133"/>
    </row>
    <row r="4921" spans="4:4" x14ac:dyDescent="0.2">
      <c r="D4921" s="133"/>
    </row>
    <row r="4922" spans="4:4" x14ac:dyDescent="0.2">
      <c r="D4922" s="133"/>
    </row>
    <row r="4923" spans="4:4" x14ac:dyDescent="0.2">
      <c r="D4923" s="133"/>
    </row>
    <row r="4924" spans="4:4" x14ac:dyDescent="0.2">
      <c r="D4924" s="133"/>
    </row>
    <row r="4925" spans="4:4" x14ac:dyDescent="0.2">
      <c r="D4925" s="133"/>
    </row>
    <row r="4926" spans="4:4" x14ac:dyDescent="0.2">
      <c r="D4926" s="133"/>
    </row>
    <row r="4927" spans="4:4" x14ac:dyDescent="0.2">
      <c r="D4927" s="133"/>
    </row>
    <row r="4928" spans="4:4" x14ac:dyDescent="0.2">
      <c r="D4928" s="133"/>
    </row>
    <row r="4929" spans="4:4" x14ac:dyDescent="0.2">
      <c r="D4929" s="133"/>
    </row>
    <row r="4930" spans="4:4" x14ac:dyDescent="0.2">
      <c r="D4930" s="133"/>
    </row>
    <row r="4931" spans="4:4" x14ac:dyDescent="0.2">
      <c r="D4931" s="133"/>
    </row>
    <row r="4932" spans="4:4" x14ac:dyDescent="0.2">
      <c r="D4932" s="133"/>
    </row>
    <row r="4933" spans="4:4" x14ac:dyDescent="0.2">
      <c r="D4933" s="133"/>
    </row>
    <row r="4934" spans="4:4" x14ac:dyDescent="0.2">
      <c r="D4934" s="133"/>
    </row>
    <row r="4935" spans="4:4" x14ac:dyDescent="0.2">
      <c r="D4935" s="133"/>
    </row>
    <row r="4936" spans="4:4" x14ac:dyDescent="0.2">
      <c r="D4936" s="133"/>
    </row>
    <row r="4937" spans="4:4" x14ac:dyDescent="0.2">
      <c r="D4937" s="133"/>
    </row>
    <row r="4938" spans="4:4" x14ac:dyDescent="0.2">
      <c r="D4938" s="133"/>
    </row>
    <row r="4939" spans="4:4" x14ac:dyDescent="0.2">
      <c r="D4939" s="133"/>
    </row>
    <row r="4940" spans="4:4" x14ac:dyDescent="0.2">
      <c r="D4940" s="133"/>
    </row>
    <row r="4941" spans="4:4" x14ac:dyDescent="0.2">
      <c r="D4941" s="133"/>
    </row>
    <row r="4942" spans="4:4" x14ac:dyDescent="0.2">
      <c r="D4942" s="133"/>
    </row>
    <row r="4943" spans="4:4" x14ac:dyDescent="0.2">
      <c r="D4943" s="133"/>
    </row>
    <row r="4944" spans="4:4" x14ac:dyDescent="0.2">
      <c r="D4944" s="133"/>
    </row>
    <row r="4945" spans="4:4" x14ac:dyDescent="0.2">
      <c r="D4945" s="133"/>
    </row>
    <row r="4946" spans="4:4" x14ac:dyDescent="0.2">
      <c r="D4946" s="133"/>
    </row>
    <row r="4947" spans="4:4" x14ac:dyDescent="0.2">
      <c r="D4947" s="133"/>
    </row>
    <row r="4948" spans="4:4" x14ac:dyDescent="0.2">
      <c r="D4948" s="133"/>
    </row>
    <row r="4949" spans="4:4" x14ac:dyDescent="0.2">
      <c r="D4949" s="133"/>
    </row>
    <row r="4950" spans="4:4" x14ac:dyDescent="0.2">
      <c r="D4950" s="133"/>
    </row>
    <row r="4951" spans="4:4" x14ac:dyDescent="0.2">
      <c r="D4951" s="133"/>
    </row>
    <row r="4952" spans="4:4" x14ac:dyDescent="0.2">
      <c r="D4952" s="133"/>
    </row>
    <row r="4953" spans="4:4" x14ac:dyDescent="0.2">
      <c r="D4953" s="133"/>
    </row>
    <row r="4954" spans="4:4" x14ac:dyDescent="0.2">
      <c r="D4954" s="133"/>
    </row>
    <row r="4955" spans="4:4" x14ac:dyDescent="0.2">
      <c r="D4955" s="133"/>
    </row>
    <row r="4956" spans="4:4" x14ac:dyDescent="0.2">
      <c r="D4956" s="133"/>
    </row>
    <row r="4957" spans="4:4" x14ac:dyDescent="0.2">
      <c r="D4957" s="133"/>
    </row>
    <row r="4958" spans="4:4" x14ac:dyDescent="0.2">
      <c r="D4958" s="133"/>
    </row>
    <row r="4959" spans="4:4" x14ac:dyDescent="0.2">
      <c r="D4959" s="133"/>
    </row>
    <row r="4960" spans="4:4" x14ac:dyDescent="0.2">
      <c r="D4960" s="133"/>
    </row>
    <row r="4961" spans="4:4" x14ac:dyDescent="0.2">
      <c r="D4961" s="133"/>
    </row>
    <row r="4962" spans="4:4" x14ac:dyDescent="0.2">
      <c r="D4962" s="133"/>
    </row>
    <row r="4963" spans="4:4" x14ac:dyDescent="0.2">
      <c r="D4963" s="133"/>
    </row>
    <row r="4964" spans="4:4" x14ac:dyDescent="0.2">
      <c r="D4964" s="133"/>
    </row>
    <row r="4965" spans="4:4" x14ac:dyDescent="0.2">
      <c r="D4965" s="133"/>
    </row>
    <row r="4966" spans="4:4" x14ac:dyDescent="0.2">
      <c r="D4966" s="133"/>
    </row>
    <row r="4967" spans="4:4" x14ac:dyDescent="0.2">
      <c r="D4967" s="133"/>
    </row>
    <row r="4968" spans="4:4" x14ac:dyDescent="0.2">
      <c r="D4968" s="133"/>
    </row>
    <row r="4969" spans="4:4" x14ac:dyDescent="0.2">
      <c r="D4969" s="133"/>
    </row>
    <row r="4970" spans="4:4" x14ac:dyDescent="0.2">
      <c r="D4970" s="133"/>
    </row>
    <row r="4971" spans="4:4" x14ac:dyDescent="0.2">
      <c r="D4971" s="133"/>
    </row>
    <row r="4972" spans="4:4" x14ac:dyDescent="0.2">
      <c r="D4972" s="133"/>
    </row>
    <row r="4973" spans="4:4" x14ac:dyDescent="0.2">
      <c r="D4973" s="133"/>
    </row>
    <row r="4974" spans="4:4" x14ac:dyDescent="0.2">
      <c r="D4974" s="133"/>
    </row>
    <row r="4975" spans="4:4" x14ac:dyDescent="0.2">
      <c r="D4975" s="133"/>
    </row>
    <row r="4976" spans="4:4" x14ac:dyDescent="0.2">
      <c r="D4976" s="133"/>
    </row>
    <row r="4977" spans="4:4" x14ac:dyDescent="0.2">
      <c r="D4977" s="133"/>
    </row>
    <row r="4978" spans="4:4" x14ac:dyDescent="0.2">
      <c r="D4978" s="133"/>
    </row>
    <row r="4979" spans="4:4" x14ac:dyDescent="0.2">
      <c r="D4979" s="133"/>
    </row>
    <row r="4980" spans="4:4" x14ac:dyDescent="0.2">
      <c r="D4980" s="133"/>
    </row>
    <row r="4981" spans="4:4" x14ac:dyDescent="0.2">
      <c r="D4981" s="133"/>
    </row>
    <row r="4982" spans="4:4" x14ac:dyDescent="0.2">
      <c r="D4982" s="133"/>
    </row>
    <row r="4983" spans="4:4" x14ac:dyDescent="0.2">
      <c r="D4983" s="133"/>
    </row>
    <row r="4984" spans="4:4" x14ac:dyDescent="0.2">
      <c r="D4984" s="133"/>
    </row>
    <row r="4985" spans="4:4" x14ac:dyDescent="0.2">
      <c r="D4985" s="133"/>
    </row>
    <row r="4986" spans="4:4" x14ac:dyDescent="0.2">
      <c r="D4986" s="133"/>
    </row>
    <row r="4987" spans="4:4" x14ac:dyDescent="0.2">
      <c r="D4987" s="133"/>
    </row>
    <row r="4988" spans="4:4" x14ac:dyDescent="0.2">
      <c r="D4988" s="133"/>
    </row>
    <row r="4989" spans="4:4" x14ac:dyDescent="0.2">
      <c r="D4989" s="133"/>
    </row>
    <row r="4990" spans="4:4" x14ac:dyDescent="0.2">
      <c r="D4990" s="133"/>
    </row>
    <row r="4991" spans="4:4" x14ac:dyDescent="0.2">
      <c r="D4991" s="133"/>
    </row>
    <row r="4992" spans="4:4" x14ac:dyDescent="0.2">
      <c r="D4992" s="133"/>
    </row>
    <row r="4993" spans="4:4" x14ac:dyDescent="0.2">
      <c r="D4993" s="133"/>
    </row>
    <row r="4994" spans="4:4" x14ac:dyDescent="0.2">
      <c r="D4994" s="133"/>
    </row>
    <row r="4995" spans="4:4" x14ac:dyDescent="0.2">
      <c r="D4995" s="133"/>
    </row>
    <row r="4996" spans="4:4" x14ac:dyDescent="0.2">
      <c r="D4996" s="133"/>
    </row>
    <row r="4997" spans="4:4" x14ac:dyDescent="0.2">
      <c r="D4997" s="133"/>
    </row>
    <row r="4998" spans="4:4" x14ac:dyDescent="0.2">
      <c r="D4998" s="133"/>
    </row>
    <row r="4999" spans="4:4" x14ac:dyDescent="0.2">
      <c r="D4999" s="133"/>
    </row>
    <row r="5000" spans="4:4" x14ac:dyDescent="0.2">
      <c r="D5000" s="133"/>
    </row>
  </sheetData>
  <mergeCells count="6">
    <mergeCell ref="C12:G12"/>
    <mergeCell ref="A1:G1"/>
    <mergeCell ref="C7:G7"/>
    <mergeCell ref="F8:G8"/>
    <mergeCell ref="C10:G10"/>
    <mergeCell ref="C11:G11"/>
  </mergeCells>
  <phoneticPr fontId="14" type="noConversion"/>
  <pageMargins left="0.59055118110236204" right="0.39370078740157499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23</vt:i4>
      </vt:variant>
    </vt:vector>
  </HeadingPairs>
  <TitlesOfParts>
    <vt:vector size="33" baseType="lpstr">
      <vt:lpstr>Krycí list</vt:lpstr>
      <vt:lpstr>Stavba</vt:lpstr>
      <vt:lpstr>VzorObjekt</vt:lpstr>
      <vt:lpstr>VzorPolozky</vt:lpstr>
      <vt:lpstr>Rekapitulace Objekt 01</vt:lpstr>
      <vt:lpstr>01 AAA0401 Pol</vt:lpstr>
      <vt:lpstr>01 AAA0402 Pol</vt:lpstr>
      <vt:lpstr>01 AAA0403 Pol</vt:lpstr>
      <vt:lpstr>01 AAA0404 Pol</vt:lpstr>
      <vt:lpstr>01 AAA0405 Pol</vt:lpstr>
      <vt:lpstr>Stavba!CelkemObjekty</vt:lpstr>
      <vt:lpstr>CenaStavby</vt:lpstr>
      <vt:lpstr>Stavba!CisloStavby</vt:lpstr>
      <vt:lpstr>Mena</vt:lpstr>
      <vt:lpstr>MenaStavby</vt:lpstr>
      <vt:lpstr>MistoStavby</vt:lpstr>
      <vt:lpstr>Stavba!NazevStavby</vt:lpstr>
      <vt:lpstr>Stavba!Objednatel</vt:lpstr>
      <vt:lpstr>'01 AAA0401 Pol'!Oblast_tisku</vt:lpstr>
      <vt:lpstr>'01 AAA0402 Pol'!Oblast_tisku</vt:lpstr>
      <vt:lpstr>'01 AAA0403 Pol'!Oblast_tisku</vt:lpstr>
      <vt:lpstr>'01 AAA0404 Pol'!Oblast_tisku</vt:lpstr>
      <vt:lpstr>'01 AAA0405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Dvořáková</dc:creator>
  <cp:lastModifiedBy>kudrna</cp:lastModifiedBy>
  <cp:lastPrinted>2016-01-19T19:27:29Z</cp:lastPrinted>
  <dcterms:created xsi:type="dcterms:W3CDTF">2009-04-08T07:15:50Z</dcterms:created>
  <dcterms:modified xsi:type="dcterms:W3CDTF">2016-04-06T11:57:21Z</dcterms:modified>
</cp:coreProperties>
</file>